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HP\Downloads\CLOTURE\"/>
    </mc:Choice>
  </mc:AlternateContent>
  <xr:revisionPtr revIDLastSave="0" documentId="13_ncr:1_{274C40EC-ECE6-478C-BE57-8751FF47EBD7}" xr6:coauthVersionLast="47" xr6:coauthVersionMax="47" xr10:uidLastSave="{00000000-0000-0000-0000-000000000000}"/>
  <bookViews>
    <workbookView xWindow="-110" yWindow="-110" windowWidth="19420" windowHeight="11500" tabRatio="882" activeTab="2" xr2:uid="{F6EAAE88-F54E-47C6-B179-EA8A8185130C}"/>
  </bookViews>
  <sheets>
    <sheet name="GUIDE D'UTILISATION" sheetId="6" r:id="rId1"/>
    <sheet name="DETAIL PERSONNEL" sheetId="2" r:id="rId2"/>
    <sheet name="SYNTHESE PERSONEL" sheetId="1" r:id="rId3"/>
    <sheet name="Traitement" sheetId="5" state="hidden" r:id="rId4"/>
    <sheet name="PARAMETRE" sheetId="4" state="hidden" r:id="rId5"/>
  </sheets>
  <definedNames>
    <definedName name="DonnéesExternes_1" localSheetId="3" hidden="1">Traitement!$A$1:$K$2</definedName>
    <definedName name="_xlnm.Print_Area" localSheetId="2">'SYNTHESE PERSONEL'!$B$3:$J$39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0" i="2" l="1"/>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9" i="2"/>
  <c r="H101" i="2"/>
  <c r="H102" i="2"/>
  <c r="H103" i="2"/>
  <c r="H104" i="2"/>
  <c r="H105" i="2"/>
  <c r="H106" i="2"/>
  <c r="H107" i="2"/>
  <c r="H108" i="2"/>
  <c r="H109" i="2"/>
  <c r="H110" i="2"/>
  <c r="H111" i="2"/>
  <c r="H112" i="2"/>
  <c r="H113" i="2"/>
  <c r="H114" i="2"/>
  <c r="H115" i="2"/>
  <c r="H116" i="2"/>
  <c r="H117" i="2"/>
  <c r="H118" i="2"/>
  <c r="H119" i="2"/>
  <c r="H120" i="2"/>
  <c r="H121" i="2"/>
  <c r="H122" i="2"/>
  <c r="L101" i="2"/>
  <c r="L102" i="2"/>
  <c r="M102" i="2" s="1"/>
  <c r="L103" i="2"/>
  <c r="M103" i="2" s="1"/>
  <c r="L104" i="2"/>
  <c r="M104" i="2" s="1"/>
  <c r="L105" i="2"/>
  <c r="M105" i="2" s="1"/>
  <c r="L106" i="2"/>
  <c r="M106" i="2" s="1"/>
  <c r="L107" i="2"/>
  <c r="M107" i="2" s="1"/>
  <c r="L108" i="2"/>
  <c r="M108" i="2" s="1"/>
  <c r="L109" i="2"/>
  <c r="M109" i="2" s="1"/>
  <c r="L110" i="2"/>
  <c r="M110" i="2" s="1"/>
  <c r="L111" i="2"/>
  <c r="M111" i="2" s="1"/>
  <c r="L112" i="2"/>
  <c r="M112" i="2" s="1"/>
  <c r="L113" i="2"/>
  <c r="M113" i="2" s="1"/>
  <c r="L114" i="2"/>
  <c r="M114" i="2" s="1"/>
  <c r="L115" i="2"/>
  <c r="M115" i="2" s="1"/>
  <c r="L116" i="2"/>
  <c r="L117" i="2"/>
  <c r="M117" i="2" s="1"/>
  <c r="L118" i="2"/>
  <c r="M118" i="2" s="1"/>
  <c r="L119" i="2"/>
  <c r="M119" i="2" s="1"/>
  <c r="L120" i="2"/>
  <c r="M120" i="2" s="1"/>
  <c r="L121" i="2"/>
  <c r="M121" i="2" s="1"/>
  <c r="L122" i="2"/>
  <c r="M122" i="2" s="1"/>
  <c r="M101" i="2"/>
  <c r="M116" i="2"/>
  <c r="H88" i="2"/>
  <c r="H89" i="2"/>
  <c r="H90" i="2"/>
  <c r="H91" i="2"/>
  <c r="H92" i="2"/>
  <c r="H93" i="2"/>
  <c r="H94" i="2"/>
  <c r="H95" i="2"/>
  <c r="H96" i="2"/>
  <c r="H97" i="2"/>
  <c r="H98" i="2"/>
  <c r="H99" i="2"/>
  <c r="H100" i="2"/>
  <c r="L88" i="2"/>
  <c r="L89" i="2"/>
  <c r="M89" i="2" s="1"/>
  <c r="L90" i="2"/>
  <c r="M90" i="2" s="1"/>
  <c r="L91" i="2"/>
  <c r="L92" i="2"/>
  <c r="M92" i="2" s="1"/>
  <c r="L93" i="2"/>
  <c r="M93" i="2" s="1"/>
  <c r="L94" i="2"/>
  <c r="M94" i="2" s="1"/>
  <c r="L95" i="2"/>
  <c r="M95" i="2" s="1"/>
  <c r="L96" i="2"/>
  <c r="M96" i="2" s="1"/>
  <c r="L97" i="2"/>
  <c r="M97" i="2" s="1"/>
  <c r="L98" i="2"/>
  <c r="M98" i="2" s="1"/>
  <c r="L99" i="2"/>
  <c r="M99" i="2" s="1"/>
  <c r="L100" i="2"/>
  <c r="M100" i="2" s="1"/>
  <c r="M88" i="2"/>
  <c r="M91" i="2"/>
  <c r="H73" i="2"/>
  <c r="H74" i="2"/>
  <c r="H75" i="2"/>
  <c r="H76" i="2"/>
  <c r="H77" i="2"/>
  <c r="H78" i="2"/>
  <c r="H79" i="2"/>
  <c r="H80" i="2"/>
  <c r="H81" i="2"/>
  <c r="H82" i="2"/>
  <c r="H83" i="2"/>
  <c r="H84" i="2"/>
  <c r="H85" i="2"/>
  <c r="H86" i="2"/>
  <c r="H87" i="2"/>
  <c r="L73" i="2"/>
  <c r="M73" i="2" s="1"/>
  <c r="L74" i="2"/>
  <c r="M74" i="2" s="1"/>
  <c r="L75" i="2"/>
  <c r="M75" i="2" s="1"/>
  <c r="L76" i="2"/>
  <c r="M76" i="2" s="1"/>
  <c r="L77" i="2"/>
  <c r="M77" i="2" s="1"/>
  <c r="L78" i="2"/>
  <c r="M78" i="2" s="1"/>
  <c r="L79" i="2"/>
  <c r="M79" i="2" s="1"/>
  <c r="L80" i="2"/>
  <c r="M80" i="2" s="1"/>
  <c r="L81" i="2"/>
  <c r="M81" i="2" s="1"/>
  <c r="L82" i="2"/>
  <c r="M82" i="2" s="1"/>
  <c r="L83" i="2"/>
  <c r="M83" i="2" s="1"/>
  <c r="L84" i="2"/>
  <c r="M84" i="2" s="1"/>
  <c r="L85" i="2"/>
  <c r="M85" i="2" s="1"/>
  <c r="L86" i="2"/>
  <c r="M86" i="2" s="1"/>
  <c r="L87" i="2"/>
  <c r="M87" i="2" s="1"/>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L25" i="2"/>
  <c r="M25" i="2" s="1"/>
  <c r="L26" i="2"/>
  <c r="L27" i="2"/>
  <c r="M27" i="2" s="1"/>
  <c r="L28" i="2"/>
  <c r="M28" i="2" s="1"/>
  <c r="L29" i="2"/>
  <c r="M29" i="2" s="1"/>
  <c r="L30" i="2"/>
  <c r="M30" i="2" s="1"/>
  <c r="L31" i="2"/>
  <c r="M31" i="2" s="1"/>
  <c r="L32" i="2"/>
  <c r="M32" i="2" s="1"/>
  <c r="L33" i="2"/>
  <c r="M33" i="2" s="1"/>
  <c r="L34" i="2"/>
  <c r="M34" i="2" s="1"/>
  <c r="L35" i="2"/>
  <c r="M35" i="2" s="1"/>
  <c r="L36" i="2"/>
  <c r="M36" i="2" s="1"/>
  <c r="L37" i="2"/>
  <c r="M37" i="2" s="1"/>
  <c r="L38" i="2"/>
  <c r="M38" i="2" s="1"/>
  <c r="L39" i="2"/>
  <c r="L40" i="2"/>
  <c r="L41" i="2"/>
  <c r="M41" i="2" s="1"/>
  <c r="L42" i="2"/>
  <c r="M42" i="2" s="1"/>
  <c r="L43" i="2"/>
  <c r="M43" i="2" s="1"/>
  <c r="L44" i="2"/>
  <c r="M44" i="2" s="1"/>
  <c r="L45" i="2"/>
  <c r="M45" i="2" s="1"/>
  <c r="L46" i="2"/>
  <c r="M46" i="2" s="1"/>
  <c r="L47" i="2"/>
  <c r="M47" i="2" s="1"/>
  <c r="L48" i="2"/>
  <c r="M48" i="2" s="1"/>
  <c r="L49" i="2"/>
  <c r="M49" i="2" s="1"/>
  <c r="L50" i="2"/>
  <c r="M50" i="2" s="1"/>
  <c r="L51" i="2"/>
  <c r="M51" i="2" s="1"/>
  <c r="L52" i="2"/>
  <c r="L53" i="2"/>
  <c r="M53" i="2" s="1"/>
  <c r="L54" i="2"/>
  <c r="M54" i="2" s="1"/>
  <c r="L55" i="2"/>
  <c r="M55" i="2" s="1"/>
  <c r="L56" i="2"/>
  <c r="M56" i="2" s="1"/>
  <c r="L57" i="2"/>
  <c r="M57" i="2" s="1"/>
  <c r="L58" i="2"/>
  <c r="M58" i="2" s="1"/>
  <c r="L59" i="2"/>
  <c r="M59" i="2" s="1"/>
  <c r="L60" i="2"/>
  <c r="M60" i="2" s="1"/>
  <c r="L61" i="2"/>
  <c r="M61" i="2" s="1"/>
  <c r="L62" i="2"/>
  <c r="M62" i="2" s="1"/>
  <c r="L63" i="2"/>
  <c r="M63" i="2" s="1"/>
  <c r="L64" i="2"/>
  <c r="L65" i="2"/>
  <c r="M65" i="2" s="1"/>
  <c r="L66" i="2"/>
  <c r="L67" i="2"/>
  <c r="M67" i="2" s="1"/>
  <c r="L68" i="2"/>
  <c r="M68" i="2" s="1"/>
  <c r="L69" i="2"/>
  <c r="M69" i="2" s="1"/>
  <c r="L70" i="2"/>
  <c r="M70" i="2" s="1"/>
  <c r="L71" i="2"/>
  <c r="M71" i="2" s="1"/>
  <c r="L72" i="2"/>
  <c r="M72" i="2" s="1"/>
  <c r="M26" i="2"/>
  <c r="M39" i="2"/>
  <c r="M40" i="2"/>
  <c r="M52" i="2"/>
  <c r="M64" i="2"/>
  <c r="M66" i="2"/>
  <c r="G8" i="2"/>
  <c r="H24" i="2"/>
  <c r="L24" i="2"/>
  <c r="M24" i="2" s="1"/>
  <c r="F42" i="1"/>
  <c r="F43" i="1"/>
  <c r="F44" i="1"/>
  <c r="F45" i="1"/>
  <c r="F46" i="1"/>
  <c r="F47" i="1"/>
  <c r="E47" i="1"/>
  <c r="E46" i="1"/>
  <c r="E45" i="1"/>
  <c r="E44" i="1"/>
  <c r="E43" i="1"/>
  <c r="E42" i="1"/>
  <c r="B38" i="1" a="1"/>
  <c r="B38" i="1" s="1"/>
  <c r="E38" i="1" s="1"/>
  <c r="F41" i="1" l="1"/>
  <c r="E41" i="1"/>
  <c r="F38" i="1"/>
  <c r="F40" i="1"/>
  <c r="E40" i="1"/>
  <c r="F39" i="1"/>
  <c r="E39" i="1"/>
  <c r="D28" i="1" l="1"/>
  <c r="C28" i="1"/>
  <c r="D21" i="1"/>
  <c r="C21" i="1"/>
  <c r="D14" i="1"/>
  <c r="C14" i="1"/>
  <c r="F34" i="1"/>
  <c r="F33" i="1"/>
  <c r="E34" i="1"/>
  <c r="E33" i="1"/>
  <c r="F27" i="1"/>
  <c r="E27" i="1"/>
  <c r="F26" i="1"/>
  <c r="H26" i="1" s="1"/>
  <c r="E26" i="1"/>
  <c r="G26" i="1" s="1"/>
  <c r="F25" i="1"/>
  <c r="E25" i="1"/>
  <c r="F24" i="1"/>
  <c r="H24" i="1" s="1"/>
  <c r="E24" i="1"/>
  <c r="G24" i="1" s="1"/>
  <c r="E18" i="1"/>
  <c r="G18" i="1" s="1"/>
  <c r="E17" i="1"/>
  <c r="F20" i="1"/>
  <c r="E20" i="1"/>
  <c r="F19" i="1"/>
  <c r="E19" i="1"/>
  <c r="F18" i="1"/>
  <c r="H18" i="1" s="1"/>
  <c r="F17" i="1"/>
  <c r="F13" i="1"/>
  <c r="H13" i="1" s="1"/>
  <c r="F12" i="1"/>
  <c r="F11" i="1"/>
  <c r="F10" i="1"/>
  <c r="E10" i="1"/>
  <c r="G10" i="1" s="1"/>
  <c r="E11" i="1"/>
  <c r="E12" i="1"/>
  <c r="E13" i="1"/>
  <c r="G13" i="1" s="1"/>
  <c r="F37" i="1"/>
  <c r="E37" i="1"/>
  <c r="I12" i="1" l="1"/>
  <c r="G12" i="1"/>
  <c r="I17" i="1"/>
  <c r="G17" i="1"/>
  <c r="J10" i="1"/>
  <c r="H10" i="1"/>
  <c r="J12" i="1"/>
  <c r="H12" i="1"/>
  <c r="I19" i="1"/>
  <c r="G19" i="1"/>
  <c r="I27" i="1"/>
  <c r="G27" i="1"/>
  <c r="I11" i="1"/>
  <c r="G11" i="1"/>
  <c r="J11" i="1"/>
  <c r="H11" i="1"/>
  <c r="J19" i="1"/>
  <c r="H19" i="1"/>
  <c r="J27" i="1"/>
  <c r="H27" i="1"/>
  <c r="J20" i="1"/>
  <c r="H20" i="1"/>
  <c r="I20" i="1"/>
  <c r="G20" i="1"/>
  <c r="I25" i="1"/>
  <c r="G25" i="1"/>
  <c r="J25" i="1"/>
  <c r="H25" i="1"/>
  <c r="J17" i="1"/>
  <c r="H17" i="1"/>
  <c r="I26" i="1"/>
  <c r="I10" i="1"/>
  <c r="D30" i="1"/>
  <c r="F32" i="1"/>
  <c r="C30" i="1"/>
  <c r="F28" i="1"/>
  <c r="J13" i="1"/>
  <c r="J26" i="1"/>
  <c r="E28" i="1"/>
  <c r="I18" i="1"/>
  <c r="F14" i="1"/>
  <c r="J18" i="1"/>
  <c r="I13" i="1"/>
  <c r="E21" i="1"/>
  <c r="F21" i="1"/>
  <c r="E14" i="1"/>
  <c r="I24" i="1"/>
  <c r="J24" i="1"/>
  <c r="E32" i="1"/>
  <c r="G41" i="1" s="1"/>
  <c r="J21" i="1" l="1"/>
  <c r="I21" i="1"/>
  <c r="J14" i="1"/>
  <c r="J28" i="1"/>
  <c r="I28" i="1"/>
  <c r="H28" i="1"/>
  <c r="H42" i="1"/>
  <c r="H47" i="1"/>
  <c r="H46" i="1"/>
  <c r="H45" i="1"/>
  <c r="H43" i="1"/>
  <c r="H41" i="1"/>
  <c r="H44" i="1"/>
  <c r="H40" i="1"/>
  <c r="H38" i="1"/>
  <c r="G45" i="1"/>
  <c r="G44" i="1"/>
  <c r="G47" i="1"/>
  <c r="G43" i="1"/>
  <c r="G46" i="1"/>
  <c r="G42" i="1"/>
  <c r="G40" i="1"/>
  <c r="G39" i="1"/>
  <c r="H37" i="1"/>
  <c r="H39" i="1"/>
  <c r="H21" i="1"/>
  <c r="G14" i="1"/>
  <c r="I14" i="1"/>
  <c r="H14" i="1"/>
  <c r="G21" i="1"/>
  <c r="G28" i="1"/>
  <c r="E30" i="1"/>
  <c r="I30" i="1" s="1"/>
  <c r="F30" i="1"/>
  <c r="J30" i="1" s="1"/>
  <c r="G38" i="1"/>
  <c r="G37" i="1"/>
  <c r="G30" i="1" l="1"/>
  <c r="H30" i="1"/>
  <c r="H9" i="2" l="1"/>
  <c r="L9" i="2"/>
  <c r="M9" i="2" s="1"/>
  <c r="H10" i="2" l="1"/>
  <c r="H11" i="2"/>
  <c r="H12" i="2"/>
  <c r="H13" i="2"/>
  <c r="H14" i="2"/>
  <c r="H15" i="2"/>
  <c r="H16" i="2"/>
  <c r="H17" i="2"/>
  <c r="H18" i="2"/>
  <c r="H19" i="2"/>
  <c r="H20" i="2"/>
  <c r="H21" i="2"/>
  <c r="H22" i="2"/>
  <c r="H23" i="2"/>
  <c r="A8" i="2"/>
  <c r="H8" i="2" l="1"/>
  <c r="L20" i="2"/>
  <c r="M20" i="2" s="1"/>
  <c r="L21" i="2"/>
  <c r="M21" i="2" s="1"/>
  <c r="L22" i="2"/>
  <c r="M22" i="2" s="1"/>
  <c r="L23" i="2"/>
  <c r="M23" i="2" s="1"/>
  <c r="L10" i="2"/>
  <c r="M10" i="2" s="1"/>
  <c r="L11" i="2"/>
  <c r="M11" i="2" s="1"/>
  <c r="L12" i="2"/>
  <c r="M12" i="2" s="1"/>
  <c r="L13" i="2"/>
  <c r="M13" i="2" s="1"/>
  <c r="L14" i="2"/>
  <c r="M14" i="2" s="1"/>
  <c r="L15" i="2"/>
  <c r="M15" i="2" s="1"/>
  <c r="L16" i="2"/>
  <c r="M16" i="2" s="1"/>
  <c r="L17" i="2"/>
  <c r="M17" i="2" s="1"/>
  <c r="L18" i="2"/>
  <c r="M18" i="2" s="1"/>
  <c r="L19" i="2"/>
  <c r="M19" i="2" s="1"/>
  <c r="M8" i="2" l="1"/>
  <c r="O7" i="2" s="1"/>
  <c r="L8" i="2"/>
  <c r="N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E9" authorId="0" shapeId="0" xr:uid="{C2029DB2-4C83-4321-8685-7F69094008C4}">
      <text>
        <r>
          <rPr>
            <b/>
            <sz val="9"/>
            <color indexed="81"/>
            <rFont val="Tahoma"/>
            <family val="2"/>
          </rPr>
          <t xml:space="preserve">
CEPICI:Prière joindre contrat et déclaration cnps scannés
</t>
        </r>
        <r>
          <rPr>
            <sz val="9"/>
            <color indexed="81"/>
            <rFont val="Tahoma"/>
            <family val="2"/>
          </rPr>
          <t xml:space="preserve">
</t>
        </r>
      </text>
    </comment>
    <comment ref="E10" authorId="0" shapeId="0" xr:uid="{B2F13AB0-520E-481F-B5EF-1CECE31E0220}">
      <text>
        <r>
          <rPr>
            <b/>
            <sz val="9"/>
            <color indexed="81"/>
            <rFont val="Tahoma"/>
            <family val="2"/>
          </rPr>
          <t xml:space="preserve">
CEPICI:Prière joindre contrat et déclaration cnps scannés
</t>
        </r>
        <r>
          <rPr>
            <sz val="9"/>
            <color indexed="81"/>
            <rFont val="Tahoma"/>
            <family val="2"/>
          </rPr>
          <t xml:space="preserve">
</t>
        </r>
      </text>
    </comment>
    <comment ref="E11" authorId="0" shapeId="0" xr:uid="{DF6C2393-C1C9-4B16-9D29-77E949F725D5}">
      <text>
        <r>
          <rPr>
            <b/>
            <sz val="9"/>
            <color indexed="81"/>
            <rFont val="Tahoma"/>
            <family val="2"/>
          </rPr>
          <t xml:space="preserve">
CEPICI:Prière joindre contrat et déclaration cnps scannés
</t>
        </r>
        <r>
          <rPr>
            <sz val="9"/>
            <color indexed="81"/>
            <rFont val="Tahoma"/>
            <family val="2"/>
          </rPr>
          <t xml:space="preserve">
</t>
        </r>
      </text>
    </comment>
    <comment ref="E12" authorId="0" shapeId="0" xr:uid="{B15167C5-E5CD-4898-AA2B-55F5C4011273}">
      <text>
        <r>
          <rPr>
            <b/>
            <sz val="9"/>
            <color indexed="81"/>
            <rFont val="Tahoma"/>
            <family val="2"/>
          </rPr>
          <t xml:space="preserve">
CEPICI:Prière joindre contrat et déclaration cnps scannés
</t>
        </r>
        <r>
          <rPr>
            <sz val="9"/>
            <color indexed="81"/>
            <rFont val="Tahoma"/>
            <family val="2"/>
          </rPr>
          <t xml:space="preserve">
</t>
        </r>
      </text>
    </comment>
    <comment ref="E13" authorId="0" shapeId="0" xr:uid="{E4133512-D11A-4CEA-904E-1BDDCB666E0E}">
      <text>
        <r>
          <rPr>
            <b/>
            <sz val="9"/>
            <color indexed="81"/>
            <rFont val="Tahoma"/>
            <family val="2"/>
          </rPr>
          <t xml:space="preserve">
CEPICI:Prière joindre contrat et déclaration cnps scannés
</t>
        </r>
        <r>
          <rPr>
            <sz val="9"/>
            <color indexed="81"/>
            <rFont val="Tahoma"/>
            <family val="2"/>
          </rPr>
          <t xml:space="preserve">
</t>
        </r>
      </text>
    </comment>
    <comment ref="E14" authorId="0" shapeId="0" xr:uid="{0982F253-572A-47E1-95D8-D89B73325968}">
      <text>
        <r>
          <rPr>
            <b/>
            <sz val="9"/>
            <color indexed="81"/>
            <rFont val="Tahoma"/>
            <family val="2"/>
          </rPr>
          <t xml:space="preserve">
CEPICI:Prière joindre contrat et déclaration cnps scannés
</t>
        </r>
        <r>
          <rPr>
            <sz val="9"/>
            <color indexed="81"/>
            <rFont val="Tahoma"/>
            <family val="2"/>
          </rPr>
          <t xml:space="preserve">
</t>
        </r>
      </text>
    </comment>
    <comment ref="E15" authorId="0" shapeId="0" xr:uid="{22760440-DC65-411D-A75C-6D30E0D0DFE2}">
      <text>
        <r>
          <rPr>
            <b/>
            <sz val="9"/>
            <color indexed="81"/>
            <rFont val="Tahoma"/>
            <family val="2"/>
          </rPr>
          <t xml:space="preserve">
CEPICI:Prière joindre contrat et déclaration cnps scannés
</t>
        </r>
        <r>
          <rPr>
            <sz val="9"/>
            <color indexed="81"/>
            <rFont val="Tahoma"/>
            <family val="2"/>
          </rPr>
          <t xml:space="preserve">
</t>
        </r>
      </text>
    </comment>
    <comment ref="E16" authorId="0" shapeId="0" xr:uid="{A2001A11-2A7A-49DC-B868-709561170A97}">
      <text>
        <r>
          <rPr>
            <b/>
            <sz val="9"/>
            <color indexed="81"/>
            <rFont val="Tahoma"/>
            <family val="2"/>
          </rPr>
          <t xml:space="preserve">
CEPICI:Prière joindre contrat et déclaration cnps scannés
</t>
        </r>
        <r>
          <rPr>
            <sz val="9"/>
            <color indexed="81"/>
            <rFont val="Tahoma"/>
            <family val="2"/>
          </rPr>
          <t xml:space="preserve">
</t>
        </r>
      </text>
    </comment>
    <comment ref="E17" authorId="0" shapeId="0" xr:uid="{FA36D00F-0019-43C6-9DB7-2AE3D09DB1BE}">
      <text>
        <r>
          <rPr>
            <b/>
            <sz val="9"/>
            <color indexed="81"/>
            <rFont val="Tahoma"/>
            <family val="2"/>
          </rPr>
          <t xml:space="preserve">
CEPICI:Prière joindre contrat et déclaration cnps scannés
</t>
        </r>
        <r>
          <rPr>
            <sz val="9"/>
            <color indexed="81"/>
            <rFont val="Tahoma"/>
            <family val="2"/>
          </rPr>
          <t xml:space="preserve">
</t>
        </r>
      </text>
    </comment>
    <comment ref="E18" authorId="0" shapeId="0" xr:uid="{D13CA9B8-6241-49F7-9362-7F21114D8847}">
      <text>
        <r>
          <rPr>
            <b/>
            <sz val="9"/>
            <color indexed="81"/>
            <rFont val="Tahoma"/>
            <family val="2"/>
          </rPr>
          <t xml:space="preserve">
CEPICI:Prière joindre contrat et déclaration cnps scannés
</t>
        </r>
        <r>
          <rPr>
            <sz val="9"/>
            <color indexed="81"/>
            <rFont val="Tahoma"/>
            <family val="2"/>
          </rPr>
          <t xml:space="preserve">
</t>
        </r>
      </text>
    </comment>
    <comment ref="E19" authorId="0" shapeId="0" xr:uid="{26AF4E06-0F6C-4232-A3C1-351DF04A6AAE}">
      <text>
        <r>
          <rPr>
            <b/>
            <sz val="9"/>
            <color indexed="81"/>
            <rFont val="Tahoma"/>
            <family val="2"/>
          </rPr>
          <t xml:space="preserve">
CEPICI:Prière joindre contrat et déclaration cnps scannés
</t>
        </r>
        <r>
          <rPr>
            <sz val="9"/>
            <color indexed="81"/>
            <rFont val="Tahoma"/>
            <family val="2"/>
          </rPr>
          <t xml:space="preserve">
</t>
        </r>
      </text>
    </comment>
    <comment ref="E20" authorId="0" shapeId="0" xr:uid="{55766968-33F8-4E14-8683-2885C103E56A}">
      <text>
        <r>
          <rPr>
            <b/>
            <sz val="9"/>
            <color indexed="81"/>
            <rFont val="Tahoma"/>
            <family val="2"/>
          </rPr>
          <t xml:space="preserve">
CEPICI:Prière joindre contrat et déclaration cnps scannés
</t>
        </r>
        <r>
          <rPr>
            <sz val="9"/>
            <color indexed="81"/>
            <rFont val="Tahoma"/>
            <family val="2"/>
          </rPr>
          <t xml:space="preserve">
</t>
        </r>
      </text>
    </comment>
    <comment ref="E21" authorId="0" shapeId="0" xr:uid="{15A98DE3-576E-4362-85AA-0F9562C9BE8D}">
      <text>
        <r>
          <rPr>
            <b/>
            <sz val="9"/>
            <color indexed="81"/>
            <rFont val="Tahoma"/>
            <family val="2"/>
          </rPr>
          <t xml:space="preserve">
CEPICI:Prière joindre contrat et déclaration cnps scannés
</t>
        </r>
        <r>
          <rPr>
            <sz val="9"/>
            <color indexed="81"/>
            <rFont val="Tahoma"/>
            <family val="2"/>
          </rPr>
          <t xml:space="preserve">
</t>
        </r>
      </text>
    </comment>
    <comment ref="E22" authorId="0" shapeId="0" xr:uid="{59BA310E-3ED8-4175-B9C9-FC5FDD301F66}">
      <text>
        <r>
          <rPr>
            <b/>
            <sz val="9"/>
            <color indexed="81"/>
            <rFont val="Tahoma"/>
            <family val="2"/>
          </rPr>
          <t xml:space="preserve">
CEPICI:Prière joindre contrat et déclaration cnps scannés
</t>
        </r>
        <r>
          <rPr>
            <sz val="9"/>
            <color indexed="81"/>
            <rFont val="Tahoma"/>
            <family val="2"/>
          </rPr>
          <t xml:space="preserve">
</t>
        </r>
      </text>
    </comment>
    <comment ref="E23" authorId="0" shapeId="0" xr:uid="{07E44B4F-B9A9-48A3-B937-88480D99F169}">
      <text>
        <r>
          <rPr>
            <b/>
            <sz val="9"/>
            <color indexed="81"/>
            <rFont val="Tahoma"/>
            <family val="2"/>
          </rPr>
          <t xml:space="preserve">
CEPICI:Prière joindre contrat et déclaration cnps scannés
</t>
        </r>
        <r>
          <rPr>
            <sz val="9"/>
            <color indexed="81"/>
            <rFont val="Tahoma"/>
            <family val="2"/>
          </rPr>
          <t xml:space="preserve">
</t>
        </r>
      </text>
    </comment>
    <comment ref="E24" authorId="0" shapeId="0" xr:uid="{998C88D6-2141-4063-A720-ECAFC8193131}">
      <text>
        <r>
          <rPr>
            <b/>
            <sz val="9"/>
            <color indexed="81"/>
            <rFont val="Tahoma"/>
            <family val="2"/>
          </rPr>
          <t xml:space="preserve">
CEPICI:Prière joindre contrat et déclaration cnps scannés
</t>
        </r>
        <r>
          <rPr>
            <sz val="9"/>
            <color indexed="81"/>
            <rFont val="Tahoma"/>
            <family val="2"/>
          </rPr>
          <t xml:space="preserve">
</t>
        </r>
      </text>
    </comment>
    <comment ref="E25" authorId="0" shapeId="0" xr:uid="{81084C96-E94C-44B7-9984-3F4A30CF0A7A}">
      <text>
        <r>
          <rPr>
            <b/>
            <sz val="9"/>
            <color indexed="81"/>
            <rFont val="Tahoma"/>
            <family val="2"/>
          </rPr>
          <t xml:space="preserve">
CEPICI:Prière joindre contrat et déclaration cnps scannés
</t>
        </r>
        <r>
          <rPr>
            <sz val="9"/>
            <color indexed="81"/>
            <rFont val="Tahoma"/>
            <family val="2"/>
          </rPr>
          <t xml:space="preserve">
</t>
        </r>
      </text>
    </comment>
    <comment ref="E26" authorId="0" shapeId="0" xr:uid="{5CBF7760-E947-4EC7-A38F-C8EC41148C22}">
      <text>
        <r>
          <rPr>
            <b/>
            <sz val="9"/>
            <color indexed="81"/>
            <rFont val="Tahoma"/>
            <family val="2"/>
          </rPr>
          <t xml:space="preserve">
CEPICI:Prière joindre contrat et déclaration cnps scannés
</t>
        </r>
        <r>
          <rPr>
            <sz val="9"/>
            <color indexed="81"/>
            <rFont val="Tahoma"/>
            <family val="2"/>
          </rPr>
          <t xml:space="preserve">
</t>
        </r>
      </text>
    </comment>
    <comment ref="E27" authorId="0" shapeId="0" xr:uid="{E5E440C3-1B57-4C51-99B8-C11D26D0A5EB}">
      <text>
        <r>
          <rPr>
            <b/>
            <sz val="9"/>
            <color indexed="81"/>
            <rFont val="Tahoma"/>
            <family val="2"/>
          </rPr>
          <t xml:space="preserve">
CEPICI:Prière joindre contrat et déclaration cnps scannés
</t>
        </r>
        <r>
          <rPr>
            <sz val="9"/>
            <color indexed="81"/>
            <rFont val="Tahoma"/>
            <family val="2"/>
          </rPr>
          <t xml:space="preserve">
</t>
        </r>
      </text>
    </comment>
    <comment ref="E28" authorId="0" shapeId="0" xr:uid="{31241353-C769-4C7F-9D83-51E915FCB0A9}">
      <text>
        <r>
          <rPr>
            <b/>
            <sz val="9"/>
            <color indexed="81"/>
            <rFont val="Tahoma"/>
            <family val="2"/>
          </rPr>
          <t xml:space="preserve">
CEPICI:Prière joindre contrat et déclaration cnps scannés
</t>
        </r>
        <r>
          <rPr>
            <sz val="9"/>
            <color indexed="81"/>
            <rFont val="Tahoma"/>
            <family val="2"/>
          </rPr>
          <t xml:space="preserve">
</t>
        </r>
      </text>
    </comment>
    <comment ref="E29" authorId="0" shapeId="0" xr:uid="{FD524B44-DD9C-4F98-810C-DD457566B1DA}">
      <text>
        <r>
          <rPr>
            <b/>
            <sz val="9"/>
            <color indexed="81"/>
            <rFont val="Tahoma"/>
            <family val="2"/>
          </rPr>
          <t xml:space="preserve">
CEPICI:Prière joindre contrat et déclaration cnps scannés
</t>
        </r>
        <r>
          <rPr>
            <sz val="9"/>
            <color indexed="81"/>
            <rFont val="Tahoma"/>
            <family val="2"/>
          </rPr>
          <t xml:space="preserve">
</t>
        </r>
      </text>
    </comment>
    <comment ref="E30" authorId="0" shapeId="0" xr:uid="{7B28734D-5D7D-431C-83C6-D5A7877261DC}">
      <text>
        <r>
          <rPr>
            <b/>
            <sz val="9"/>
            <color indexed="81"/>
            <rFont val="Tahoma"/>
            <family val="2"/>
          </rPr>
          <t xml:space="preserve">
CEPICI:Prière joindre contrat et déclaration cnps scannés
</t>
        </r>
        <r>
          <rPr>
            <sz val="9"/>
            <color indexed="81"/>
            <rFont val="Tahoma"/>
            <family val="2"/>
          </rPr>
          <t xml:space="preserve">
</t>
        </r>
      </text>
    </comment>
    <comment ref="E31" authorId="0" shapeId="0" xr:uid="{046C057C-939F-470A-BB05-D32B2CE28997}">
      <text>
        <r>
          <rPr>
            <b/>
            <sz val="9"/>
            <color indexed="81"/>
            <rFont val="Tahoma"/>
            <family val="2"/>
          </rPr>
          <t xml:space="preserve">
CEPICI:Prière joindre contrat et déclaration cnps scannés
</t>
        </r>
        <r>
          <rPr>
            <sz val="9"/>
            <color indexed="81"/>
            <rFont val="Tahoma"/>
            <family val="2"/>
          </rPr>
          <t xml:space="preserve">
</t>
        </r>
      </text>
    </comment>
    <comment ref="E32" authorId="0" shapeId="0" xr:uid="{59F36F57-D934-493C-8410-EACF892DF30A}">
      <text>
        <r>
          <rPr>
            <b/>
            <sz val="9"/>
            <color indexed="81"/>
            <rFont val="Tahoma"/>
            <family val="2"/>
          </rPr>
          <t xml:space="preserve">
CEPICI:Prière joindre contrat et déclaration cnps scannés
</t>
        </r>
        <r>
          <rPr>
            <sz val="9"/>
            <color indexed="81"/>
            <rFont val="Tahoma"/>
            <family val="2"/>
          </rPr>
          <t xml:space="preserve">
</t>
        </r>
      </text>
    </comment>
    <comment ref="E33" authorId="0" shapeId="0" xr:uid="{47608632-6060-4B4A-8732-4EB47E2F1713}">
      <text>
        <r>
          <rPr>
            <b/>
            <sz val="9"/>
            <color indexed="81"/>
            <rFont val="Tahoma"/>
            <family val="2"/>
          </rPr>
          <t xml:space="preserve">
CEPICI:Prière joindre contrat et déclaration cnps scannés
</t>
        </r>
        <r>
          <rPr>
            <sz val="9"/>
            <color indexed="81"/>
            <rFont val="Tahoma"/>
            <family val="2"/>
          </rPr>
          <t xml:space="preserve">
</t>
        </r>
      </text>
    </comment>
    <comment ref="E34" authorId="0" shapeId="0" xr:uid="{09ECEAB0-7D63-4648-A342-E13B0B0CE74C}">
      <text>
        <r>
          <rPr>
            <b/>
            <sz val="9"/>
            <color indexed="81"/>
            <rFont val="Tahoma"/>
            <family val="2"/>
          </rPr>
          <t xml:space="preserve">
CEPICI:Prière joindre contrat et déclaration cnps scannés
</t>
        </r>
        <r>
          <rPr>
            <sz val="9"/>
            <color indexed="81"/>
            <rFont val="Tahoma"/>
            <family val="2"/>
          </rPr>
          <t xml:space="preserve">
</t>
        </r>
      </text>
    </comment>
    <comment ref="E35" authorId="0" shapeId="0" xr:uid="{7259FECE-8C69-4123-8B5A-309B60B05854}">
      <text>
        <r>
          <rPr>
            <b/>
            <sz val="9"/>
            <color indexed="81"/>
            <rFont val="Tahoma"/>
            <family val="2"/>
          </rPr>
          <t xml:space="preserve">
CEPICI:Prière joindre contrat et déclaration cnps scannés
</t>
        </r>
        <r>
          <rPr>
            <sz val="9"/>
            <color indexed="81"/>
            <rFont val="Tahoma"/>
            <family val="2"/>
          </rPr>
          <t xml:space="preserve">
</t>
        </r>
      </text>
    </comment>
    <comment ref="E36" authorId="0" shapeId="0" xr:uid="{F0D25AF0-B54D-4EDC-96E0-B667AB2732DC}">
      <text>
        <r>
          <rPr>
            <b/>
            <sz val="9"/>
            <color indexed="81"/>
            <rFont val="Tahoma"/>
            <family val="2"/>
          </rPr>
          <t xml:space="preserve">
CEPICI:Prière joindre contrat et déclaration cnps scannés
</t>
        </r>
        <r>
          <rPr>
            <sz val="9"/>
            <color indexed="81"/>
            <rFont val="Tahoma"/>
            <family val="2"/>
          </rPr>
          <t xml:space="preserve">
</t>
        </r>
      </text>
    </comment>
    <comment ref="E37" authorId="0" shapeId="0" xr:uid="{2C2D6DA1-C13D-4716-9C87-6172FFC6DDDF}">
      <text>
        <r>
          <rPr>
            <b/>
            <sz val="9"/>
            <color indexed="81"/>
            <rFont val="Tahoma"/>
            <family val="2"/>
          </rPr>
          <t xml:space="preserve">
CEPICI:Prière joindre contrat et déclaration cnps scannés
</t>
        </r>
        <r>
          <rPr>
            <sz val="9"/>
            <color indexed="81"/>
            <rFont val="Tahoma"/>
            <family val="2"/>
          </rPr>
          <t xml:space="preserve">
</t>
        </r>
      </text>
    </comment>
    <comment ref="E38" authorId="0" shapeId="0" xr:uid="{FB35AED0-2063-4461-949E-3E1F245CDA76}">
      <text>
        <r>
          <rPr>
            <b/>
            <sz val="9"/>
            <color indexed="81"/>
            <rFont val="Tahoma"/>
            <family val="2"/>
          </rPr>
          <t xml:space="preserve">
CEPICI:Prière joindre contrat et déclaration cnps scannés
</t>
        </r>
        <r>
          <rPr>
            <sz val="9"/>
            <color indexed="81"/>
            <rFont val="Tahoma"/>
            <family val="2"/>
          </rPr>
          <t xml:space="preserve">
</t>
        </r>
      </text>
    </comment>
    <comment ref="E39" authorId="0" shapeId="0" xr:uid="{295E2C7B-D8A6-458E-86EC-AA91A032C484}">
      <text>
        <r>
          <rPr>
            <b/>
            <sz val="9"/>
            <color indexed="81"/>
            <rFont val="Tahoma"/>
            <family val="2"/>
          </rPr>
          <t xml:space="preserve">
CEPICI:Prière joindre contrat et déclaration cnps scannés
</t>
        </r>
        <r>
          <rPr>
            <sz val="9"/>
            <color indexed="81"/>
            <rFont val="Tahoma"/>
            <family val="2"/>
          </rPr>
          <t xml:space="preserve">
</t>
        </r>
      </text>
    </comment>
    <comment ref="E40" authorId="0" shapeId="0" xr:uid="{0BF42096-C24C-47EF-B811-4E7980E05F5B}">
      <text>
        <r>
          <rPr>
            <b/>
            <sz val="9"/>
            <color indexed="81"/>
            <rFont val="Tahoma"/>
            <family val="2"/>
          </rPr>
          <t xml:space="preserve">
CEPICI:Prière joindre contrat et déclaration cnps scannés
</t>
        </r>
        <r>
          <rPr>
            <sz val="9"/>
            <color indexed="81"/>
            <rFont val="Tahoma"/>
            <family val="2"/>
          </rPr>
          <t xml:space="preserve">
</t>
        </r>
      </text>
    </comment>
    <comment ref="E41" authorId="0" shapeId="0" xr:uid="{6AD310B6-FEF6-4FA6-B7AC-C6C0309102F0}">
      <text>
        <r>
          <rPr>
            <b/>
            <sz val="9"/>
            <color indexed="81"/>
            <rFont val="Tahoma"/>
            <family val="2"/>
          </rPr>
          <t xml:space="preserve">
CEPICI:Prière joindre contrat et déclaration cnps scannés
</t>
        </r>
        <r>
          <rPr>
            <sz val="9"/>
            <color indexed="81"/>
            <rFont val="Tahoma"/>
            <family val="2"/>
          </rPr>
          <t xml:space="preserve">
</t>
        </r>
      </text>
    </comment>
    <comment ref="E42" authorId="0" shapeId="0" xr:uid="{233AAD4E-FFE1-4C1D-BACC-C7D4305FBBE1}">
      <text>
        <r>
          <rPr>
            <b/>
            <sz val="9"/>
            <color indexed="81"/>
            <rFont val="Tahoma"/>
            <family val="2"/>
          </rPr>
          <t xml:space="preserve">
CEPICI:Prière joindre contrat et déclaration cnps scannés
</t>
        </r>
        <r>
          <rPr>
            <sz val="9"/>
            <color indexed="81"/>
            <rFont val="Tahoma"/>
            <family val="2"/>
          </rPr>
          <t xml:space="preserve">
</t>
        </r>
      </text>
    </comment>
    <comment ref="E43" authorId="0" shapeId="0" xr:uid="{FA07F330-FF49-4787-B4A8-9AFFD1C0213D}">
      <text>
        <r>
          <rPr>
            <b/>
            <sz val="9"/>
            <color indexed="81"/>
            <rFont val="Tahoma"/>
            <family val="2"/>
          </rPr>
          <t xml:space="preserve">
CEPICI:Prière joindre contrat et déclaration cnps scannés
</t>
        </r>
        <r>
          <rPr>
            <sz val="9"/>
            <color indexed="81"/>
            <rFont val="Tahoma"/>
            <family val="2"/>
          </rPr>
          <t xml:space="preserve">
</t>
        </r>
      </text>
    </comment>
    <comment ref="E44" authorId="0" shapeId="0" xr:uid="{0B4630B3-04D4-40F8-BE1D-B453CE6EEB4B}">
      <text>
        <r>
          <rPr>
            <b/>
            <sz val="9"/>
            <color indexed="81"/>
            <rFont val="Tahoma"/>
            <family val="2"/>
          </rPr>
          <t xml:space="preserve">
CEPICI:Prière joindre contrat et déclaration cnps scannés
</t>
        </r>
        <r>
          <rPr>
            <sz val="9"/>
            <color indexed="81"/>
            <rFont val="Tahoma"/>
            <family val="2"/>
          </rPr>
          <t xml:space="preserve">
</t>
        </r>
      </text>
    </comment>
    <comment ref="E45" authorId="0" shapeId="0" xr:uid="{C958A2DF-F2DE-4D37-A1B7-4AD489B475F0}">
      <text>
        <r>
          <rPr>
            <b/>
            <sz val="9"/>
            <color indexed="81"/>
            <rFont val="Tahoma"/>
            <family val="2"/>
          </rPr>
          <t xml:space="preserve">
CEPICI:Prière joindre contrat et déclaration cnps scannés
</t>
        </r>
        <r>
          <rPr>
            <sz val="9"/>
            <color indexed="81"/>
            <rFont val="Tahoma"/>
            <family val="2"/>
          </rPr>
          <t xml:space="preserve">
</t>
        </r>
      </text>
    </comment>
    <comment ref="E46" authorId="0" shapeId="0" xr:uid="{78D429AD-B798-4D8D-BAB8-15C523B33E3C}">
      <text>
        <r>
          <rPr>
            <b/>
            <sz val="9"/>
            <color indexed="81"/>
            <rFont val="Tahoma"/>
            <family val="2"/>
          </rPr>
          <t xml:space="preserve">
CEPICI:Prière joindre contrat et déclaration cnps scannés
</t>
        </r>
        <r>
          <rPr>
            <sz val="9"/>
            <color indexed="81"/>
            <rFont val="Tahoma"/>
            <family val="2"/>
          </rPr>
          <t xml:space="preserve">
</t>
        </r>
      </text>
    </comment>
    <comment ref="E47" authorId="0" shapeId="0" xr:uid="{479ADF3A-477F-4984-856E-83F6D74F82A9}">
      <text>
        <r>
          <rPr>
            <b/>
            <sz val="9"/>
            <color indexed="81"/>
            <rFont val="Tahoma"/>
            <family val="2"/>
          </rPr>
          <t xml:space="preserve">
CEPICI:Prière joindre contrat et déclaration cnps scannés
</t>
        </r>
        <r>
          <rPr>
            <sz val="9"/>
            <color indexed="81"/>
            <rFont val="Tahoma"/>
            <family val="2"/>
          </rPr>
          <t xml:space="preserve">
</t>
        </r>
      </text>
    </comment>
    <comment ref="E48" authorId="0" shapeId="0" xr:uid="{986F3EAD-DC60-4C45-8DEB-6F594942641B}">
      <text>
        <r>
          <rPr>
            <b/>
            <sz val="9"/>
            <color indexed="81"/>
            <rFont val="Tahoma"/>
            <family val="2"/>
          </rPr>
          <t xml:space="preserve">
CEPICI:Prière joindre contrat et déclaration cnps scannés
</t>
        </r>
        <r>
          <rPr>
            <sz val="9"/>
            <color indexed="81"/>
            <rFont val="Tahoma"/>
            <family val="2"/>
          </rPr>
          <t xml:space="preserve">
</t>
        </r>
      </text>
    </comment>
    <comment ref="E49" authorId="0" shapeId="0" xr:uid="{D7B5E350-6832-4835-87D8-06F2D264784F}">
      <text>
        <r>
          <rPr>
            <b/>
            <sz val="9"/>
            <color indexed="81"/>
            <rFont val="Tahoma"/>
            <family val="2"/>
          </rPr>
          <t xml:space="preserve">
CEPICI:Prière joindre contrat et déclaration cnps scannés
</t>
        </r>
        <r>
          <rPr>
            <sz val="9"/>
            <color indexed="81"/>
            <rFont val="Tahoma"/>
            <family val="2"/>
          </rPr>
          <t xml:space="preserve">
</t>
        </r>
      </text>
    </comment>
    <comment ref="E50" authorId="0" shapeId="0" xr:uid="{B4062BF6-8473-4762-B73C-544DD1BADAF4}">
      <text>
        <r>
          <rPr>
            <b/>
            <sz val="9"/>
            <color indexed="81"/>
            <rFont val="Tahoma"/>
            <family val="2"/>
          </rPr>
          <t xml:space="preserve">
CEPICI:Prière joindre contrat et déclaration cnps scannés
</t>
        </r>
        <r>
          <rPr>
            <sz val="9"/>
            <color indexed="81"/>
            <rFont val="Tahoma"/>
            <family val="2"/>
          </rPr>
          <t xml:space="preserve">
</t>
        </r>
      </text>
    </comment>
    <comment ref="E51" authorId="0" shapeId="0" xr:uid="{178562AC-22DB-4FDA-AD96-BB9E8262E51F}">
      <text>
        <r>
          <rPr>
            <b/>
            <sz val="9"/>
            <color indexed="81"/>
            <rFont val="Tahoma"/>
            <family val="2"/>
          </rPr>
          <t xml:space="preserve">
CEPICI:Prière joindre contrat et déclaration cnps scannés
</t>
        </r>
        <r>
          <rPr>
            <sz val="9"/>
            <color indexed="81"/>
            <rFont val="Tahoma"/>
            <family val="2"/>
          </rPr>
          <t xml:space="preserve">
</t>
        </r>
      </text>
    </comment>
    <comment ref="E52" authorId="0" shapeId="0" xr:uid="{AF99371A-2B8C-4C3A-B5C0-FA9387870E7A}">
      <text>
        <r>
          <rPr>
            <b/>
            <sz val="9"/>
            <color indexed="81"/>
            <rFont val="Tahoma"/>
            <family val="2"/>
          </rPr>
          <t xml:space="preserve">
CEPICI:Prière joindre contrat et déclaration cnps scannés
</t>
        </r>
        <r>
          <rPr>
            <sz val="9"/>
            <color indexed="81"/>
            <rFont val="Tahoma"/>
            <family val="2"/>
          </rPr>
          <t xml:space="preserve">
</t>
        </r>
      </text>
    </comment>
    <comment ref="E53" authorId="0" shapeId="0" xr:uid="{597DAC8C-1EA4-4630-BAB2-013A201D32ED}">
      <text>
        <r>
          <rPr>
            <b/>
            <sz val="9"/>
            <color indexed="81"/>
            <rFont val="Tahoma"/>
            <family val="2"/>
          </rPr>
          <t xml:space="preserve">
CEPICI:Prière joindre contrat et déclaration cnps scannés
</t>
        </r>
        <r>
          <rPr>
            <sz val="9"/>
            <color indexed="81"/>
            <rFont val="Tahoma"/>
            <family val="2"/>
          </rPr>
          <t xml:space="preserve">
</t>
        </r>
      </text>
    </comment>
    <comment ref="E54" authorId="0" shapeId="0" xr:uid="{C535E013-393F-413B-A4C0-E0B5426EE739}">
      <text>
        <r>
          <rPr>
            <b/>
            <sz val="9"/>
            <color indexed="81"/>
            <rFont val="Tahoma"/>
            <family val="2"/>
          </rPr>
          <t xml:space="preserve">
CEPICI:Prière joindre contrat et déclaration cnps scannés
</t>
        </r>
        <r>
          <rPr>
            <sz val="9"/>
            <color indexed="81"/>
            <rFont val="Tahoma"/>
            <family val="2"/>
          </rPr>
          <t xml:space="preserve">
</t>
        </r>
      </text>
    </comment>
    <comment ref="E55" authorId="0" shapeId="0" xr:uid="{64A6AC75-4989-493C-93F3-54AADF2D756C}">
      <text>
        <r>
          <rPr>
            <b/>
            <sz val="9"/>
            <color indexed="81"/>
            <rFont val="Tahoma"/>
            <family val="2"/>
          </rPr>
          <t xml:space="preserve">
CEPICI:Prière joindre contrat et déclaration cnps scannés
</t>
        </r>
        <r>
          <rPr>
            <sz val="9"/>
            <color indexed="81"/>
            <rFont val="Tahoma"/>
            <family val="2"/>
          </rPr>
          <t xml:space="preserve">
</t>
        </r>
      </text>
    </comment>
    <comment ref="E56" authorId="0" shapeId="0" xr:uid="{492B1428-C7A3-44F1-A058-27C4C93E4CDF}">
      <text>
        <r>
          <rPr>
            <b/>
            <sz val="9"/>
            <color indexed="81"/>
            <rFont val="Tahoma"/>
            <family val="2"/>
          </rPr>
          <t xml:space="preserve">
CEPICI:Prière joindre contrat et déclaration cnps scannés
</t>
        </r>
        <r>
          <rPr>
            <sz val="9"/>
            <color indexed="81"/>
            <rFont val="Tahoma"/>
            <family val="2"/>
          </rPr>
          <t xml:space="preserve">
</t>
        </r>
      </text>
    </comment>
    <comment ref="E57" authorId="0" shapeId="0" xr:uid="{5C52F478-E43F-417A-95FA-036CACE3EA67}">
      <text>
        <r>
          <rPr>
            <b/>
            <sz val="9"/>
            <color indexed="81"/>
            <rFont val="Tahoma"/>
            <family val="2"/>
          </rPr>
          <t xml:space="preserve">
CEPICI:Prière joindre contrat et déclaration cnps scannés
</t>
        </r>
        <r>
          <rPr>
            <sz val="9"/>
            <color indexed="81"/>
            <rFont val="Tahoma"/>
            <family val="2"/>
          </rPr>
          <t xml:space="preserve">
</t>
        </r>
      </text>
    </comment>
    <comment ref="E58" authorId="0" shapeId="0" xr:uid="{323E9ADC-8945-45F3-9EC9-754FA87677ED}">
      <text>
        <r>
          <rPr>
            <b/>
            <sz val="9"/>
            <color indexed="81"/>
            <rFont val="Tahoma"/>
            <family val="2"/>
          </rPr>
          <t xml:space="preserve">
CEPICI:Prière joindre contrat et déclaration cnps scannés
</t>
        </r>
        <r>
          <rPr>
            <sz val="9"/>
            <color indexed="81"/>
            <rFont val="Tahoma"/>
            <family val="2"/>
          </rPr>
          <t xml:space="preserve">
</t>
        </r>
      </text>
    </comment>
    <comment ref="E59" authorId="0" shapeId="0" xr:uid="{5BD6D436-B2EB-46AB-A918-E4CD3AF19743}">
      <text>
        <r>
          <rPr>
            <b/>
            <sz val="9"/>
            <color indexed="81"/>
            <rFont val="Tahoma"/>
            <family val="2"/>
          </rPr>
          <t xml:space="preserve">
CEPICI:Prière joindre contrat et déclaration cnps scannés
</t>
        </r>
        <r>
          <rPr>
            <sz val="9"/>
            <color indexed="81"/>
            <rFont val="Tahoma"/>
            <family val="2"/>
          </rPr>
          <t xml:space="preserve">
</t>
        </r>
      </text>
    </comment>
    <comment ref="E60" authorId="0" shapeId="0" xr:uid="{AF5CAD15-65D3-4D4C-87FA-F1DFD52B167B}">
      <text>
        <r>
          <rPr>
            <b/>
            <sz val="9"/>
            <color indexed="81"/>
            <rFont val="Tahoma"/>
            <family val="2"/>
          </rPr>
          <t xml:space="preserve">
CEPICI:Prière joindre contrat et déclaration cnps scannés
</t>
        </r>
        <r>
          <rPr>
            <sz val="9"/>
            <color indexed="81"/>
            <rFont val="Tahoma"/>
            <family val="2"/>
          </rPr>
          <t xml:space="preserve">
</t>
        </r>
      </text>
    </comment>
    <comment ref="E61" authorId="0" shapeId="0" xr:uid="{A800031A-F9F2-4C8D-9D6F-80AE0AD66A9A}">
      <text>
        <r>
          <rPr>
            <b/>
            <sz val="9"/>
            <color indexed="81"/>
            <rFont val="Tahoma"/>
            <family val="2"/>
          </rPr>
          <t xml:space="preserve">
CEPICI:Prière joindre contrat et déclaration cnps scannés
</t>
        </r>
        <r>
          <rPr>
            <sz val="9"/>
            <color indexed="81"/>
            <rFont val="Tahoma"/>
            <family val="2"/>
          </rPr>
          <t xml:space="preserve">
</t>
        </r>
      </text>
    </comment>
    <comment ref="E62" authorId="0" shapeId="0" xr:uid="{C4478EE9-88D4-4DCD-9228-94DB938741E1}">
      <text>
        <r>
          <rPr>
            <b/>
            <sz val="9"/>
            <color indexed="81"/>
            <rFont val="Tahoma"/>
            <family val="2"/>
          </rPr>
          <t xml:space="preserve">
CEPICI:Prière joindre contrat et déclaration cnps scannés
</t>
        </r>
        <r>
          <rPr>
            <sz val="9"/>
            <color indexed="81"/>
            <rFont val="Tahoma"/>
            <family val="2"/>
          </rPr>
          <t xml:space="preserve">
</t>
        </r>
      </text>
    </comment>
    <comment ref="E63" authorId="0" shapeId="0" xr:uid="{2EF85555-9064-4B6A-AF7B-810A411C2BD2}">
      <text>
        <r>
          <rPr>
            <b/>
            <sz val="9"/>
            <color indexed="81"/>
            <rFont val="Tahoma"/>
            <family val="2"/>
          </rPr>
          <t xml:space="preserve">
CEPICI:Prière joindre contrat et déclaration cnps scannés
</t>
        </r>
        <r>
          <rPr>
            <sz val="9"/>
            <color indexed="81"/>
            <rFont val="Tahoma"/>
            <family val="2"/>
          </rPr>
          <t xml:space="preserve">
</t>
        </r>
      </text>
    </comment>
    <comment ref="E64" authorId="0" shapeId="0" xr:uid="{03C016EC-4F10-4ADF-AECA-A78C00395CE1}">
      <text>
        <r>
          <rPr>
            <b/>
            <sz val="9"/>
            <color indexed="81"/>
            <rFont val="Tahoma"/>
            <family val="2"/>
          </rPr>
          <t xml:space="preserve">
CEPICI:Prière joindre contrat et déclaration cnps scannés
</t>
        </r>
        <r>
          <rPr>
            <sz val="9"/>
            <color indexed="81"/>
            <rFont val="Tahoma"/>
            <family val="2"/>
          </rPr>
          <t xml:space="preserve">
</t>
        </r>
      </text>
    </comment>
    <comment ref="E65" authorId="0" shapeId="0" xr:uid="{A8D6435E-ACEF-4526-A883-54A9886492FC}">
      <text>
        <r>
          <rPr>
            <b/>
            <sz val="9"/>
            <color indexed="81"/>
            <rFont val="Tahoma"/>
            <family val="2"/>
          </rPr>
          <t xml:space="preserve">
CEPICI:Prière joindre contrat et déclaration cnps scannés
</t>
        </r>
        <r>
          <rPr>
            <sz val="9"/>
            <color indexed="81"/>
            <rFont val="Tahoma"/>
            <family val="2"/>
          </rPr>
          <t xml:space="preserve">
</t>
        </r>
      </text>
    </comment>
    <comment ref="E66" authorId="0" shapeId="0" xr:uid="{44B8087B-74CF-43E1-AD73-0C2D26B2BC1C}">
      <text>
        <r>
          <rPr>
            <b/>
            <sz val="9"/>
            <color indexed="81"/>
            <rFont val="Tahoma"/>
            <family val="2"/>
          </rPr>
          <t xml:space="preserve">
CEPICI:Prière joindre contrat et déclaration cnps scannés
</t>
        </r>
        <r>
          <rPr>
            <sz val="9"/>
            <color indexed="81"/>
            <rFont val="Tahoma"/>
            <family val="2"/>
          </rPr>
          <t xml:space="preserve">
</t>
        </r>
      </text>
    </comment>
    <comment ref="E67" authorId="0" shapeId="0" xr:uid="{E86D9A81-803A-4F22-8E43-C001428DD245}">
      <text>
        <r>
          <rPr>
            <b/>
            <sz val="9"/>
            <color indexed="81"/>
            <rFont val="Tahoma"/>
            <family val="2"/>
          </rPr>
          <t xml:space="preserve">
CEPICI:Prière joindre contrat et déclaration cnps scannés
</t>
        </r>
        <r>
          <rPr>
            <sz val="9"/>
            <color indexed="81"/>
            <rFont val="Tahoma"/>
            <family val="2"/>
          </rPr>
          <t xml:space="preserve">
</t>
        </r>
      </text>
    </comment>
    <comment ref="E68" authorId="0" shapeId="0" xr:uid="{8D4688CB-A36B-46EE-8AA7-625D9E96C5F7}">
      <text>
        <r>
          <rPr>
            <b/>
            <sz val="9"/>
            <color indexed="81"/>
            <rFont val="Tahoma"/>
            <family val="2"/>
          </rPr>
          <t xml:space="preserve">
CEPICI:Prière joindre contrat et déclaration cnps scannés
</t>
        </r>
        <r>
          <rPr>
            <sz val="9"/>
            <color indexed="81"/>
            <rFont val="Tahoma"/>
            <family val="2"/>
          </rPr>
          <t xml:space="preserve">
</t>
        </r>
      </text>
    </comment>
    <comment ref="E69" authorId="0" shapeId="0" xr:uid="{B0648BF9-3029-409C-A370-EA2E8EC1F15D}">
      <text>
        <r>
          <rPr>
            <b/>
            <sz val="9"/>
            <color indexed="81"/>
            <rFont val="Tahoma"/>
            <family val="2"/>
          </rPr>
          <t xml:space="preserve">
CEPICI:Prière joindre contrat et déclaration cnps scannés
</t>
        </r>
        <r>
          <rPr>
            <sz val="9"/>
            <color indexed="81"/>
            <rFont val="Tahoma"/>
            <family val="2"/>
          </rPr>
          <t xml:space="preserve">
</t>
        </r>
      </text>
    </comment>
    <comment ref="E70" authorId="0" shapeId="0" xr:uid="{C5D83160-E75C-4239-8409-988EB2710C02}">
      <text>
        <r>
          <rPr>
            <b/>
            <sz val="9"/>
            <color indexed="81"/>
            <rFont val="Tahoma"/>
            <family val="2"/>
          </rPr>
          <t xml:space="preserve">
CEPICI:Prière joindre contrat et déclaration cnps scannés
</t>
        </r>
        <r>
          <rPr>
            <sz val="9"/>
            <color indexed="81"/>
            <rFont val="Tahoma"/>
            <family val="2"/>
          </rPr>
          <t xml:space="preserve">
</t>
        </r>
      </text>
    </comment>
    <comment ref="E71" authorId="0" shapeId="0" xr:uid="{1D8A90B6-1EE0-47F4-844E-AB5F2113315E}">
      <text>
        <r>
          <rPr>
            <b/>
            <sz val="9"/>
            <color indexed="81"/>
            <rFont val="Tahoma"/>
            <family val="2"/>
          </rPr>
          <t xml:space="preserve">
CEPICI:Prière joindre contrat et déclaration cnps scannés
</t>
        </r>
        <r>
          <rPr>
            <sz val="9"/>
            <color indexed="81"/>
            <rFont val="Tahoma"/>
            <family val="2"/>
          </rPr>
          <t xml:space="preserve">
</t>
        </r>
      </text>
    </comment>
    <comment ref="E72" authorId="0" shapeId="0" xr:uid="{A90CB607-D797-49C9-A53F-BE079E4F98CC}">
      <text>
        <r>
          <rPr>
            <b/>
            <sz val="9"/>
            <color indexed="81"/>
            <rFont val="Tahoma"/>
            <family val="2"/>
          </rPr>
          <t xml:space="preserve">
CEPICI:Prière joindre contrat et déclaration cnps scannés
</t>
        </r>
        <r>
          <rPr>
            <sz val="9"/>
            <color indexed="81"/>
            <rFont val="Tahoma"/>
            <family val="2"/>
          </rPr>
          <t xml:space="preserve">
</t>
        </r>
      </text>
    </comment>
    <comment ref="E73" authorId="0" shapeId="0" xr:uid="{6CB4B36A-924E-4ADC-BBF6-2997FCC8BB81}">
      <text>
        <r>
          <rPr>
            <b/>
            <sz val="9"/>
            <color indexed="81"/>
            <rFont val="Tahoma"/>
            <family val="2"/>
          </rPr>
          <t xml:space="preserve">
CEPICI:Prière joindre contrat et déclaration cnps scannés
</t>
        </r>
        <r>
          <rPr>
            <sz val="9"/>
            <color indexed="81"/>
            <rFont val="Tahoma"/>
            <family val="2"/>
          </rPr>
          <t xml:space="preserve">
</t>
        </r>
      </text>
    </comment>
    <comment ref="E74" authorId="0" shapeId="0" xr:uid="{CBDD4919-2CD8-46C9-B582-1CFC4E4D6971}">
      <text>
        <r>
          <rPr>
            <b/>
            <sz val="9"/>
            <color indexed="81"/>
            <rFont val="Tahoma"/>
            <family val="2"/>
          </rPr>
          <t xml:space="preserve">
CEPICI:Prière joindre contrat et déclaration cnps scannés
</t>
        </r>
        <r>
          <rPr>
            <sz val="9"/>
            <color indexed="81"/>
            <rFont val="Tahoma"/>
            <family val="2"/>
          </rPr>
          <t xml:space="preserve">
</t>
        </r>
      </text>
    </comment>
    <comment ref="E75" authorId="0" shapeId="0" xr:uid="{2E78709D-E14A-4BF9-AE6D-6D689D295FF5}">
      <text>
        <r>
          <rPr>
            <b/>
            <sz val="9"/>
            <color indexed="81"/>
            <rFont val="Tahoma"/>
            <family val="2"/>
          </rPr>
          <t xml:space="preserve">
CEPICI:Prière joindre contrat et déclaration cnps scannés
</t>
        </r>
        <r>
          <rPr>
            <sz val="9"/>
            <color indexed="81"/>
            <rFont val="Tahoma"/>
            <family val="2"/>
          </rPr>
          <t xml:space="preserve">
</t>
        </r>
      </text>
    </comment>
    <comment ref="E76" authorId="0" shapeId="0" xr:uid="{233F58FB-B417-4744-9B9A-80A4B289CE8F}">
      <text>
        <r>
          <rPr>
            <b/>
            <sz val="9"/>
            <color indexed="81"/>
            <rFont val="Tahoma"/>
            <family val="2"/>
          </rPr>
          <t xml:space="preserve">
CEPICI:Prière joindre contrat et déclaration cnps scannés
</t>
        </r>
        <r>
          <rPr>
            <sz val="9"/>
            <color indexed="81"/>
            <rFont val="Tahoma"/>
            <family val="2"/>
          </rPr>
          <t xml:space="preserve">
</t>
        </r>
      </text>
    </comment>
    <comment ref="E77" authorId="0" shapeId="0" xr:uid="{FC67515E-ED6C-418A-878A-4774CF87E647}">
      <text>
        <r>
          <rPr>
            <b/>
            <sz val="9"/>
            <color indexed="81"/>
            <rFont val="Tahoma"/>
            <family val="2"/>
          </rPr>
          <t xml:space="preserve">
CEPICI:Prière joindre contrat et déclaration cnps scannés
</t>
        </r>
        <r>
          <rPr>
            <sz val="9"/>
            <color indexed="81"/>
            <rFont val="Tahoma"/>
            <family val="2"/>
          </rPr>
          <t xml:space="preserve">
</t>
        </r>
      </text>
    </comment>
    <comment ref="E78" authorId="0" shapeId="0" xr:uid="{E6C87E72-773F-4731-91D1-B50BCD1EC45F}">
      <text>
        <r>
          <rPr>
            <b/>
            <sz val="9"/>
            <color indexed="81"/>
            <rFont val="Tahoma"/>
            <family val="2"/>
          </rPr>
          <t xml:space="preserve">
CEPICI:Prière joindre contrat et déclaration cnps scannés
</t>
        </r>
        <r>
          <rPr>
            <sz val="9"/>
            <color indexed="81"/>
            <rFont val="Tahoma"/>
            <family val="2"/>
          </rPr>
          <t xml:space="preserve">
</t>
        </r>
      </text>
    </comment>
    <comment ref="E79" authorId="0" shapeId="0" xr:uid="{E612700B-A529-4C1E-9079-8C412E0EBE38}">
      <text>
        <r>
          <rPr>
            <b/>
            <sz val="9"/>
            <color indexed="81"/>
            <rFont val="Tahoma"/>
            <family val="2"/>
          </rPr>
          <t xml:space="preserve">
CEPICI:Prière joindre contrat et déclaration cnps scannés
</t>
        </r>
        <r>
          <rPr>
            <sz val="9"/>
            <color indexed="81"/>
            <rFont val="Tahoma"/>
            <family val="2"/>
          </rPr>
          <t xml:space="preserve">
</t>
        </r>
      </text>
    </comment>
    <comment ref="E80" authorId="0" shapeId="0" xr:uid="{24388983-2161-4BE5-B255-6065844FCC76}">
      <text>
        <r>
          <rPr>
            <b/>
            <sz val="9"/>
            <color indexed="81"/>
            <rFont val="Tahoma"/>
            <family val="2"/>
          </rPr>
          <t xml:space="preserve">
CEPICI:Prière joindre contrat et déclaration cnps scannés
</t>
        </r>
        <r>
          <rPr>
            <sz val="9"/>
            <color indexed="81"/>
            <rFont val="Tahoma"/>
            <family val="2"/>
          </rPr>
          <t xml:space="preserve">
</t>
        </r>
      </text>
    </comment>
    <comment ref="E81" authorId="0" shapeId="0" xr:uid="{0921A8CB-8EC1-463C-B1CA-32DF5CC00301}">
      <text>
        <r>
          <rPr>
            <b/>
            <sz val="9"/>
            <color indexed="81"/>
            <rFont val="Tahoma"/>
            <family val="2"/>
          </rPr>
          <t xml:space="preserve">
CEPICI:Prière joindre contrat et déclaration cnps scannés
</t>
        </r>
        <r>
          <rPr>
            <sz val="9"/>
            <color indexed="81"/>
            <rFont val="Tahoma"/>
            <family val="2"/>
          </rPr>
          <t xml:space="preserve">
</t>
        </r>
      </text>
    </comment>
    <comment ref="E82" authorId="0" shapeId="0" xr:uid="{C3E73C6E-E8DF-45B7-8F77-FBFCFEA980F7}">
      <text>
        <r>
          <rPr>
            <b/>
            <sz val="9"/>
            <color indexed="81"/>
            <rFont val="Tahoma"/>
            <family val="2"/>
          </rPr>
          <t xml:space="preserve">
CEPICI:Prière joindre contrat et déclaration cnps scannés
</t>
        </r>
        <r>
          <rPr>
            <sz val="9"/>
            <color indexed="81"/>
            <rFont val="Tahoma"/>
            <family val="2"/>
          </rPr>
          <t xml:space="preserve">
</t>
        </r>
      </text>
    </comment>
    <comment ref="E83" authorId="0" shapeId="0" xr:uid="{1B9A965F-A60C-4EA2-8725-7C7BA78206B1}">
      <text>
        <r>
          <rPr>
            <b/>
            <sz val="9"/>
            <color indexed="81"/>
            <rFont val="Tahoma"/>
            <family val="2"/>
          </rPr>
          <t xml:space="preserve">
CEPICI:Prière joindre contrat et déclaration cnps scannés
</t>
        </r>
        <r>
          <rPr>
            <sz val="9"/>
            <color indexed="81"/>
            <rFont val="Tahoma"/>
            <family val="2"/>
          </rPr>
          <t xml:space="preserve">
</t>
        </r>
      </text>
    </comment>
    <comment ref="E84" authorId="0" shapeId="0" xr:uid="{6A598787-F673-4825-B288-0C457231CAD0}">
      <text>
        <r>
          <rPr>
            <b/>
            <sz val="9"/>
            <color indexed="81"/>
            <rFont val="Tahoma"/>
            <family val="2"/>
          </rPr>
          <t xml:space="preserve">
CEPICI:Prière joindre contrat et déclaration cnps scannés
</t>
        </r>
        <r>
          <rPr>
            <sz val="9"/>
            <color indexed="81"/>
            <rFont val="Tahoma"/>
            <family val="2"/>
          </rPr>
          <t xml:space="preserve">
</t>
        </r>
      </text>
    </comment>
    <comment ref="E85" authorId="0" shapeId="0" xr:uid="{2DD54561-734F-4F5F-A3C5-B67CF94D89CF}">
      <text>
        <r>
          <rPr>
            <b/>
            <sz val="9"/>
            <color indexed="81"/>
            <rFont val="Tahoma"/>
            <family val="2"/>
          </rPr>
          <t xml:space="preserve">
CEPICI:Prière joindre contrat et déclaration cnps scannés
</t>
        </r>
        <r>
          <rPr>
            <sz val="9"/>
            <color indexed="81"/>
            <rFont val="Tahoma"/>
            <family val="2"/>
          </rPr>
          <t xml:space="preserve">
</t>
        </r>
      </text>
    </comment>
    <comment ref="E86" authorId="0" shapeId="0" xr:uid="{2675A7BC-33D9-4E20-BA94-5986A2F5C6A9}">
      <text>
        <r>
          <rPr>
            <b/>
            <sz val="9"/>
            <color indexed="81"/>
            <rFont val="Tahoma"/>
            <family val="2"/>
          </rPr>
          <t xml:space="preserve">
CEPICI:Prière joindre contrat et déclaration cnps scannés
</t>
        </r>
        <r>
          <rPr>
            <sz val="9"/>
            <color indexed="81"/>
            <rFont val="Tahoma"/>
            <family val="2"/>
          </rPr>
          <t xml:space="preserve">
</t>
        </r>
      </text>
    </comment>
    <comment ref="E87" authorId="0" shapeId="0" xr:uid="{165E0CCD-F410-4869-950A-DE4FBC09FD2B}">
      <text>
        <r>
          <rPr>
            <b/>
            <sz val="9"/>
            <color indexed="81"/>
            <rFont val="Tahoma"/>
            <family val="2"/>
          </rPr>
          <t xml:space="preserve">
CEPICI:Prière joindre contrat et déclaration cnps scannés
</t>
        </r>
        <r>
          <rPr>
            <sz val="9"/>
            <color indexed="81"/>
            <rFont val="Tahoma"/>
            <family val="2"/>
          </rPr>
          <t xml:space="preserve">
</t>
        </r>
      </text>
    </comment>
    <comment ref="E88" authorId="0" shapeId="0" xr:uid="{9B117626-ECAC-4EC5-931F-98E002D42F88}">
      <text>
        <r>
          <rPr>
            <b/>
            <sz val="9"/>
            <color indexed="81"/>
            <rFont val="Tahoma"/>
            <family val="2"/>
          </rPr>
          <t xml:space="preserve">
CEPICI:Prière joindre contrat et déclaration cnps scannés
</t>
        </r>
        <r>
          <rPr>
            <sz val="9"/>
            <color indexed="81"/>
            <rFont val="Tahoma"/>
            <family val="2"/>
          </rPr>
          <t xml:space="preserve">
</t>
        </r>
      </text>
    </comment>
    <comment ref="E89" authorId="0" shapeId="0" xr:uid="{1AF3B13D-C0C8-4DFE-9BB5-0299AAF7CF32}">
      <text>
        <r>
          <rPr>
            <b/>
            <sz val="9"/>
            <color indexed="81"/>
            <rFont val="Tahoma"/>
            <family val="2"/>
          </rPr>
          <t xml:space="preserve">
CEPICI:Prière joindre contrat et déclaration cnps scannés
</t>
        </r>
        <r>
          <rPr>
            <sz val="9"/>
            <color indexed="81"/>
            <rFont val="Tahoma"/>
            <family val="2"/>
          </rPr>
          <t xml:space="preserve">
</t>
        </r>
      </text>
    </comment>
    <comment ref="E90" authorId="0" shapeId="0" xr:uid="{2FE4A4F5-F17D-4FF3-9085-C81527F48173}">
      <text>
        <r>
          <rPr>
            <b/>
            <sz val="9"/>
            <color indexed="81"/>
            <rFont val="Tahoma"/>
            <family val="2"/>
          </rPr>
          <t xml:space="preserve">
CEPICI:Prière joindre contrat et déclaration cnps scannés
</t>
        </r>
        <r>
          <rPr>
            <sz val="9"/>
            <color indexed="81"/>
            <rFont val="Tahoma"/>
            <family val="2"/>
          </rPr>
          <t xml:space="preserve">
</t>
        </r>
      </text>
    </comment>
    <comment ref="E91" authorId="0" shapeId="0" xr:uid="{41905E04-9827-4AF1-BBDF-187A4A924081}">
      <text>
        <r>
          <rPr>
            <b/>
            <sz val="9"/>
            <color indexed="81"/>
            <rFont val="Tahoma"/>
            <family val="2"/>
          </rPr>
          <t xml:space="preserve">
CEPICI:Prière joindre contrat et déclaration cnps scannés
</t>
        </r>
        <r>
          <rPr>
            <sz val="9"/>
            <color indexed="81"/>
            <rFont val="Tahoma"/>
            <family val="2"/>
          </rPr>
          <t xml:space="preserve">
</t>
        </r>
      </text>
    </comment>
    <comment ref="E92" authorId="0" shapeId="0" xr:uid="{092695E6-F6A9-4341-84DC-D7A291C7049B}">
      <text>
        <r>
          <rPr>
            <b/>
            <sz val="9"/>
            <color indexed="81"/>
            <rFont val="Tahoma"/>
            <family val="2"/>
          </rPr>
          <t xml:space="preserve">
CEPICI:Prière joindre contrat et déclaration cnps scannés
</t>
        </r>
        <r>
          <rPr>
            <sz val="9"/>
            <color indexed="81"/>
            <rFont val="Tahoma"/>
            <family val="2"/>
          </rPr>
          <t xml:space="preserve">
</t>
        </r>
      </text>
    </comment>
    <comment ref="E93" authorId="0" shapeId="0" xr:uid="{5646A857-A25B-4C94-BCC7-43128FAE0134}">
      <text>
        <r>
          <rPr>
            <b/>
            <sz val="9"/>
            <color indexed="81"/>
            <rFont val="Tahoma"/>
            <family val="2"/>
          </rPr>
          <t xml:space="preserve">
CEPICI:Prière joindre contrat et déclaration cnps scannés
</t>
        </r>
        <r>
          <rPr>
            <sz val="9"/>
            <color indexed="81"/>
            <rFont val="Tahoma"/>
            <family val="2"/>
          </rPr>
          <t xml:space="preserve">
</t>
        </r>
      </text>
    </comment>
    <comment ref="E94" authorId="0" shapeId="0" xr:uid="{E7E0FE6E-DD24-4864-87FE-ED9B4E54A15A}">
      <text>
        <r>
          <rPr>
            <b/>
            <sz val="9"/>
            <color indexed="81"/>
            <rFont val="Tahoma"/>
            <family val="2"/>
          </rPr>
          <t xml:space="preserve">
CEPICI:Prière joindre contrat et déclaration cnps scannés
</t>
        </r>
        <r>
          <rPr>
            <sz val="9"/>
            <color indexed="81"/>
            <rFont val="Tahoma"/>
            <family val="2"/>
          </rPr>
          <t xml:space="preserve">
</t>
        </r>
      </text>
    </comment>
    <comment ref="E95" authorId="0" shapeId="0" xr:uid="{9A130E6A-3849-44DB-B8B6-49A270BA8148}">
      <text>
        <r>
          <rPr>
            <b/>
            <sz val="9"/>
            <color indexed="81"/>
            <rFont val="Tahoma"/>
            <family val="2"/>
          </rPr>
          <t xml:space="preserve">
CEPICI:Prière joindre contrat et déclaration cnps scannés
</t>
        </r>
        <r>
          <rPr>
            <sz val="9"/>
            <color indexed="81"/>
            <rFont val="Tahoma"/>
            <family val="2"/>
          </rPr>
          <t xml:space="preserve">
</t>
        </r>
      </text>
    </comment>
    <comment ref="E96" authorId="0" shapeId="0" xr:uid="{D99E7630-32A9-4471-A82D-D09DA752AA34}">
      <text>
        <r>
          <rPr>
            <b/>
            <sz val="9"/>
            <color indexed="81"/>
            <rFont val="Tahoma"/>
            <family val="2"/>
          </rPr>
          <t xml:space="preserve">
CEPICI:Prière joindre contrat et déclaration cnps scannés
</t>
        </r>
        <r>
          <rPr>
            <sz val="9"/>
            <color indexed="81"/>
            <rFont val="Tahoma"/>
            <family val="2"/>
          </rPr>
          <t xml:space="preserve">
</t>
        </r>
      </text>
    </comment>
    <comment ref="E97" authorId="0" shapeId="0" xr:uid="{AA1EE60E-D79B-4DD1-B6E2-EB6512BF5351}">
      <text>
        <r>
          <rPr>
            <b/>
            <sz val="9"/>
            <color indexed="81"/>
            <rFont val="Tahoma"/>
            <family val="2"/>
          </rPr>
          <t xml:space="preserve">
CEPICI:Prière joindre contrat et déclaration cnps scannés
</t>
        </r>
        <r>
          <rPr>
            <sz val="9"/>
            <color indexed="81"/>
            <rFont val="Tahoma"/>
            <family val="2"/>
          </rPr>
          <t xml:space="preserve">
</t>
        </r>
      </text>
    </comment>
    <comment ref="E98" authorId="0" shapeId="0" xr:uid="{A4B45B46-0A51-4E10-8DBB-CEA0A6CCCA50}">
      <text>
        <r>
          <rPr>
            <b/>
            <sz val="9"/>
            <color indexed="81"/>
            <rFont val="Tahoma"/>
            <family val="2"/>
          </rPr>
          <t xml:space="preserve">
CEPICI:Prière joindre contrat et déclaration cnps scannés
</t>
        </r>
        <r>
          <rPr>
            <sz val="9"/>
            <color indexed="81"/>
            <rFont val="Tahoma"/>
            <family val="2"/>
          </rPr>
          <t xml:space="preserve">
</t>
        </r>
      </text>
    </comment>
    <comment ref="E99" authorId="0" shapeId="0" xr:uid="{15499067-BABB-4BCE-B50C-58F99351B2EE}">
      <text>
        <r>
          <rPr>
            <b/>
            <sz val="9"/>
            <color indexed="81"/>
            <rFont val="Tahoma"/>
            <family val="2"/>
          </rPr>
          <t xml:space="preserve">
CEPICI:Prière joindre contrat et déclaration cnps scannés
</t>
        </r>
        <r>
          <rPr>
            <sz val="9"/>
            <color indexed="81"/>
            <rFont val="Tahoma"/>
            <family val="2"/>
          </rPr>
          <t xml:space="preserve">
</t>
        </r>
      </text>
    </comment>
    <comment ref="E100" authorId="0" shapeId="0" xr:uid="{0D063CA3-12DA-4564-B9E5-2E13943F0308}">
      <text>
        <r>
          <rPr>
            <b/>
            <sz val="9"/>
            <color indexed="81"/>
            <rFont val="Tahoma"/>
            <family val="2"/>
          </rPr>
          <t xml:space="preserve">
CEPICI:Prière joindre contrat et déclaration cnps scannés
</t>
        </r>
        <r>
          <rPr>
            <sz val="9"/>
            <color indexed="81"/>
            <rFont val="Tahoma"/>
            <family val="2"/>
          </rPr>
          <t xml:space="preserve">
</t>
        </r>
      </text>
    </comment>
    <comment ref="E101" authorId="0" shapeId="0" xr:uid="{D37DB8F9-68E5-41D1-AA57-A15F55EBB1B3}">
      <text>
        <r>
          <rPr>
            <b/>
            <sz val="9"/>
            <color indexed="81"/>
            <rFont val="Tahoma"/>
            <family val="2"/>
          </rPr>
          <t xml:space="preserve">
CEPICI:Prière joindre contrat et déclaration cnps scannés
</t>
        </r>
        <r>
          <rPr>
            <sz val="9"/>
            <color indexed="81"/>
            <rFont val="Tahoma"/>
            <family val="2"/>
          </rPr>
          <t xml:space="preserve">
</t>
        </r>
      </text>
    </comment>
    <comment ref="E102" authorId="0" shapeId="0" xr:uid="{38094952-41D3-4B37-ACC9-2B4850379248}">
      <text>
        <r>
          <rPr>
            <b/>
            <sz val="9"/>
            <color indexed="81"/>
            <rFont val="Tahoma"/>
            <family val="2"/>
          </rPr>
          <t xml:space="preserve">
CEPICI:Prière joindre contrat et déclaration cnps scannés
</t>
        </r>
        <r>
          <rPr>
            <sz val="9"/>
            <color indexed="81"/>
            <rFont val="Tahoma"/>
            <family val="2"/>
          </rPr>
          <t xml:space="preserve">
</t>
        </r>
      </text>
    </comment>
    <comment ref="E103" authorId="0" shapeId="0" xr:uid="{E157AD16-E5AF-4C82-AA93-4ECF78EB4F91}">
      <text>
        <r>
          <rPr>
            <b/>
            <sz val="9"/>
            <color indexed="81"/>
            <rFont val="Tahoma"/>
            <family val="2"/>
          </rPr>
          <t xml:space="preserve">
CEPICI:Prière joindre contrat et déclaration cnps scannés
</t>
        </r>
        <r>
          <rPr>
            <sz val="9"/>
            <color indexed="81"/>
            <rFont val="Tahoma"/>
            <family val="2"/>
          </rPr>
          <t xml:space="preserve">
</t>
        </r>
      </text>
    </comment>
    <comment ref="E104" authorId="0" shapeId="0" xr:uid="{E80DE493-0AC5-40A9-A757-D1A6406C3899}">
      <text>
        <r>
          <rPr>
            <b/>
            <sz val="9"/>
            <color indexed="81"/>
            <rFont val="Tahoma"/>
            <family val="2"/>
          </rPr>
          <t xml:space="preserve">
CEPICI:Prière joindre contrat et déclaration cnps scannés
</t>
        </r>
        <r>
          <rPr>
            <sz val="9"/>
            <color indexed="81"/>
            <rFont val="Tahoma"/>
            <family val="2"/>
          </rPr>
          <t xml:space="preserve">
</t>
        </r>
      </text>
    </comment>
    <comment ref="E105" authorId="0" shapeId="0" xr:uid="{AC15AD34-8E52-428C-AF7E-903A46D52B53}">
      <text>
        <r>
          <rPr>
            <b/>
            <sz val="9"/>
            <color indexed="81"/>
            <rFont val="Tahoma"/>
            <family val="2"/>
          </rPr>
          <t xml:space="preserve">
CEPICI:Prière joindre contrat et déclaration cnps scannés
</t>
        </r>
        <r>
          <rPr>
            <sz val="9"/>
            <color indexed="81"/>
            <rFont val="Tahoma"/>
            <family val="2"/>
          </rPr>
          <t xml:space="preserve">
</t>
        </r>
      </text>
    </comment>
    <comment ref="E106" authorId="0" shapeId="0" xr:uid="{A27AF35E-9DF1-45EE-8600-E59C688C97C0}">
      <text>
        <r>
          <rPr>
            <b/>
            <sz val="9"/>
            <color indexed="81"/>
            <rFont val="Tahoma"/>
            <family val="2"/>
          </rPr>
          <t xml:space="preserve">
CEPICI:Prière joindre contrat et déclaration cnps scannés
</t>
        </r>
        <r>
          <rPr>
            <sz val="9"/>
            <color indexed="81"/>
            <rFont val="Tahoma"/>
            <family val="2"/>
          </rPr>
          <t xml:space="preserve">
</t>
        </r>
      </text>
    </comment>
    <comment ref="E107" authorId="0" shapeId="0" xr:uid="{5FDE7E3B-D08E-403E-87A7-13CEF8161F48}">
      <text>
        <r>
          <rPr>
            <b/>
            <sz val="9"/>
            <color indexed="81"/>
            <rFont val="Tahoma"/>
            <family val="2"/>
          </rPr>
          <t xml:space="preserve">
CEPICI:Prière joindre contrat et déclaration cnps scannés
</t>
        </r>
        <r>
          <rPr>
            <sz val="9"/>
            <color indexed="81"/>
            <rFont val="Tahoma"/>
            <family val="2"/>
          </rPr>
          <t xml:space="preserve">
</t>
        </r>
      </text>
    </comment>
    <comment ref="E108" authorId="0" shapeId="0" xr:uid="{DFCE5A5A-A883-43E3-92EE-D553D56457DD}">
      <text>
        <r>
          <rPr>
            <b/>
            <sz val="9"/>
            <color indexed="81"/>
            <rFont val="Tahoma"/>
            <family val="2"/>
          </rPr>
          <t xml:space="preserve">
CEPICI:Prière joindre contrat et déclaration cnps scannés
</t>
        </r>
        <r>
          <rPr>
            <sz val="9"/>
            <color indexed="81"/>
            <rFont val="Tahoma"/>
            <family val="2"/>
          </rPr>
          <t xml:space="preserve">
</t>
        </r>
      </text>
    </comment>
    <comment ref="E109" authorId="0" shapeId="0" xr:uid="{9B18A7AE-3B3A-408C-A928-39C58227FD70}">
      <text>
        <r>
          <rPr>
            <b/>
            <sz val="9"/>
            <color indexed="81"/>
            <rFont val="Tahoma"/>
            <family val="2"/>
          </rPr>
          <t xml:space="preserve">
CEPICI:Prière joindre contrat et déclaration cnps scannés
</t>
        </r>
        <r>
          <rPr>
            <sz val="9"/>
            <color indexed="81"/>
            <rFont val="Tahoma"/>
            <family val="2"/>
          </rPr>
          <t xml:space="preserve">
</t>
        </r>
      </text>
    </comment>
    <comment ref="E110" authorId="0" shapeId="0" xr:uid="{D7F872A5-35E3-4A29-B4E1-BBFBA83286E5}">
      <text>
        <r>
          <rPr>
            <b/>
            <sz val="9"/>
            <color indexed="81"/>
            <rFont val="Tahoma"/>
            <family val="2"/>
          </rPr>
          <t xml:space="preserve">
CEPICI:Prière joindre contrat et déclaration cnps scannés
</t>
        </r>
        <r>
          <rPr>
            <sz val="9"/>
            <color indexed="81"/>
            <rFont val="Tahoma"/>
            <family val="2"/>
          </rPr>
          <t xml:space="preserve">
</t>
        </r>
      </text>
    </comment>
    <comment ref="E111" authorId="0" shapeId="0" xr:uid="{59DE355C-3455-4F80-BABB-7136AF2ED728}">
      <text>
        <r>
          <rPr>
            <b/>
            <sz val="9"/>
            <color indexed="81"/>
            <rFont val="Tahoma"/>
            <family val="2"/>
          </rPr>
          <t xml:space="preserve">
CEPICI:Prière joindre contrat et déclaration cnps scannés
</t>
        </r>
        <r>
          <rPr>
            <sz val="9"/>
            <color indexed="81"/>
            <rFont val="Tahoma"/>
            <family val="2"/>
          </rPr>
          <t xml:space="preserve">
</t>
        </r>
      </text>
    </comment>
    <comment ref="E112" authorId="0" shapeId="0" xr:uid="{76AC9966-A0AD-4976-A732-4E3633D76321}">
      <text>
        <r>
          <rPr>
            <b/>
            <sz val="9"/>
            <color indexed="81"/>
            <rFont val="Tahoma"/>
            <family val="2"/>
          </rPr>
          <t xml:space="preserve">
CEPICI:Prière joindre contrat et déclaration cnps scannés
</t>
        </r>
        <r>
          <rPr>
            <sz val="9"/>
            <color indexed="81"/>
            <rFont val="Tahoma"/>
            <family val="2"/>
          </rPr>
          <t xml:space="preserve">
</t>
        </r>
      </text>
    </comment>
    <comment ref="E113" authorId="0" shapeId="0" xr:uid="{9C9E4A62-B338-4321-A9CA-F5AD04C57FE3}">
      <text>
        <r>
          <rPr>
            <b/>
            <sz val="9"/>
            <color indexed="81"/>
            <rFont val="Tahoma"/>
            <family val="2"/>
          </rPr>
          <t xml:space="preserve">
CEPICI:Prière joindre contrat et déclaration cnps scannés
</t>
        </r>
        <r>
          <rPr>
            <sz val="9"/>
            <color indexed="81"/>
            <rFont val="Tahoma"/>
            <family val="2"/>
          </rPr>
          <t xml:space="preserve">
</t>
        </r>
      </text>
    </comment>
    <comment ref="E114" authorId="0" shapeId="0" xr:uid="{21A0DB59-AE05-46AC-B2DD-E408D66D40DD}">
      <text>
        <r>
          <rPr>
            <b/>
            <sz val="9"/>
            <color indexed="81"/>
            <rFont val="Tahoma"/>
            <family val="2"/>
          </rPr>
          <t xml:space="preserve">
CEPICI:Prière joindre contrat et déclaration cnps scannés
</t>
        </r>
        <r>
          <rPr>
            <sz val="9"/>
            <color indexed="81"/>
            <rFont val="Tahoma"/>
            <family val="2"/>
          </rPr>
          <t xml:space="preserve">
</t>
        </r>
      </text>
    </comment>
    <comment ref="E115" authorId="0" shapeId="0" xr:uid="{71924A03-43F5-442C-9E1D-DA5D8B5D0513}">
      <text>
        <r>
          <rPr>
            <b/>
            <sz val="9"/>
            <color indexed="81"/>
            <rFont val="Tahoma"/>
            <family val="2"/>
          </rPr>
          <t xml:space="preserve">
CEPICI:Prière joindre contrat et déclaration cnps scannés
</t>
        </r>
        <r>
          <rPr>
            <sz val="9"/>
            <color indexed="81"/>
            <rFont val="Tahoma"/>
            <family val="2"/>
          </rPr>
          <t xml:space="preserve">
</t>
        </r>
      </text>
    </comment>
    <comment ref="E116" authorId="0" shapeId="0" xr:uid="{A11EBA82-498C-4358-86CE-A5B9003F097B}">
      <text>
        <r>
          <rPr>
            <b/>
            <sz val="9"/>
            <color indexed="81"/>
            <rFont val="Tahoma"/>
            <family val="2"/>
          </rPr>
          <t xml:space="preserve">
CEPICI:Prière joindre contrat et déclaration cnps scannés
</t>
        </r>
        <r>
          <rPr>
            <sz val="9"/>
            <color indexed="81"/>
            <rFont val="Tahoma"/>
            <family val="2"/>
          </rPr>
          <t xml:space="preserve">
</t>
        </r>
      </text>
    </comment>
    <comment ref="E117" authorId="0" shapeId="0" xr:uid="{3A8CDD53-AB76-48E0-B798-319EE4E7F4F1}">
      <text>
        <r>
          <rPr>
            <b/>
            <sz val="9"/>
            <color indexed="81"/>
            <rFont val="Tahoma"/>
            <family val="2"/>
          </rPr>
          <t xml:space="preserve">
CEPICI:Prière joindre contrat et déclaration cnps scannés
</t>
        </r>
        <r>
          <rPr>
            <sz val="9"/>
            <color indexed="81"/>
            <rFont val="Tahoma"/>
            <family val="2"/>
          </rPr>
          <t xml:space="preserve">
</t>
        </r>
      </text>
    </comment>
    <comment ref="E118" authorId="0" shapeId="0" xr:uid="{1BB10F28-F7C8-48A6-9130-3D835FB7C48B}">
      <text>
        <r>
          <rPr>
            <b/>
            <sz val="9"/>
            <color indexed="81"/>
            <rFont val="Tahoma"/>
            <family val="2"/>
          </rPr>
          <t xml:space="preserve">
CEPICI:Prière joindre contrat et déclaration cnps scannés
</t>
        </r>
        <r>
          <rPr>
            <sz val="9"/>
            <color indexed="81"/>
            <rFont val="Tahoma"/>
            <family val="2"/>
          </rPr>
          <t xml:space="preserve">
</t>
        </r>
      </text>
    </comment>
    <comment ref="E119" authorId="0" shapeId="0" xr:uid="{388A84FB-20FF-4DC0-A461-96CB5C478AEE}">
      <text>
        <r>
          <rPr>
            <b/>
            <sz val="9"/>
            <color indexed="81"/>
            <rFont val="Tahoma"/>
            <family val="2"/>
          </rPr>
          <t xml:space="preserve">
CEPICI:Prière joindre contrat et déclaration cnps scannés
</t>
        </r>
        <r>
          <rPr>
            <sz val="9"/>
            <color indexed="81"/>
            <rFont val="Tahoma"/>
            <family val="2"/>
          </rPr>
          <t xml:space="preserve">
</t>
        </r>
      </text>
    </comment>
    <comment ref="E120" authorId="0" shapeId="0" xr:uid="{46A01708-E9A9-4F42-8536-4F10287D0B72}">
      <text>
        <r>
          <rPr>
            <b/>
            <sz val="9"/>
            <color indexed="81"/>
            <rFont val="Tahoma"/>
            <family val="2"/>
          </rPr>
          <t xml:space="preserve">
CEPICI:Prière joindre contrat et déclaration cnps scannés
</t>
        </r>
        <r>
          <rPr>
            <sz val="9"/>
            <color indexed="81"/>
            <rFont val="Tahoma"/>
            <family val="2"/>
          </rPr>
          <t xml:space="preserve">
</t>
        </r>
      </text>
    </comment>
    <comment ref="E121" authorId="0" shapeId="0" xr:uid="{815F3091-A091-4537-B708-B2AEE1C64BFB}">
      <text>
        <r>
          <rPr>
            <b/>
            <sz val="9"/>
            <color indexed="81"/>
            <rFont val="Tahoma"/>
            <family val="2"/>
          </rPr>
          <t xml:space="preserve">
CEPICI:Prière joindre contrat et déclaration cnps scannés
</t>
        </r>
        <r>
          <rPr>
            <sz val="9"/>
            <color indexed="81"/>
            <rFont val="Tahoma"/>
            <family val="2"/>
          </rPr>
          <t xml:space="preserve">
</t>
        </r>
      </text>
    </comment>
    <comment ref="E122" authorId="0" shapeId="0" xr:uid="{5AD751AA-8370-41A3-AC3B-6966C6EEF331}">
      <text>
        <r>
          <rPr>
            <b/>
            <sz val="9"/>
            <color indexed="81"/>
            <rFont val="Tahoma"/>
            <family val="2"/>
          </rPr>
          <t xml:space="preserve">
CEPICI:Prière joindre contrat et déclaration cnps scannés
</t>
        </r>
        <r>
          <rPr>
            <sz val="9"/>
            <color indexed="81"/>
            <rFont val="Tahoma"/>
            <family val="2"/>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10A70AB-063F-4547-AF67-5E1D8BD49CA3}" keepAlive="1" name="Requête - Detail_Personnel" description="Connexion à la requête « Detail_Personnel » dans le classeur." type="5" refreshedVersion="7" background="1" saveData="1">
    <dbPr connection="Provider=Microsoft.Mashup.OleDb.1;Data Source=$Workbook$;Location=Detail_Personnel;Extended Properties=&quot;&quot;" command="SELECT * FROM [Detail_Personnel]"/>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<sst xmlns="http://schemas.openxmlformats.org/spreadsheetml/2006/main" count="115" uniqueCount="79">
  <si>
    <t>STRUCTURE DES EMPLOIS &amp; MASSE SALARIALE</t>
  </si>
  <si>
    <t>(En F. Cfa)</t>
  </si>
  <si>
    <t>CATEGORIES PROFESSIONNELLES</t>
  </si>
  <si>
    <t xml:space="preserve"> PREVISIONNEL ANNEE 1</t>
  </si>
  <si>
    <t>REALISE ANNE 1</t>
  </si>
  <si>
    <t>ECART</t>
  </si>
  <si>
    <t>% REALISE</t>
  </si>
  <si>
    <t>Effectif</t>
  </si>
  <si>
    <t>Masse salariale</t>
  </si>
  <si>
    <t>Nationaux</t>
  </si>
  <si>
    <r>
      <t xml:space="preserve">Cadres supérieurs </t>
    </r>
    <r>
      <rPr>
        <sz val="8"/>
        <color rgb="FF000000"/>
        <rFont val="Times New Roman"/>
        <family val="1"/>
      </rPr>
      <t>(DG &amp; directeurs)</t>
    </r>
  </si>
  <si>
    <t>Cadres moyens</t>
  </si>
  <si>
    <t>Agents Maîtrise</t>
  </si>
  <si>
    <t>Employés &amp; Ouvriers</t>
  </si>
  <si>
    <t>Total Nationaux</t>
  </si>
  <si>
    <t>Total autres Africains</t>
  </si>
  <si>
    <t>Non Africains</t>
  </si>
  <si>
    <t>Total Non Africains</t>
  </si>
  <si>
    <t xml:space="preserve">TOTAL </t>
  </si>
  <si>
    <t>Total emplois CDI par genre</t>
  </si>
  <si>
    <t>Hommes</t>
  </si>
  <si>
    <t>Femmes</t>
  </si>
  <si>
    <t>NATIONALITE</t>
  </si>
  <si>
    <t>GENRE</t>
  </si>
  <si>
    <t>CLASSIFICATION PROFESSIONNELLE</t>
  </si>
  <si>
    <t>SALAIRE BRUT MENSUEL</t>
  </si>
  <si>
    <t>SALAIRE BRUT ANNUEL</t>
  </si>
  <si>
    <t>Cadres supérieurs (DG &amp; directeurs)</t>
  </si>
  <si>
    <t>MOTIF</t>
  </si>
  <si>
    <t>MOTIF DE REJET</t>
  </si>
  <si>
    <t>Absce contrat CDI</t>
  </si>
  <si>
    <t>Salaire inf au SMIG</t>
  </si>
  <si>
    <t>EFFECTIF</t>
  </si>
  <si>
    <t>TAUX DE REJET</t>
  </si>
  <si>
    <t>EMPLOIS REJETES (RESERVE A L'ADMINISTRATION)</t>
  </si>
  <si>
    <t>Absce dec CNPS</t>
  </si>
  <si>
    <t>JUSTIFICATIF DU CONTRAT CDI</t>
  </si>
  <si>
    <t>NOM &amp; Prénoms</t>
  </si>
  <si>
    <t>Nombre de mois de paiements de salaires par an</t>
  </si>
  <si>
    <t>MONTANTS</t>
  </si>
  <si>
    <t>Colonne1</t>
  </si>
  <si>
    <t>Colonne2</t>
  </si>
  <si>
    <t>Colonne3</t>
  </si>
  <si>
    <t>Colonne4</t>
  </si>
  <si>
    <t>Colonne5</t>
  </si>
  <si>
    <t>Colonne6</t>
  </si>
  <si>
    <t>Colonne7</t>
  </si>
  <si>
    <t>Colonne8</t>
  </si>
  <si>
    <t>Colonne9</t>
  </si>
  <si>
    <t>Colonne10</t>
  </si>
  <si>
    <t>Colonne11</t>
  </si>
  <si>
    <t>Colonne12</t>
  </si>
  <si>
    <t>Colonne92</t>
  </si>
  <si>
    <t>MOTIF REJETS</t>
  </si>
  <si>
    <t>EFFECTIF REJETS</t>
  </si>
  <si>
    <t>SALAIRE BRUT ANNUEL REJETS</t>
  </si>
  <si>
    <t>NATURE DU CONTRAT</t>
  </si>
  <si>
    <t>Permanents - CDI</t>
  </si>
  <si>
    <t>Autres Africains</t>
  </si>
  <si>
    <t>*MS = Masse salariale</t>
  </si>
  <si>
    <t>Effectif Rejets</t>
  </si>
  <si>
    <t>Salaires Bruts Rejets</t>
  </si>
  <si>
    <t>Taux Eff</t>
  </si>
  <si>
    <t>Taux MS</t>
  </si>
  <si>
    <t>TOTAL REJETS</t>
  </si>
  <si>
    <t>RAISON SOCIALE</t>
  </si>
  <si>
    <t>NOM DU PROMOTEUR</t>
  </si>
  <si>
    <t>DATE</t>
  </si>
  <si>
    <t>CODE COULEUR</t>
  </si>
  <si>
    <t>LES CHAMPS EN COULEUR BLEU CIEL SONT LES ZONES DE SAISIE</t>
  </si>
  <si>
    <t>LES CHAMPS EN COULEUR BLANC SONT PROTEGES</t>
  </si>
  <si>
    <t>LES CHAMPS EN COULEUR JAUNE, BIEN QUE NON PROTEGES NE DOIVENT PAS ETRE RENSEIGNES</t>
  </si>
  <si>
    <t>GUIDE D'UTILISATION FICHIER DEPOUILLEMENT VISITE</t>
  </si>
  <si>
    <t>METTRE LE REPERTOIRE/DOSSIER COMPLET SUR CLE USB POUR TRANSMISSION AU CEPICI</t>
  </si>
  <si>
    <r>
      <t xml:space="preserve">CREER UN REPERTOIRE/DOSSIER DENOMMER </t>
    </r>
    <r>
      <rPr>
        <sz val="12"/>
        <color rgb="FFFF0000"/>
        <rFont val="Times New Roman"/>
        <family val="1"/>
      </rPr>
      <t>"EMPLOIS CDI"</t>
    </r>
    <r>
      <rPr>
        <sz val="12"/>
        <color theme="1"/>
        <rFont val="Times New Roman"/>
        <family val="1"/>
      </rPr>
      <t xml:space="preserve"> ET INCLURE LES CONTRATS CDI SCANNEES AINSI QUE LES DECLARATIONS INDIVIDUELLES DE LA CNPS DE CHAQUE SALARIE</t>
    </r>
  </si>
  <si>
    <r>
      <rPr>
        <sz val="12"/>
        <color rgb="FFFF0000"/>
        <rFont val="Times New Roman"/>
        <family val="1"/>
      </rPr>
      <t>POUR LES EMPLOIS</t>
    </r>
    <r>
      <rPr>
        <sz val="12"/>
        <color theme="1"/>
        <rFont val="Times New Roman"/>
        <family val="1"/>
      </rPr>
      <t xml:space="preserve"> : SCANNER INDIVIDUELLEMENT LES CONTRATS DES EMPLOIS CDI ET LES DECLARATIONS CNPS CORRESPONDANTS A CHAQUE SALARIES</t>
    </r>
  </si>
  <si>
    <r>
      <t xml:space="preserve">RENSEIGNER LE FICHIER EXCEL DENOMME </t>
    </r>
    <r>
      <rPr>
        <sz val="12"/>
        <color rgb="FFFF0000"/>
        <rFont val="Times New Roman"/>
        <family val="1"/>
      </rPr>
      <t>"EMPLOIS"</t>
    </r>
    <r>
      <rPr>
        <sz val="12"/>
        <color theme="1"/>
        <rFont val="Times New Roman"/>
        <family val="1"/>
      </rPr>
      <t xml:space="preserve"> EN LIANT LES CONTRATS CDI ET FICHES DE DECLARATION CNPS CORRESPONNDANT A CHAQUE SALARIE.</t>
    </r>
  </si>
  <si>
    <r>
      <t xml:space="preserve">PARTIR DANS L'ONGLET </t>
    </r>
    <r>
      <rPr>
        <sz val="12"/>
        <color rgb="FFFF0000"/>
        <rFont val="Times New Roman"/>
        <family val="1"/>
      </rPr>
      <t>"SYNTHESE PERSONNEL"</t>
    </r>
    <r>
      <rPr>
        <sz val="12"/>
        <color theme="1"/>
        <rFont val="Times New Roman"/>
        <family val="1"/>
      </rPr>
      <t xml:space="preserve">, CLIQUER SUR </t>
    </r>
    <r>
      <rPr>
        <b/>
        <sz val="12"/>
        <color theme="1"/>
        <rFont val="Times New Roman"/>
        <family val="1"/>
      </rPr>
      <t xml:space="preserve">LE BOUTON BLEU EN HAUT A DROITE </t>
    </r>
    <r>
      <rPr>
        <sz val="12"/>
        <color rgb="FFFF0000"/>
        <rFont val="Times New Roman"/>
        <family val="1"/>
      </rPr>
      <t>"ACTUALISER LES DONNEES"</t>
    </r>
    <r>
      <rPr>
        <sz val="12"/>
        <color theme="1"/>
        <rFont val="Times New Roman"/>
        <family val="1"/>
      </rPr>
      <t xml:space="preserve"> AFIN QUE TOUTES LES INFORMATIONS SAISIES DANS LE PRECEDENT ONGLET SOIENT PRISES EN COMPTE</t>
    </r>
  </si>
  <si>
    <r>
      <t xml:space="preserve">CRÉER UN REPERTOIRE/DOSSIER COMPLET ET INCLURE TOUS LES FICHIERS RENSEIGNES, DANS LE CADRE DE VOTRE PROJET (FICHIERS EXCEL IMPORTATIONS, ACHATS LOCAUX, EMPLOIS), LES DOSSIERS DES FACTURES, DECLARATIONS ET CDI SCANNEES, AINSI QUE LE DOSSIER DES DIVERS DOCUMENTS ADMINISTRATIFS SCANNES (ARF, ATTESTATION CNPS, DECLARATIONS FISCALES, ARRETE ANDE...)
</t>
    </r>
    <r>
      <rPr>
        <b/>
        <sz val="12"/>
        <color rgb="FFFF0000"/>
        <rFont val="Times New Roman"/>
        <family val="1"/>
      </rPr>
      <t xml:space="preserve">NB: PRIERE NE PAS RENOMMER LE FICHIER TEL QUE RECU DU CEPICI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</si>
</sst>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_ ;[Red]\-#,##0\ "/>
    <numFmt numFmtId="165" formatCode="_-* #,##0_-;\-* #,##0_-;_-* &quot;-&quot;??_-;_-@_-"/>
    <numFmt numFmtId="166" formatCode="0.0%"/>
  </numFmts>
  <fonts count="28" x14ac:knownFonts="1">
    <font>
      <sz val="11"/>
      <color theme="1"/>
      <name val="Calibri"/>
      <family val="2"/>
      <scheme val="minor"/>
    </font>
    <font>
      <sz val="11"/>
      <color theme="1"/>
      <name val="Calibri"/>
      <family val="2"/>
      <scheme val="minor"/>
    </font>
    <font>
      <b/>
      <u/>
      <sz val="14"/>
      <color rgb="FF000000"/>
      <name val="Times New Roman"/>
      <family val="1"/>
    </font>
    <font>
      <sz val="10"/>
      <color rgb="FF000000"/>
      <name val="Times New Roman"/>
      <family val="1"/>
    </font>
    <font>
      <sz val="10"/>
      <color rgb="FF000000"/>
      <name val="Arial"/>
      <family val="2"/>
    </font>
    <font>
      <b/>
      <i/>
      <sz val="11"/>
      <color rgb="FF800000"/>
      <name val="Times New Roman"/>
      <family val="1"/>
    </font>
    <font>
      <sz val="11"/>
      <color rgb="FF000000"/>
      <name val="Times New Roman"/>
      <family val="1"/>
    </font>
    <font>
      <b/>
      <sz val="11"/>
      <color rgb="FF000000"/>
      <name val="Times New Roman"/>
      <family val="1"/>
    </font>
    <font>
      <b/>
      <sz val="14"/>
      <color rgb="FF000000"/>
      <name val="Times New Roman"/>
      <family val="1"/>
    </font>
    <font>
      <sz val="8"/>
      <color rgb="FF000000"/>
      <name val="Times New Roman"/>
      <family val="1"/>
    </font>
    <font>
      <b/>
      <sz val="10"/>
      <color rgb="FF000000"/>
      <name val="Times New Roman"/>
      <family val="1"/>
    </font>
    <font>
      <sz val="14"/>
      <color rgb="FF000000"/>
      <name val="Times New Roman"/>
      <family val="1"/>
    </font>
    <font>
      <b/>
      <sz val="11"/>
      <color theme="1"/>
      <name val="Calibri"/>
      <family val="2"/>
      <scheme val="minor"/>
    </font>
    <font>
      <sz val="9"/>
      <color indexed="81"/>
      <name val="Tahoma"/>
      <family val="2"/>
    </font>
    <font>
      <b/>
      <sz val="9"/>
      <color indexed="81"/>
      <name val="Tahoma"/>
      <family val="2"/>
    </font>
    <font>
      <b/>
      <sz val="9"/>
      <color theme="1"/>
      <name val="Arial Narrow"/>
      <family val="2"/>
    </font>
    <font>
      <b/>
      <sz val="11"/>
      <color theme="0" tint="-4.9989318521683403E-2"/>
      <name val="Calibri"/>
      <family val="2"/>
      <scheme val="minor"/>
    </font>
    <font>
      <b/>
      <sz val="11"/>
      <color theme="0"/>
      <name val="Calibri"/>
      <family val="2"/>
      <scheme val="minor"/>
    </font>
    <font>
      <sz val="11"/>
      <color theme="0"/>
      <name val="Calibri"/>
      <family val="2"/>
      <scheme val="minor"/>
    </font>
    <font>
      <sz val="8"/>
      <name val="Calibri"/>
      <family val="2"/>
      <scheme val="minor"/>
    </font>
    <font>
      <sz val="12"/>
      <color rgb="FF000000"/>
      <name val="Times New Roman"/>
      <family val="1"/>
    </font>
    <font>
      <sz val="11"/>
      <color rgb="FF000000"/>
      <name val="Calibri"/>
      <family val="2"/>
    </font>
    <font>
      <b/>
      <sz val="11"/>
      <color indexed="8"/>
      <name val="Times New Roman"/>
      <family val="1"/>
    </font>
    <font>
      <b/>
      <sz val="14"/>
      <color theme="1"/>
      <name val="Times New Roman"/>
      <family val="1"/>
    </font>
    <font>
      <b/>
      <sz val="12"/>
      <color theme="1"/>
      <name val="Times New Roman"/>
      <family val="1"/>
    </font>
    <font>
      <sz val="12"/>
      <color theme="1"/>
      <name val="Times New Roman"/>
      <family val="1"/>
    </font>
    <font>
      <sz val="12"/>
      <color rgb="FFFF0000"/>
      <name val="Times New Roman"/>
      <family val="1"/>
    </font>
    <font>
      <b/>
      <sz val="12"/>
      <color rgb="FFFF0000"/>
      <name val="Times New Roman"/>
      <family val="1"/>
    </font>
  </fonts>
  <fills count="12">
    <fill>
      <patternFill patternType="none"/>
    </fill>
    <fill>
      <patternFill patternType="gray125"/>
    </fill>
    <fill>
      <patternFill patternType="solid">
        <fgColor rgb="FFDDEBF7"/>
        <bgColor rgb="FFDDEBF7"/>
      </patternFill>
    </fill>
    <fill>
      <patternFill patternType="solid">
        <fgColor theme="0"/>
        <bgColor indexed="64"/>
      </patternFill>
    </fill>
    <fill>
      <patternFill patternType="solid">
        <fgColor rgb="FFFFFFCC"/>
        <bgColor indexed="64"/>
      </patternFill>
    </fill>
    <fill>
      <patternFill patternType="solid">
        <fgColor theme="8" tint="0.79998168889431442"/>
        <bgColor indexed="64"/>
      </patternFill>
    </fill>
    <fill>
      <patternFill patternType="solid">
        <fgColor rgb="FFFF0000"/>
        <bgColor indexed="64"/>
      </patternFill>
    </fill>
    <fill>
      <patternFill patternType="solid">
        <fgColor theme="9" tint="0.59999389629810485"/>
        <bgColor indexed="64"/>
      </patternFill>
    </fill>
    <fill>
      <patternFill patternType="solid">
        <fgColor rgb="FFC9EAF7"/>
        <bgColor indexed="64"/>
      </patternFill>
    </fill>
    <fill>
      <patternFill patternType="solid">
        <fgColor rgb="FFFFC000"/>
        <bgColor indexed="64"/>
      </patternFill>
    </fill>
    <fill>
      <patternFill patternType="solid">
        <fgColor theme="4" tint="0.39997558519241921"/>
        <bgColor indexed="64"/>
      </patternFill>
    </fill>
    <fill>
      <patternFill patternType="solid">
        <fgColor theme="0"/>
        <bgColor rgb="FFDDEBF7"/>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right style="thin">
        <color rgb="FF000000"/>
      </right>
      <top style="thin">
        <color rgb="FF000000"/>
      </top>
      <bottom style="thin">
        <color rgb="FF000000"/>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0" fontId="4" fillId="0" borderId="0" applyNumberFormat="0" applyBorder="0" applyProtection="0"/>
    <xf numFmtId="43" fontId="1" fillId="0" borderId="0" applyFont="0" applyFill="0" applyBorder="0" applyAlignment="0" applyProtection="0"/>
    <xf numFmtId="0" fontId="21" fillId="0" borderId="0"/>
  </cellStyleXfs>
  <cellXfs count="119">
    <xf numFmtId="0" fontId="0" fillId="0" borderId="0" xfId="0"/>
    <xf numFmtId="0" fontId="0" fillId="0" borderId="0" xfId="0" applyNumberFormat="1"/>
    <xf numFmtId="165" fontId="6" fillId="2" borderId="8" xfId="3" applyNumberFormat="1" applyFont="1" applyFill="1" applyBorder="1" applyAlignment="1" applyProtection="1">
      <alignment vertical="center"/>
      <protection locked="0"/>
    </xf>
    <xf numFmtId="165" fontId="7" fillId="0" borderId="23" xfId="3" applyNumberFormat="1" applyFont="1" applyBorder="1" applyAlignment="1" applyProtection="1">
      <alignment horizontal="center" vertical="center"/>
      <protection hidden="1"/>
    </xf>
    <xf numFmtId="166" fontId="7" fillId="0" borderId="23" xfId="1" applyNumberFormat="1" applyFont="1" applyBorder="1" applyAlignment="1" applyProtection="1">
      <alignment horizontal="center" vertical="center"/>
      <protection hidden="1"/>
    </xf>
    <xf numFmtId="166" fontId="7" fillId="0" borderId="24" xfId="1" applyNumberFormat="1" applyFont="1" applyBorder="1" applyAlignment="1" applyProtection="1">
      <alignment horizontal="center" vertical="center"/>
      <protection hidden="1"/>
    </xf>
    <xf numFmtId="0" fontId="0" fillId="0" borderId="0" xfId="0" applyProtection="1">
      <protection locked="0"/>
    </xf>
    <xf numFmtId="165" fontId="6" fillId="0" borderId="8" xfId="3" applyNumberFormat="1" applyFont="1" applyBorder="1" applyAlignment="1" applyProtection="1">
      <alignment vertical="center"/>
      <protection hidden="1"/>
    </xf>
    <xf numFmtId="166" fontId="6" fillId="0" borderId="8" xfId="1" applyNumberFormat="1" applyFont="1" applyFill="1" applyBorder="1" applyAlignment="1" applyProtection="1">
      <alignment vertical="center"/>
      <protection hidden="1"/>
    </xf>
    <xf numFmtId="165" fontId="3" fillId="0" borderId="0" xfId="3" applyNumberFormat="1" applyFont="1" applyAlignment="1" applyProtection="1">
      <alignment vertical="center"/>
      <protection hidden="1"/>
    </xf>
    <xf numFmtId="165" fontId="0" fillId="0" borderId="0" xfId="3" applyNumberFormat="1" applyFont="1" applyProtection="1">
      <protection hidden="1"/>
    </xf>
    <xf numFmtId="166" fontId="0" fillId="0" borderId="0" xfId="1" applyNumberFormat="1" applyFont="1" applyProtection="1">
      <protection hidden="1"/>
    </xf>
    <xf numFmtId="166" fontId="0" fillId="0" borderId="9" xfId="1" applyNumberFormat="1" applyFont="1" applyBorder="1" applyProtection="1">
      <protection hidden="1"/>
    </xf>
    <xf numFmtId="165" fontId="6" fillId="0" borderId="6" xfId="3" applyNumberFormat="1" applyFont="1" applyBorder="1" applyAlignment="1" applyProtection="1">
      <alignment vertical="center"/>
      <protection hidden="1"/>
    </xf>
    <xf numFmtId="166" fontId="6" fillId="0" borderId="6" xfId="1" applyNumberFormat="1" applyFont="1" applyBorder="1" applyAlignment="1" applyProtection="1">
      <alignment vertical="center"/>
      <protection hidden="1"/>
    </xf>
    <xf numFmtId="165" fontId="10" fillId="7" borderId="25" xfId="3" applyNumberFormat="1" applyFont="1" applyFill="1" applyBorder="1" applyAlignment="1" applyProtection="1">
      <alignment horizontal="center" vertical="center" wrapText="1"/>
      <protection hidden="1"/>
    </xf>
    <xf numFmtId="165" fontId="10" fillId="7" borderId="24" xfId="3" applyNumberFormat="1" applyFont="1" applyFill="1" applyBorder="1" applyAlignment="1" applyProtection="1">
      <alignment horizontal="center" vertical="center" wrapText="1"/>
      <protection hidden="1"/>
    </xf>
    <xf numFmtId="3" fontId="20" fillId="0" borderId="10" xfId="0" applyNumberFormat="1" applyFont="1" applyBorder="1" applyAlignment="1" applyProtection="1">
      <alignment horizontal="center" vertical="top" wrapText="1"/>
      <protection hidden="1"/>
    </xf>
    <xf numFmtId="3" fontId="8" fillId="0" borderId="10" xfId="0" applyNumberFormat="1" applyFont="1" applyBorder="1" applyAlignment="1" applyProtection="1">
      <alignment horizontal="center" vertical="top" wrapText="1"/>
      <protection hidden="1"/>
    </xf>
    <xf numFmtId="9" fontId="8" fillId="0" borderId="10" xfId="1" applyFont="1" applyBorder="1" applyAlignment="1" applyProtection="1">
      <alignment horizontal="center" vertical="top" wrapText="1"/>
      <protection hidden="1"/>
    </xf>
    <xf numFmtId="9" fontId="6" fillId="0" borderId="10" xfId="1" applyFont="1" applyBorder="1" applyAlignment="1" applyProtection="1">
      <alignment horizontal="center" vertical="top" wrapText="1"/>
      <protection hidden="1"/>
    </xf>
    <xf numFmtId="3" fontId="6" fillId="0" borderId="0" xfId="0" applyNumberFormat="1" applyFont="1" applyBorder="1" applyAlignment="1" applyProtection="1">
      <alignment vertical="center"/>
      <protection hidden="1"/>
    </xf>
    <xf numFmtId="0" fontId="0" fillId="0" borderId="0" xfId="0" applyBorder="1" applyProtection="1">
      <protection locked="0"/>
    </xf>
    <xf numFmtId="164" fontId="0" fillId="0" borderId="0" xfId="0" applyNumberFormat="1" applyProtection="1">
      <protection locked="0"/>
    </xf>
    <xf numFmtId="164" fontId="12" fillId="0" borderId="0" xfId="0" applyNumberFormat="1" applyFont="1" applyAlignment="1" applyProtection="1">
      <alignment horizontal="right"/>
      <protection locked="0"/>
    </xf>
    <xf numFmtId="164" fontId="0" fillId="0" borderId="0" xfId="0" applyNumberFormat="1" applyAlignment="1" applyProtection="1">
      <alignment horizontal="right"/>
      <protection locked="0"/>
    </xf>
    <xf numFmtId="0" fontId="15" fillId="5" borderId="10" xfId="0" applyFont="1" applyFill="1" applyBorder="1" applyAlignment="1" applyProtection="1">
      <alignment horizontal="left" vertical="center" wrapText="1"/>
      <protection locked="0"/>
    </xf>
    <xf numFmtId="0" fontId="0" fillId="5" borderId="10" xfId="0" applyFill="1" applyBorder="1" applyProtection="1">
      <protection locked="0"/>
    </xf>
    <xf numFmtId="1" fontId="0" fillId="5" borderId="10" xfId="0" applyNumberFormat="1" applyFill="1" applyBorder="1" applyAlignment="1" applyProtection="1">
      <alignment horizontal="center" vertical="center"/>
      <protection locked="0"/>
    </xf>
    <xf numFmtId="164" fontId="0" fillId="5" borderId="12" xfId="0" applyNumberFormat="1" applyFill="1" applyBorder="1" applyProtection="1">
      <protection locked="0"/>
    </xf>
    <xf numFmtId="164" fontId="0" fillId="5" borderId="10" xfId="0" applyNumberFormat="1" applyFill="1" applyBorder="1" applyProtection="1">
      <protection locked="0"/>
    </xf>
    <xf numFmtId="0" fontId="15" fillId="5" borderId="16"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protection locked="0"/>
    </xf>
    <xf numFmtId="0" fontId="15" fillId="5" borderId="11" xfId="0" applyFont="1" applyFill="1" applyBorder="1" applyAlignment="1" applyProtection="1">
      <alignment horizontal="left" vertical="center" wrapText="1"/>
      <protection locked="0"/>
    </xf>
    <xf numFmtId="164" fontId="0" fillId="5" borderId="11" xfId="0" applyNumberFormat="1" applyFill="1" applyBorder="1" applyProtection="1">
      <protection locked="0"/>
    </xf>
    <xf numFmtId="165" fontId="0" fillId="0" borderId="12" xfId="3" applyNumberFormat="1" applyFont="1" applyFill="1" applyBorder="1" applyProtection="1">
      <protection hidden="1"/>
    </xf>
    <xf numFmtId="0" fontId="0" fillId="0" borderId="0" xfId="0" applyProtection="1">
      <protection hidden="1"/>
    </xf>
    <xf numFmtId="164" fontId="0" fillId="0" borderId="10" xfId="0" applyNumberFormat="1" applyFont="1" applyBorder="1" applyAlignment="1" applyProtection="1">
      <alignment horizontal="right"/>
      <protection hidden="1"/>
    </xf>
    <xf numFmtId="164" fontId="0" fillId="0" borderId="11" xfId="0" applyNumberFormat="1" applyFont="1" applyBorder="1" applyAlignment="1" applyProtection="1">
      <alignment horizontal="right"/>
      <protection hidden="1"/>
    </xf>
    <xf numFmtId="0" fontId="12" fillId="0" borderId="10" xfId="0" applyFont="1" applyBorder="1" applyAlignment="1" applyProtection="1">
      <alignment horizontal="center" vertical="center"/>
      <protection hidden="1"/>
    </xf>
    <xf numFmtId="0" fontId="12" fillId="3" borderId="10" xfId="0" applyFont="1" applyFill="1" applyBorder="1" applyAlignment="1" applyProtection="1">
      <alignment horizontal="center" vertical="center"/>
      <protection hidden="1"/>
    </xf>
    <xf numFmtId="0" fontId="12" fillId="3" borderId="11" xfId="0" applyFont="1" applyFill="1" applyBorder="1" applyAlignment="1" applyProtection="1">
      <alignment horizontal="center" vertical="center"/>
      <protection hidden="1"/>
    </xf>
    <xf numFmtId="0" fontId="12" fillId="3" borderId="11" xfId="0" applyFont="1" applyFill="1" applyBorder="1" applyAlignment="1" applyProtection="1">
      <alignment horizontal="center" vertical="center" wrapText="1"/>
      <protection hidden="1"/>
    </xf>
    <xf numFmtId="0" fontId="12" fillId="3" borderId="10" xfId="0" applyFont="1" applyFill="1" applyBorder="1" applyAlignment="1" applyProtection="1">
      <alignment horizontal="center" vertical="center" wrapText="1"/>
      <protection hidden="1"/>
    </xf>
    <xf numFmtId="164" fontId="12" fillId="3" borderId="11" xfId="0" applyNumberFormat="1" applyFont="1" applyFill="1" applyBorder="1" applyAlignment="1" applyProtection="1">
      <alignment horizontal="center" vertical="center" wrapText="1"/>
      <protection hidden="1"/>
    </xf>
    <xf numFmtId="0" fontId="12" fillId="0" borderId="15" xfId="0" applyFont="1" applyBorder="1" applyProtection="1">
      <protection hidden="1"/>
    </xf>
    <xf numFmtId="0" fontId="12" fillId="4" borderId="13" xfId="0" applyFont="1" applyFill="1" applyBorder="1" applyAlignment="1" applyProtection="1">
      <alignment horizontal="center" vertical="center"/>
      <protection hidden="1"/>
    </xf>
    <xf numFmtId="164" fontId="12" fillId="4" borderId="13" xfId="0" applyNumberFormat="1" applyFont="1" applyFill="1" applyBorder="1" applyAlignment="1" applyProtection="1">
      <alignment horizontal="right" vertical="center"/>
      <protection hidden="1"/>
    </xf>
    <xf numFmtId="164" fontId="12" fillId="4" borderId="13" xfId="0" applyNumberFormat="1" applyFont="1" applyFill="1" applyBorder="1" applyAlignment="1" applyProtection="1">
      <alignment horizontal="center" vertical="center" wrapText="1"/>
      <protection hidden="1"/>
    </xf>
    <xf numFmtId="0" fontId="12" fillId="0" borderId="0" xfId="0" applyFont="1" applyBorder="1" applyProtection="1">
      <protection hidden="1"/>
    </xf>
    <xf numFmtId="0" fontId="17" fillId="0" borderId="0" xfId="0" applyFont="1" applyBorder="1" applyProtection="1">
      <protection hidden="1"/>
    </xf>
    <xf numFmtId="0" fontId="18" fillId="0" borderId="0" xfId="0" applyFont="1" applyProtection="1">
      <protection hidden="1"/>
    </xf>
    <xf numFmtId="10" fontId="12" fillId="4" borderId="18" xfId="0" applyNumberFormat="1" applyFont="1" applyFill="1" applyBorder="1" applyAlignment="1" applyProtection="1">
      <alignment horizontal="center" vertical="center"/>
      <protection hidden="1"/>
    </xf>
    <xf numFmtId="0" fontId="12" fillId="0" borderId="13" xfId="0" applyFont="1" applyBorder="1" applyAlignment="1" applyProtection="1">
      <alignment horizontal="center"/>
      <protection hidden="1"/>
    </xf>
    <xf numFmtId="164" fontId="12" fillId="3" borderId="14" xfId="0" applyNumberFormat="1" applyFont="1" applyFill="1" applyBorder="1" applyAlignment="1" applyProtection="1">
      <alignment horizontal="right" vertical="center"/>
      <protection hidden="1"/>
    </xf>
    <xf numFmtId="165" fontId="12" fillId="3" borderId="13" xfId="3" applyNumberFormat="1" applyFont="1" applyFill="1" applyBorder="1" applyAlignment="1" applyProtection="1">
      <alignment horizontal="right" vertical="center"/>
      <protection hidden="1"/>
    </xf>
    <xf numFmtId="164" fontId="12" fillId="3" borderId="20" xfId="0" applyNumberFormat="1" applyFont="1" applyFill="1" applyBorder="1" applyAlignment="1" applyProtection="1">
      <alignment horizontal="right" vertical="center"/>
      <protection hidden="1"/>
    </xf>
    <xf numFmtId="0" fontId="0" fillId="4" borderId="10" xfId="0" applyFill="1" applyBorder="1" applyProtection="1">
      <protection locked="0"/>
    </xf>
    <xf numFmtId="164" fontId="0" fillId="4" borderId="10" xfId="0" applyNumberFormat="1" applyFont="1" applyFill="1" applyBorder="1" applyAlignment="1" applyProtection="1">
      <alignment horizontal="right"/>
      <protection hidden="1"/>
    </xf>
    <xf numFmtId="164" fontId="0" fillId="4" borderId="11" xfId="0" applyNumberFormat="1" applyFont="1" applyFill="1" applyBorder="1" applyAlignment="1" applyProtection="1">
      <alignment horizontal="right"/>
      <protection hidden="1"/>
    </xf>
    <xf numFmtId="165" fontId="7" fillId="11" borderId="10" xfId="3" applyNumberFormat="1" applyFont="1" applyFill="1" applyBorder="1" applyAlignment="1" applyProtection="1">
      <alignment vertical="center"/>
      <protection hidden="1"/>
    </xf>
    <xf numFmtId="165" fontId="6" fillId="11" borderId="10" xfId="3" applyNumberFormat="1" applyFont="1" applyFill="1" applyBorder="1" applyAlignment="1" applyProtection="1">
      <alignment horizontal="center" vertical="center"/>
      <protection hidden="1"/>
    </xf>
    <xf numFmtId="3" fontId="2" fillId="0" borderId="0" xfId="0" applyNumberFormat="1" applyFont="1" applyProtection="1">
      <protection hidden="1"/>
    </xf>
    <xf numFmtId="3" fontId="3" fillId="0" borderId="0" xfId="0" applyNumberFormat="1" applyFont="1" applyProtection="1">
      <protection hidden="1"/>
    </xf>
    <xf numFmtId="3" fontId="5" fillId="0" borderId="0" xfId="2" applyNumberFormat="1" applyFont="1" applyProtection="1">
      <protection hidden="1"/>
    </xf>
    <xf numFmtId="3" fontId="3" fillId="0" borderId="1" xfId="0" applyNumberFormat="1" applyFont="1" applyBorder="1" applyAlignment="1" applyProtection="1">
      <alignment horizontal="center" vertical="center" wrapText="1"/>
      <protection hidden="1"/>
    </xf>
    <xf numFmtId="3" fontId="3" fillId="0" borderId="2" xfId="0" applyNumberFormat="1" applyFont="1" applyBorder="1" applyAlignment="1" applyProtection="1">
      <alignment horizontal="center" vertical="center" wrapText="1"/>
      <protection hidden="1"/>
    </xf>
    <xf numFmtId="3" fontId="3" fillId="0" borderId="3" xfId="0" applyNumberFormat="1" applyFont="1" applyBorder="1" applyProtection="1">
      <protection hidden="1"/>
    </xf>
    <xf numFmtId="3" fontId="3" fillId="0" borderId="4" xfId="0" applyNumberFormat="1" applyFont="1" applyBorder="1" applyProtection="1">
      <protection hidden="1"/>
    </xf>
    <xf numFmtId="0" fontId="0" fillId="0" borderId="4" xfId="0" applyBorder="1" applyProtection="1">
      <protection hidden="1"/>
    </xf>
    <xf numFmtId="0" fontId="0" fillId="0" borderId="5" xfId="0" applyBorder="1" applyProtection="1">
      <protection hidden="1"/>
    </xf>
    <xf numFmtId="3" fontId="8" fillId="0" borderId="3" xfId="0" applyNumberFormat="1" applyFont="1" applyBorder="1" applyAlignment="1" applyProtection="1">
      <alignment vertical="top" wrapText="1"/>
      <protection hidden="1"/>
    </xf>
    <xf numFmtId="3" fontId="3" fillId="0" borderId="6" xfId="0" applyNumberFormat="1" applyFont="1" applyBorder="1" applyAlignment="1" applyProtection="1">
      <alignment vertical="center"/>
      <protection hidden="1"/>
    </xf>
    <xf numFmtId="3" fontId="6" fillId="0" borderId="7" xfId="0" applyNumberFormat="1" applyFont="1" applyBorder="1" applyAlignment="1" applyProtection="1">
      <alignment vertical="center" wrapText="1"/>
      <protection hidden="1"/>
    </xf>
    <xf numFmtId="3" fontId="8" fillId="0" borderId="25" xfId="0" applyNumberFormat="1" applyFont="1" applyBorder="1" applyAlignment="1" applyProtection="1">
      <alignment horizontal="center" vertical="center" wrapText="1"/>
      <protection hidden="1"/>
    </xf>
    <xf numFmtId="165" fontId="10" fillId="0" borderId="23" xfId="3" applyNumberFormat="1" applyFont="1" applyBorder="1" applyAlignment="1" applyProtection="1">
      <alignment horizontal="center" vertical="center"/>
      <protection hidden="1"/>
    </xf>
    <xf numFmtId="3" fontId="11" fillId="0" borderId="7" xfId="0" applyNumberFormat="1" applyFont="1" applyBorder="1" applyProtection="1">
      <protection hidden="1"/>
    </xf>
    <xf numFmtId="3" fontId="8" fillId="0" borderId="3" xfId="0" applyNumberFormat="1" applyFont="1" applyBorder="1" applyAlignment="1" applyProtection="1">
      <alignment horizontal="left" vertical="top" wrapText="1"/>
      <protection hidden="1"/>
    </xf>
    <xf numFmtId="3" fontId="8" fillId="0" borderId="22" xfId="0" applyNumberFormat="1" applyFont="1" applyBorder="1" applyAlignment="1" applyProtection="1">
      <alignment horizontal="center" vertical="top" wrapText="1"/>
      <protection hidden="1"/>
    </xf>
    <xf numFmtId="3" fontId="3" fillId="0" borderId="0" xfId="0" applyNumberFormat="1" applyFont="1" applyAlignment="1" applyProtection="1">
      <alignment vertical="center"/>
      <protection hidden="1"/>
    </xf>
    <xf numFmtId="3" fontId="7" fillId="0" borderId="0" xfId="0" applyNumberFormat="1" applyFont="1" applyBorder="1" applyAlignment="1" applyProtection="1">
      <alignment horizontal="center" vertical="center"/>
      <protection hidden="1"/>
    </xf>
    <xf numFmtId="3" fontId="6" fillId="0" borderId="0" xfId="0" applyNumberFormat="1" applyFont="1" applyFill="1" applyBorder="1" applyAlignment="1" applyProtection="1">
      <alignment vertical="center"/>
      <protection hidden="1"/>
    </xf>
    <xf numFmtId="3" fontId="6" fillId="0" borderId="10" xfId="0" applyNumberFormat="1" applyFont="1" applyBorder="1" applyAlignment="1" applyProtection="1">
      <alignment vertical="center" wrapText="1"/>
      <protection hidden="1"/>
    </xf>
    <xf numFmtId="165" fontId="9" fillId="0" borderId="0" xfId="3" applyNumberFormat="1" applyFont="1" applyBorder="1" applyAlignment="1" applyProtection="1">
      <alignment vertical="center"/>
      <protection hidden="1"/>
    </xf>
    <xf numFmtId="0" fontId="6" fillId="0" borderId="0" xfId="4" applyFont="1" applyProtection="1">
      <protection locked="0"/>
    </xf>
    <xf numFmtId="0" fontId="22" fillId="0" borderId="10" xfId="4" applyFont="1" applyBorder="1" applyProtection="1">
      <protection locked="0"/>
    </xf>
    <xf numFmtId="0" fontId="6" fillId="8" borderId="10" xfId="4" applyFont="1" applyFill="1" applyBorder="1" applyAlignment="1" applyProtection="1">
      <alignment horizontal="left"/>
      <protection locked="0"/>
    </xf>
    <xf numFmtId="0" fontId="21" fillId="0" borderId="0" xfId="4" applyProtection="1">
      <protection locked="0"/>
    </xf>
    <xf numFmtId="0" fontId="6" fillId="0" borderId="0" xfId="4" applyFont="1" applyAlignment="1" applyProtection="1">
      <alignment horizontal="left"/>
      <protection locked="0"/>
    </xf>
    <xf numFmtId="14" fontId="6" fillId="8" borderId="10" xfId="4" applyNumberFormat="1" applyFont="1" applyFill="1" applyBorder="1" applyAlignment="1" applyProtection="1">
      <alignment horizontal="left"/>
      <protection locked="0"/>
    </xf>
    <xf numFmtId="0" fontId="23" fillId="9" borderId="10" xfId="4" applyFont="1" applyFill="1" applyBorder="1" applyAlignment="1" applyProtection="1">
      <alignment horizontal="center" vertical="center"/>
      <protection locked="0"/>
    </xf>
    <xf numFmtId="0" fontId="24" fillId="0" borderId="10" xfId="4" applyFont="1" applyBorder="1" applyAlignment="1" applyProtection="1">
      <alignment horizontal="center" vertical="center"/>
      <protection locked="0"/>
    </xf>
    <xf numFmtId="0" fontId="25" fillId="3" borderId="10" xfId="4" applyFont="1" applyFill="1" applyBorder="1" applyProtection="1">
      <protection locked="0"/>
    </xf>
    <xf numFmtId="0" fontId="20" fillId="0" borderId="10" xfId="4" applyFont="1" applyBorder="1" applyProtection="1">
      <protection locked="0"/>
    </xf>
    <xf numFmtId="0" fontId="23" fillId="10" borderId="10" xfId="4" applyFont="1" applyFill="1" applyBorder="1" applyAlignment="1" applyProtection="1">
      <alignment horizontal="center" vertical="center"/>
      <protection locked="0"/>
    </xf>
    <xf numFmtId="0" fontId="25" fillId="0" borderId="10" xfId="4" applyFont="1" applyBorder="1" applyAlignment="1" applyProtection="1">
      <alignment horizontal="left" vertical="top" wrapText="1"/>
      <protection locked="0"/>
    </xf>
    <xf numFmtId="0" fontId="25" fillId="0" borderId="10" xfId="4" applyFont="1" applyBorder="1" applyAlignment="1">
      <alignment horizontal="left" vertical="top" wrapText="1"/>
    </xf>
    <xf numFmtId="164" fontId="6" fillId="0" borderId="8" xfId="3" applyNumberFormat="1" applyFont="1" applyBorder="1" applyAlignment="1" applyProtection="1">
      <alignment vertical="center"/>
      <protection hidden="1"/>
    </xf>
    <xf numFmtId="164" fontId="7" fillId="0" borderId="23" xfId="3" applyNumberFormat="1" applyFont="1" applyBorder="1" applyAlignment="1" applyProtection="1">
      <alignment horizontal="center" vertical="center"/>
      <protection hidden="1"/>
    </xf>
    <xf numFmtId="164" fontId="12" fillId="5" borderId="10" xfId="0" applyNumberFormat="1" applyFont="1" applyFill="1" applyBorder="1" applyAlignment="1" applyProtection="1">
      <alignment horizontal="center" vertical="center"/>
      <protection locked="0"/>
    </xf>
    <xf numFmtId="0" fontId="0" fillId="0" borderId="10" xfId="0" applyFill="1" applyBorder="1" applyAlignment="1" applyProtection="1">
      <alignment horizontal="center"/>
      <protection hidden="1"/>
    </xf>
    <xf numFmtId="0" fontId="0" fillId="0" borderId="0" xfId="0" applyBorder="1" applyProtection="1">
      <protection hidden="1"/>
    </xf>
    <xf numFmtId="0" fontId="12" fillId="0" borderId="0" xfId="0" applyFont="1" applyAlignment="1" applyProtection="1">
      <alignment horizontal="center" vertical="center"/>
      <protection hidden="1"/>
    </xf>
    <xf numFmtId="0" fontId="12" fillId="0" borderId="10" xfId="0" applyFont="1" applyBorder="1" applyProtection="1">
      <protection hidden="1"/>
    </xf>
    <xf numFmtId="0" fontId="0" fillId="0" borderId="10" xfId="0" applyBorder="1" applyProtection="1">
      <protection hidden="1"/>
    </xf>
    <xf numFmtId="0" fontId="16" fillId="6" borderId="14" xfId="0" applyFont="1" applyFill="1" applyBorder="1" applyAlignment="1" applyProtection="1">
      <alignment horizontal="center" vertical="center" wrapText="1"/>
      <protection hidden="1"/>
    </xf>
    <xf numFmtId="0" fontId="16" fillId="6" borderId="19" xfId="0" applyFont="1" applyFill="1" applyBorder="1" applyAlignment="1" applyProtection="1">
      <alignment horizontal="center" vertical="center" wrapText="1"/>
      <protection hidden="1"/>
    </xf>
    <xf numFmtId="0" fontId="16" fillId="6" borderId="17" xfId="0" applyFont="1" applyFill="1" applyBorder="1" applyAlignment="1" applyProtection="1">
      <alignment horizontal="center" vertical="center" wrapText="1"/>
      <protection hidden="1"/>
    </xf>
    <xf numFmtId="0" fontId="12" fillId="4" borderId="19" xfId="0" applyFont="1" applyFill="1" applyBorder="1" applyAlignment="1" applyProtection="1">
      <alignment horizontal="center" vertical="center"/>
      <protection hidden="1"/>
    </xf>
    <xf numFmtId="0" fontId="12" fillId="4" borderId="17" xfId="0" applyFont="1" applyFill="1" applyBorder="1" applyAlignment="1" applyProtection="1">
      <alignment horizontal="center" vertical="center"/>
      <protection hidden="1"/>
    </xf>
    <xf numFmtId="0" fontId="12" fillId="4" borderId="14" xfId="0" applyFont="1" applyFill="1" applyBorder="1" applyAlignment="1" applyProtection="1">
      <alignment horizontal="center" vertical="center"/>
      <protection hidden="1"/>
    </xf>
    <xf numFmtId="0" fontId="12" fillId="4" borderId="20" xfId="0" applyFont="1" applyFill="1" applyBorder="1" applyAlignment="1" applyProtection="1">
      <alignment horizontal="center" vertical="center"/>
      <protection hidden="1"/>
    </xf>
    <xf numFmtId="0" fontId="12" fillId="4" borderId="21" xfId="0" applyFont="1" applyFill="1" applyBorder="1" applyAlignment="1" applyProtection="1">
      <alignment horizontal="center" vertical="center"/>
      <protection hidden="1"/>
    </xf>
    <xf numFmtId="0" fontId="12" fillId="4" borderId="18" xfId="0" applyFont="1" applyFill="1" applyBorder="1" applyAlignment="1" applyProtection="1">
      <alignment horizontal="center" vertical="center"/>
      <protection hidden="1"/>
    </xf>
    <xf numFmtId="3" fontId="6" fillId="0" borderId="1" xfId="0" applyNumberFormat="1" applyFont="1" applyBorder="1" applyAlignment="1" applyProtection="1">
      <alignment horizontal="center" vertical="center" wrapText="1"/>
      <protection hidden="1"/>
    </xf>
    <xf numFmtId="3" fontId="7" fillId="0" borderId="1" xfId="0" applyNumberFormat="1" applyFont="1" applyBorder="1" applyAlignment="1" applyProtection="1">
      <alignment horizontal="center" vertical="top" wrapText="1"/>
      <protection hidden="1"/>
    </xf>
    <xf numFmtId="3" fontId="7" fillId="0" borderId="1" xfId="0" applyNumberFormat="1" applyFont="1" applyBorder="1" applyAlignment="1" applyProtection="1">
      <alignment horizontal="center" wrapText="1"/>
      <protection hidden="1"/>
    </xf>
    <xf numFmtId="3" fontId="2" fillId="0" borderId="0" xfId="0" applyNumberFormat="1" applyFont="1" applyAlignment="1" applyProtection="1">
      <alignment horizontal="center"/>
      <protection hidden="1"/>
    </xf>
    <xf numFmtId="3" fontId="7" fillId="0" borderId="1" xfId="0" applyNumberFormat="1" applyFont="1" applyBorder="1" applyAlignment="1" applyProtection="1">
      <alignment horizontal="center" vertical="center" wrapText="1"/>
      <protection hidden="1"/>
    </xf>
  </cellXfs>
  <cellStyles count="5">
    <cellStyle name="Milliers" xfId="3" builtinId="3"/>
    <cellStyle name="Normal" xfId="0" builtinId="0"/>
    <cellStyle name="Normal 2" xfId="2" xr:uid="{9A0B2FEC-8C98-4AD6-9710-750698FCEED6}"/>
    <cellStyle name="Normal 3" xfId="4" xr:uid="{8F19EF11-7624-42F1-9B3C-6045652E392D}"/>
    <cellStyle name="Pourcentage" xfId="1" builtinId="5"/>
  </cellStyles>
  <dxfs count="23">
    <dxf>
      <numFmt numFmtId="0" formatCode="General"/>
    </dxf>
    <dxf>
      <numFmt numFmtId="0" formatCode="General"/>
    </dxf>
    <dxf>
      <numFmt numFmtId="0" formatCode="General"/>
    </dxf>
    <dxf>
      <numFmt numFmtId="0" formatCode="General"/>
    </dxf>
    <dxf>
      <numFmt numFmtId="0" formatCode="Genera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minor"/>
      </font>
      <numFmt numFmtId="164" formatCode="#,##0_ ;[Red]\-#,##0\ "/>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0_ ;[Red]\-#,##0\ "/>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protection locked="0" hidden="0"/>
    </dxf>
    <dxf>
      <protection locked="0" hidden="0"/>
    </dxf>
    <dxf>
      <numFmt numFmtId="165" formatCode="_-* #,##0_-;\-* #,##0_-;_-* &quot;-&quot;??_-;_-@_-"/>
      <fill>
        <patternFill patternType="none">
          <fgColor indexed="64"/>
          <bgColor indexed="65"/>
        </patternFill>
      </fill>
      <border diagonalUp="0" diagonalDown="0">
        <left style="thin">
          <color indexed="64"/>
        </left>
        <right style="thin">
          <color indexed="64"/>
        </right>
        <top/>
        <bottom style="thin">
          <color indexed="64"/>
        </bottom>
      </border>
      <protection locked="0" hidden="0"/>
    </dxf>
    <dxf>
      <numFmt numFmtId="164" formatCode="#,##0_ ;[Red]\-#,##0\ "/>
      <fill>
        <patternFill patternType="solid">
          <fgColor indexed="64"/>
          <bgColor theme="8"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8"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numFmt numFmtId="1" formatCode="0"/>
      <fill>
        <patternFill patternType="solid">
          <fgColor indexed="64"/>
          <bgColor theme="8"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8"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8"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9"/>
        <color theme="1"/>
        <name val="Arial Narrow"/>
        <family val="2"/>
        <scheme val="none"/>
      </font>
      <fill>
        <patternFill patternType="solid">
          <fgColor indexed="64"/>
          <bgColor theme="8" tint="0.79998168889431442"/>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protection locked="0" hidden="0"/>
    </dxf>
    <dxf>
      <font>
        <strike val="0"/>
        <outline val="0"/>
        <shadow val="0"/>
        <u val="none"/>
        <vertAlign val="baseline"/>
        <sz val="11"/>
        <color theme="0"/>
        <name val="Calibri"/>
        <family val="2"/>
        <scheme val="minor"/>
      </font>
      <protection locked="0" hidden="0"/>
    </dxf>
  </dxfs>
  <tableStyles count="0" defaultTableStyle="TableStyleMedium2" defaultPivotStyle="PivotStyleLight16"/>
  <colors>
    <mruColors>
      <color rgb="FFFFFFCC"/>
      <color rgb="FFCCE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0</xdr:colOff>
      <xdr:row>3</xdr:row>
      <xdr:rowOff>0</xdr:rowOff>
    </xdr:from>
    <xdr:to>
      <xdr:col>12</xdr:col>
      <xdr:colOff>400050</xdr:colOff>
      <xdr:row>5</xdr:row>
      <xdr:rowOff>66675</xdr:rowOff>
    </xdr:to>
    <xdr:sp macro="[0]!Actualiser" textlink="">
      <xdr:nvSpPr>
        <xdr:cNvPr id="2" name="Rectangle 1">
          <a:extLst>
            <a:ext uri="{FF2B5EF4-FFF2-40B4-BE49-F238E27FC236}">
              <a16:creationId xmlns:a16="http://schemas.microsoft.com/office/drawing/2014/main" id="{D160F562-CFF5-4575-94B5-85B270F7DC82}"/>
            </a:ext>
          </a:extLst>
        </xdr:cNvPr>
        <xdr:cNvSpPr/>
      </xdr:nvSpPr>
      <xdr:spPr>
        <a:xfrm>
          <a:off x="10834688" y="563563"/>
          <a:ext cx="1162050" cy="463550"/>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fr-CI" sz="1100"/>
            <a:t>actualiser les données</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86FF3802-2766-4882-8EEC-B54363083E98}" autoFormatId="16" applyNumberFormats="0" applyBorderFormats="0" applyFontFormats="0" applyPatternFormats="0" applyAlignmentFormats="0" applyWidthHeightFormats="0">
  <queryTableRefresh nextId="12">
    <queryTableFields count="11">
      <queryTableField id="1" name="EFFECTIF" tableColumnId="1"/>
      <queryTableField id="2" name="NOM &amp; Prénoms" tableColumnId="2"/>
      <queryTableField id="3" name="NATIONALITE" tableColumnId="3"/>
      <queryTableField id="4" name="GENRE" tableColumnId="4"/>
      <queryTableField id="5" name="JUSTIFICATIF DU CONTRAT CDI" tableColumnId="5"/>
      <queryTableField id="6" name="CLASSIFICATION PROFESSIONNELLE" tableColumnId="6"/>
      <queryTableField id="7" name="SALAIRE BRUT MENSUEL" tableColumnId="7"/>
      <queryTableField id="8" name="SALAIRE BRUT ANNUEL" tableColumnId="8"/>
      <queryTableField id="9" name="MOTIF REJETS" tableColumnId="9"/>
      <queryTableField id="10" name="EFFECTIF REJETS" tableColumnId="10"/>
      <queryTableField id="11" name="SALAIRE BRUT ANNUEL REJETS" tableColumnId="11"/>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6DBFC9D-8D36-43B6-A296-BAA11E00288C}" name="Detail_Personnel" displayName="Detail_Personnel" ref="A6:M122" totalsRowShown="0" headerRowDxfId="22" dataDxfId="21">
  <autoFilter ref="A6:M122" xr:uid="{36DBFC9D-8D36-43B6-A296-BAA11E00288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D8EF32BB-AE6A-4548-A63A-69B00316E4C8}" name="Colonne1" dataDxfId="20">
      <calculatedColumnFormula>IF(ISBLANK(B7),"",1)</calculatedColumnFormula>
    </tableColumn>
    <tableColumn id="2" xr3:uid="{66599D3D-A009-419B-986B-C9966627A8FD}" name="Colonne2" dataDxfId="19"/>
    <tableColumn id="3" xr3:uid="{5B4EA86F-EDAE-468A-8B74-2A4C6752902A}" name="Colonne3" dataDxfId="18"/>
    <tableColumn id="4" xr3:uid="{B022DF9F-5334-46BB-AE93-DA9EEB7965AD}" name="Colonne4" dataDxfId="17"/>
    <tableColumn id="5" xr3:uid="{560575D7-45DB-485D-AE12-82DD60933591}" name="Colonne5" dataDxfId="16"/>
    <tableColumn id="6" xr3:uid="{F34FE4C2-918A-4203-A418-69647BA6742C}" name="Colonne6" dataDxfId="15"/>
    <tableColumn id="7" xr3:uid="{ED83947B-21E2-4A9A-83FF-DC7E77413435}" name="Colonne7" dataDxfId="14"/>
    <tableColumn id="8" xr3:uid="{0585C400-CA37-42AC-9789-F7719540E03A}" name="Colonne8" dataDxfId="13" dataCellStyle="Milliers">
      <calculatedColumnFormula>+G7*$H$3</calculatedColumnFormula>
    </tableColumn>
    <tableColumn id="9" xr3:uid="{41748FD5-14A7-4A10-8E60-55D7B57A585C}" name="Colonne9" dataDxfId="12"/>
    <tableColumn id="13" xr3:uid="{2087CB73-153B-4357-A1E3-D2E68B2B88F2}" name="Colonne92" dataDxfId="11"/>
    <tableColumn id="10" xr3:uid="{61E42483-4BB1-4F08-A0A4-4E114136AD85}" name="Colonne10" dataDxfId="10"/>
    <tableColumn id="11" xr3:uid="{75FB614A-03D5-4D28-B909-104EFC9F4AE6}" name="Colonne11" dataDxfId="9">
      <calculatedColumnFormula>IF(ISBLANK(K7),"",1)</calculatedColumnFormula>
    </tableColumn>
    <tableColumn id="12" xr3:uid="{E32D0BE8-02E9-49E2-A87C-EFA0D2507361}" name="Colonne12" dataDxfId="8">
      <calculatedColumnFormula>IF(L7=1,H7,"")</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6CADFF-CFCF-4ECC-BF86-221E8B0AA6AF}" name="Detail_Personnel_1" displayName="Detail_Personnel_1" ref="A1:K2" tableType="queryTable" insertRow="1" totalsRowShown="0">
  <autoFilter ref="A1:K2" xr:uid="{006CADFF-CFCF-4ECC-BF86-221E8B0AA6AF}"/>
  <tableColumns count="11">
    <tableColumn id="1" xr3:uid="{647977B6-9F2C-46F8-B954-0B16D9AF289A}" uniqueName="1" name="EFFECTIF" queryTableFieldId="1"/>
    <tableColumn id="2" xr3:uid="{896F71C7-9FBC-455B-BE55-363BEC3D4CFE}" uniqueName="2" name="NOM &amp; Prénoms" queryTableFieldId="2" dataDxfId="4"/>
    <tableColumn id="3" xr3:uid="{3DD42087-A928-412E-8902-4407190A9BB0}" uniqueName="3" name="NATIONALITE" queryTableFieldId="3" dataDxfId="3"/>
    <tableColumn id="4" xr3:uid="{311ABF88-4249-4A00-9F37-ED8D227CD4BA}" uniqueName="4" name="GENRE" queryTableFieldId="4" dataDxfId="2"/>
    <tableColumn id="5" xr3:uid="{11FC1A04-FB6A-486E-8FD1-E0FDCA4D7AFD}" uniqueName="5" name="JUSTIFICATIF DU CONTRAT CDI" queryTableFieldId="5"/>
    <tableColumn id="6" xr3:uid="{39646612-4979-4927-9F4B-583BBFB76404}" uniqueName="6" name="CLASSIFICATION PROFESSIONNELLE" queryTableFieldId="6" dataDxfId="1"/>
    <tableColumn id="7" xr3:uid="{6B1A2DC6-5FC1-41D7-8765-D042C35BEB04}" uniqueName="7" name="SALAIRE BRUT MENSUEL" queryTableFieldId="7"/>
    <tableColumn id="8" xr3:uid="{B1908A20-FDEC-481D-B480-4D1645B7A13E}" uniqueName="8" name="SALAIRE BRUT ANNUEL" queryTableFieldId="8"/>
    <tableColumn id="9" xr3:uid="{56AF6E6C-66D7-4625-8693-2D71C7FC3A5D}" uniqueName="9" name="MOTIF REJETS" queryTableFieldId="9" dataDxfId="0"/>
    <tableColumn id="10" xr3:uid="{6A198C62-0187-419E-BE93-DD3F945528DC}" uniqueName="10" name="EFFECTIF REJETS" queryTableFieldId="10"/>
    <tableColumn id="11" xr3:uid="{03BB9374-2EB1-47BC-96C5-E4EF680EBD0F}" uniqueName="11" name="SALAIRE BRUT ANNUEL REJETS" queryTableFieldId="11"/>
  </tableColumns>
  <tableStyleInfo name="TableStyleMedium7"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486DE-D30A-4483-A24F-F327DBB4A312}">
  <sheetPr>
    <tabColor rgb="FFFF0000"/>
  </sheetPr>
  <dimension ref="A2:D23"/>
  <sheetViews>
    <sheetView workbookViewId="0">
      <selection activeCell="E8" sqref="E8"/>
    </sheetView>
  </sheetViews>
  <sheetFormatPr baseColWidth="10" defaultRowHeight="14.5" x14ac:dyDescent="0.35"/>
  <cols>
    <col min="1" max="1" width="11.54296875" style="6"/>
    <col min="2" max="2" width="26.08984375" style="6" customWidth="1"/>
    <col min="3" max="3" width="11.54296875" style="6"/>
    <col min="4" max="4" width="102.90625" style="6" customWidth="1"/>
    <col min="5" max="5" width="22.6328125" customWidth="1"/>
  </cols>
  <sheetData>
    <row r="2" spans="2:4" x14ac:dyDescent="0.35">
      <c r="B2" s="84"/>
      <c r="C2" s="84"/>
      <c r="D2" s="84"/>
    </row>
    <row r="3" spans="2:4" x14ac:dyDescent="0.35">
      <c r="B3" s="85" t="s">
        <v>65</v>
      </c>
      <c r="C3" s="84"/>
      <c r="D3" s="86"/>
    </row>
    <row r="4" spans="2:4" x14ac:dyDescent="0.35">
      <c r="B4" s="87"/>
      <c r="C4" s="84"/>
      <c r="D4" s="88"/>
    </row>
    <row r="5" spans="2:4" x14ac:dyDescent="0.35">
      <c r="B5" s="85" t="s">
        <v>66</v>
      </c>
      <c r="C5" s="84"/>
      <c r="D5" s="86"/>
    </row>
    <row r="6" spans="2:4" x14ac:dyDescent="0.35">
      <c r="B6" s="87"/>
      <c r="C6" s="84"/>
      <c r="D6" s="88"/>
    </row>
    <row r="7" spans="2:4" x14ac:dyDescent="0.35">
      <c r="B7" s="85" t="s">
        <v>67</v>
      </c>
      <c r="C7" s="84"/>
      <c r="D7" s="89"/>
    </row>
    <row r="8" spans="2:4" x14ac:dyDescent="0.35">
      <c r="B8" s="84"/>
      <c r="C8" s="84"/>
      <c r="D8" s="84"/>
    </row>
    <row r="9" spans="2:4" x14ac:dyDescent="0.35">
      <c r="B9" s="84"/>
      <c r="C9" s="84"/>
      <c r="D9" s="84"/>
    </row>
    <row r="10" spans="2:4" x14ac:dyDescent="0.35">
      <c r="B10" s="84"/>
      <c r="C10" s="84"/>
      <c r="D10" s="84"/>
    </row>
    <row r="11" spans="2:4" ht="17.5" x14ac:dyDescent="0.35">
      <c r="B11" s="84"/>
      <c r="C11" s="84"/>
      <c r="D11" s="90" t="s">
        <v>68</v>
      </c>
    </row>
    <row r="12" spans="2:4" ht="15.5" x14ac:dyDescent="0.35">
      <c r="B12" s="84"/>
      <c r="C12" s="91">
        <v>1</v>
      </c>
      <c r="D12" s="92" t="s">
        <v>69</v>
      </c>
    </row>
    <row r="13" spans="2:4" ht="15.5" x14ac:dyDescent="0.35">
      <c r="B13" s="84"/>
      <c r="C13" s="91">
        <v>2</v>
      </c>
      <c r="D13" s="92" t="s">
        <v>70</v>
      </c>
    </row>
    <row r="14" spans="2:4" ht="15.5" x14ac:dyDescent="0.35">
      <c r="B14" s="84"/>
      <c r="C14" s="91">
        <v>3</v>
      </c>
      <c r="D14" s="93" t="s">
        <v>71</v>
      </c>
    </row>
    <row r="15" spans="2:4" x14ac:dyDescent="0.35">
      <c r="B15" s="84"/>
      <c r="C15" s="84"/>
      <c r="D15" s="84"/>
    </row>
    <row r="16" spans="2:4" x14ac:dyDescent="0.35">
      <c r="B16" s="84"/>
      <c r="C16" s="84"/>
      <c r="D16" s="84"/>
    </row>
    <row r="17" spans="2:4" ht="17.5" x14ac:dyDescent="0.35">
      <c r="B17" s="84"/>
      <c r="C17" s="84"/>
      <c r="D17" s="94" t="s">
        <v>72</v>
      </c>
    </row>
    <row r="18" spans="2:4" ht="40.25" customHeight="1" x14ac:dyDescent="0.35">
      <c r="B18" s="84"/>
      <c r="C18" s="91">
        <v>1</v>
      </c>
      <c r="D18" s="95" t="s">
        <v>75</v>
      </c>
    </row>
    <row r="19" spans="2:4" ht="38.4" customHeight="1" x14ac:dyDescent="0.35">
      <c r="B19" s="84"/>
      <c r="C19" s="91">
        <v>2</v>
      </c>
      <c r="D19" s="95" t="s">
        <v>74</v>
      </c>
    </row>
    <row r="20" spans="2:4" ht="39" customHeight="1" x14ac:dyDescent="0.35">
      <c r="B20" s="84"/>
      <c r="C20" s="91">
        <v>3</v>
      </c>
      <c r="D20" s="95" t="s">
        <v>76</v>
      </c>
    </row>
    <row r="21" spans="2:4" ht="57.65" customHeight="1" x14ac:dyDescent="0.35">
      <c r="B21" s="84"/>
      <c r="C21" s="91">
        <v>4</v>
      </c>
      <c r="D21" s="95" t="s">
        <v>77</v>
      </c>
    </row>
    <row r="22" spans="2:4" ht="105.65" customHeight="1" x14ac:dyDescent="0.35">
      <c r="B22" s="84"/>
      <c r="C22" s="91">
        <v>5</v>
      </c>
      <c r="D22" s="96" t="s">
        <v>78</v>
      </c>
    </row>
    <row r="23" spans="2:4" ht="34.75" customHeight="1" x14ac:dyDescent="0.35">
      <c r="B23" s="84"/>
      <c r="C23" s="91">
        <v>6</v>
      </c>
      <c r="D23" s="95" t="s">
        <v>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6D55B-F2D3-44C4-A2C7-B5E220A38441}">
  <sheetPr codeName="Feuil2"/>
  <dimension ref="A1:O122"/>
  <sheetViews>
    <sheetView zoomScale="80" zoomScaleNormal="80" workbookViewId="0">
      <selection activeCell="C15" sqref="C15"/>
    </sheetView>
  </sheetViews>
  <sheetFormatPr baseColWidth="10" defaultColWidth="10.90625" defaultRowHeight="14.5" x14ac:dyDescent="0.35"/>
  <cols>
    <col min="1" max="1" width="10.81640625" style="6" customWidth="1"/>
    <col min="2" max="2" width="30.90625" style="6" customWidth="1"/>
    <col min="3" max="3" width="19.90625" style="6" customWidth="1"/>
    <col min="4" max="4" width="14.453125" style="6" customWidth="1"/>
    <col min="5" max="5" width="20.1796875" style="6" customWidth="1"/>
    <col min="6" max="6" width="31" style="6" bestFit="1" customWidth="1"/>
    <col min="7" max="7" width="22.1796875" style="23" customWidth="1"/>
    <col min="8" max="8" width="23.81640625" style="23" customWidth="1"/>
    <col min="9" max="9" width="3.81640625" style="6" customWidth="1"/>
    <col min="10" max="10" width="0.81640625" style="6" customWidth="1"/>
    <col min="11" max="11" width="17.36328125" style="6" customWidth="1"/>
    <col min="12" max="12" width="13.90625" style="24" customWidth="1"/>
    <col min="13" max="13" width="17.81640625" style="25" customWidth="1"/>
    <col min="14" max="14" width="13.1796875" style="6" customWidth="1"/>
    <col min="15" max="15" width="17.453125" style="6" customWidth="1"/>
    <col min="16" max="16384" width="10.90625" style="6"/>
  </cols>
  <sheetData>
    <row r="1" spans="1:15" ht="15" thickBot="1" x14ac:dyDescent="0.4"/>
    <row r="2" spans="1:15" ht="29.5" thickBot="1" x14ac:dyDescent="0.4">
      <c r="A2" s="39" t="s">
        <v>32</v>
      </c>
      <c r="B2" s="40" t="s">
        <v>37</v>
      </c>
      <c r="C2" s="40" t="s">
        <v>22</v>
      </c>
      <c r="D2" s="41" t="s">
        <v>23</v>
      </c>
      <c r="E2" s="42" t="s">
        <v>36</v>
      </c>
      <c r="F2" s="43" t="s">
        <v>24</v>
      </c>
      <c r="G2" s="44" t="s">
        <v>25</v>
      </c>
      <c r="H2" s="44" t="s">
        <v>26</v>
      </c>
      <c r="I2" s="36"/>
      <c r="J2" s="36"/>
      <c r="K2" s="110" t="s">
        <v>34</v>
      </c>
      <c r="L2" s="108"/>
      <c r="M2" s="108"/>
      <c r="N2" s="108"/>
      <c r="O2" s="109"/>
    </row>
    <row r="3" spans="1:15" ht="29.5" thickBot="1" x14ac:dyDescent="0.4">
      <c r="A3" s="45"/>
      <c r="B3" s="36"/>
      <c r="C3" s="36"/>
      <c r="D3" s="105" t="s">
        <v>38</v>
      </c>
      <c r="E3" s="106"/>
      <c r="F3" s="106"/>
      <c r="G3" s="107"/>
      <c r="H3" s="99">
        <v>13</v>
      </c>
      <c r="I3" s="36"/>
      <c r="J3" s="36"/>
      <c r="K3" s="46" t="s">
        <v>28</v>
      </c>
      <c r="L3" s="47" t="s">
        <v>32</v>
      </c>
      <c r="M3" s="48" t="s">
        <v>26</v>
      </c>
      <c r="N3" s="108" t="s">
        <v>33</v>
      </c>
      <c r="O3" s="109"/>
    </row>
    <row r="4" spans="1:15" x14ac:dyDescent="0.35">
      <c r="A4" s="49"/>
      <c r="B4" s="36"/>
      <c r="C4" s="36"/>
      <c r="D4" s="36"/>
      <c r="E4" s="36"/>
      <c r="F4" s="36"/>
      <c r="G4" s="36"/>
      <c r="H4" s="36"/>
      <c r="I4" s="36"/>
      <c r="J4" s="36"/>
      <c r="K4" s="36"/>
      <c r="L4" s="36"/>
      <c r="M4" s="36"/>
      <c r="N4" s="111" t="s">
        <v>32</v>
      </c>
      <c r="O4" s="111" t="s">
        <v>39</v>
      </c>
    </row>
    <row r="5" spans="1:15" x14ac:dyDescent="0.35">
      <c r="A5" s="49"/>
      <c r="B5" s="36"/>
      <c r="C5" s="36"/>
      <c r="D5" s="36"/>
      <c r="E5" s="36"/>
      <c r="F5" s="36"/>
      <c r="G5" s="36"/>
      <c r="H5" s="36"/>
      <c r="I5" s="36"/>
      <c r="J5" s="36"/>
      <c r="K5" s="36"/>
      <c r="L5" s="36"/>
      <c r="M5" s="36"/>
      <c r="N5" s="112"/>
      <c r="O5" s="112"/>
    </row>
    <row r="6" spans="1:15" ht="15" thickBot="1" x14ac:dyDescent="0.4">
      <c r="A6" s="50" t="s">
        <v>40</v>
      </c>
      <c r="B6" s="51" t="s">
        <v>41</v>
      </c>
      <c r="C6" s="51" t="s">
        <v>42</v>
      </c>
      <c r="D6" s="51" t="s">
        <v>43</v>
      </c>
      <c r="E6" s="51" t="s">
        <v>44</v>
      </c>
      <c r="F6" s="51" t="s">
        <v>45</v>
      </c>
      <c r="G6" s="51" t="s">
        <v>46</v>
      </c>
      <c r="H6" s="51" t="s">
        <v>47</v>
      </c>
      <c r="I6" s="51" t="s">
        <v>48</v>
      </c>
      <c r="J6" s="51" t="s">
        <v>52</v>
      </c>
      <c r="K6" s="51" t="s">
        <v>49</v>
      </c>
      <c r="L6" s="51" t="s">
        <v>50</v>
      </c>
      <c r="M6" s="51" t="s">
        <v>51</v>
      </c>
      <c r="N6" s="113"/>
      <c r="O6" s="113"/>
    </row>
    <row r="7" spans="1:15" ht="18.649999999999999" customHeight="1" thickBot="1" x14ac:dyDescent="0.4">
      <c r="A7" s="49"/>
      <c r="B7" s="36"/>
      <c r="C7" s="36"/>
      <c r="D7" s="36"/>
      <c r="E7" s="36"/>
      <c r="F7" s="36"/>
      <c r="G7" s="36"/>
      <c r="H7" s="10"/>
      <c r="I7" s="36"/>
      <c r="J7" s="36"/>
      <c r="K7" s="36"/>
      <c r="L7" s="36"/>
      <c r="M7" s="36"/>
      <c r="N7" s="52" t="e">
        <f>+L8/A8</f>
        <v>#DIV/0!</v>
      </c>
      <c r="O7" s="52" t="e">
        <f>+M8/H8</f>
        <v>#DIV/0!</v>
      </c>
    </row>
    <row r="8" spans="1:15" ht="15" thickBot="1" x14ac:dyDescent="0.4">
      <c r="A8" s="53">
        <f>SUM(A9:A218)</f>
        <v>0</v>
      </c>
      <c r="B8" s="36"/>
      <c r="C8" s="36"/>
      <c r="D8" s="36"/>
      <c r="E8" s="36"/>
      <c r="F8" s="36"/>
      <c r="G8" s="54">
        <f>SUM(G9:G218)</f>
        <v>0</v>
      </c>
      <c r="H8" s="55">
        <f>SUM(H9:H218)</f>
        <v>0</v>
      </c>
      <c r="I8" s="36"/>
      <c r="J8" s="36"/>
      <c r="K8" s="36"/>
      <c r="L8" s="56">
        <f>SUM(L9:L23)</f>
        <v>0</v>
      </c>
      <c r="M8" s="56">
        <f>SUM(M9:M23)</f>
        <v>0</v>
      </c>
      <c r="N8" s="36"/>
      <c r="O8" s="36"/>
    </row>
    <row r="9" spans="1:15" x14ac:dyDescent="0.35">
      <c r="A9" s="100" t="str">
        <f>IF(ISBLANK(Detail_Personnel[[#This Row],[Colonne2]]),"",1)</f>
        <v/>
      </c>
      <c r="B9" s="26"/>
      <c r="C9" s="27"/>
      <c r="D9" s="27"/>
      <c r="E9" s="28">
        <v>1</v>
      </c>
      <c r="F9" s="27"/>
      <c r="G9" s="29"/>
      <c r="H9" s="35">
        <f t="shared" ref="H9:H23" si="0">+G9*$H$3</f>
        <v>0</v>
      </c>
      <c r="K9" s="57"/>
      <c r="L9" s="58" t="str">
        <f t="shared" ref="L9:L23" si="1">IF(ISBLANK(K9),"",1)</f>
        <v/>
      </c>
      <c r="M9" s="37" t="str">
        <f>IF(Detail_Personnel[[#This Row],[Colonne11]]=1,Detail_Personnel[[#This Row],[Colonne8]],"")</f>
        <v/>
      </c>
    </row>
    <row r="10" spans="1:15" x14ac:dyDescent="0.35">
      <c r="A10" s="100" t="str">
        <f>IF(ISBLANK(Detail_Personnel[[#This Row],[Colonne2]]),"",1)</f>
        <v/>
      </c>
      <c r="B10" s="26"/>
      <c r="C10" s="27"/>
      <c r="D10" s="27"/>
      <c r="E10" s="28">
        <v>1</v>
      </c>
      <c r="F10" s="27"/>
      <c r="G10" s="30"/>
      <c r="H10" s="35">
        <f t="shared" si="0"/>
        <v>0</v>
      </c>
      <c r="K10" s="57"/>
      <c r="L10" s="58" t="str">
        <f t="shared" si="1"/>
        <v/>
      </c>
      <c r="M10" s="37" t="str">
        <f>IF(Detail_Personnel[[#This Row],[Colonne11]]=1,Detail_Personnel[[#This Row],[Colonne8]],"")</f>
        <v/>
      </c>
    </row>
    <row r="11" spans="1:15" x14ac:dyDescent="0.35">
      <c r="A11" s="100" t="str">
        <f>IF(ISBLANK(Detail_Personnel[[#This Row],[Colonne2]]),"",1)</f>
        <v/>
      </c>
      <c r="B11" s="26"/>
      <c r="C11" s="27"/>
      <c r="D11" s="27"/>
      <c r="E11" s="28">
        <v>1</v>
      </c>
      <c r="F11" s="27"/>
      <c r="G11" s="30"/>
      <c r="H11" s="35">
        <f t="shared" si="0"/>
        <v>0</v>
      </c>
      <c r="K11" s="57"/>
      <c r="L11" s="58" t="str">
        <f t="shared" si="1"/>
        <v/>
      </c>
      <c r="M11" s="37" t="str">
        <f>IF(Detail_Personnel[[#This Row],[Colonne11]]=1,Detail_Personnel[[#This Row],[Colonne8]],"")</f>
        <v/>
      </c>
    </row>
    <row r="12" spans="1:15" x14ac:dyDescent="0.35">
      <c r="A12" s="100" t="str">
        <f>IF(ISBLANK(Detail_Personnel[[#This Row],[Colonne2]]),"",1)</f>
        <v/>
      </c>
      <c r="B12" s="26"/>
      <c r="C12" s="27"/>
      <c r="D12" s="27"/>
      <c r="E12" s="28">
        <v>1</v>
      </c>
      <c r="F12" s="27"/>
      <c r="G12" s="30"/>
      <c r="H12" s="35">
        <f t="shared" si="0"/>
        <v>0</v>
      </c>
      <c r="K12" s="57"/>
      <c r="L12" s="58" t="str">
        <f t="shared" si="1"/>
        <v/>
      </c>
      <c r="M12" s="37" t="str">
        <f>IF(Detail_Personnel[[#This Row],[Colonne11]]=1,Detail_Personnel[[#This Row],[Colonne8]],"")</f>
        <v/>
      </c>
    </row>
    <row r="13" spans="1:15" x14ac:dyDescent="0.35">
      <c r="A13" s="100" t="str">
        <f>IF(ISBLANK(Detail_Personnel[[#This Row],[Colonne2]]),"",1)</f>
        <v/>
      </c>
      <c r="B13" s="26"/>
      <c r="C13" s="27"/>
      <c r="D13" s="27"/>
      <c r="E13" s="28">
        <v>1</v>
      </c>
      <c r="F13" s="27"/>
      <c r="G13" s="30"/>
      <c r="H13" s="35">
        <f t="shared" si="0"/>
        <v>0</v>
      </c>
      <c r="K13" s="57"/>
      <c r="L13" s="58" t="str">
        <f t="shared" si="1"/>
        <v/>
      </c>
      <c r="M13" s="37" t="str">
        <f>IF(Detail_Personnel[[#This Row],[Colonne11]]=1,Detail_Personnel[[#This Row],[Colonne8]],"")</f>
        <v/>
      </c>
    </row>
    <row r="14" spans="1:15" x14ac:dyDescent="0.35">
      <c r="A14" s="100" t="str">
        <f>IF(ISBLANK(Detail_Personnel[[#This Row],[Colonne2]]),"",1)</f>
        <v/>
      </c>
      <c r="B14" s="26"/>
      <c r="C14" s="27"/>
      <c r="D14" s="27"/>
      <c r="E14" s="28">
        <v>1</v>
      </c>
      <c r="F14" s="27"/>
      <c r="G14" s="30"/>
      <c r="H14" s="35">
        <f t="shared" si="0"/>
        <v>0</v>
      </c>
      <c r="K14" s="57"/>
      <c r="L14" s="58" t="str">
        <f t="shared" si="1"/>
        <v/>
      </c>
      <c r="M14" s="37" t="str">
        <f>IF(Detail_Personnel[[#This Row],[Colonne11]]=1,Detail_Personnel[[#This Row],[Colonne8]],"")</f>
        <v/>
      </c>
    </row>
    <row r="15" spans="1:15" x14ac:dyDescent="0.35">
      <c r="A15" s="100" t="str">
        <f>IF(ISBLANK(Detail_Personnel[[#This Row],[Colonne2]]),"",1)</f>
        <v/>
      </c>
      <c r="B15" s="26"/>
      <c r="C15" s="27"/>
      <c r="D15" s="27"/>
      <c r="E15" s="28">
        <v>1</v>
      </c>
      <c r="F15" s="27"/>
      <c r="G15" s="30"/>
      <c r="H15" s="35">
        <f t="shared" si="0"/>
        <v>0</v>
      </c>
      <c r="K15" s="57"/>
      <c r="L15" s="58" t="str">
        <f t="shared" si="1"/>
        <v/>
      </c>
      <c r="M15" s="37" t="str">
        <f>IF(Detail_Personnel[[#This Row],[Colonne11]]=1,Detail_Personnel[[#This Row],[Colonne8]],"")</f>
        <v/>
      </c>
    </row>
    <row r="16" spans="1:15" x14ac:dyDescent="0.35">
      <c r="A16" s="100" t="str">
        <f>IF(ISBLANK(Detail_Personnel[[#This Row],[Colonne2]]),"",1)</f>
        <v/>
      </c>
      <c r="B16" s="26"/>
      <c r="C16" s="27"/>
      <c r="D16" s="27"/>
      <c r="E16" s="28">
        <v>1</v>
      </c>
      <c r="F16" s="27"/>
      <c r="G16" s="30"/>
      <c r="H16" s="35">
        <f t="shared" si="0"/>
        <v>0</v>
      </c>
      <c r="K16" s="57"/>
      <c r="L16" s="58" t="str">
        <f t="shared" si="1"/>
        <v/>
      </c>
      <c r="M16" s="37" t="str">
        <f>IF(Detail_Personnel[[#This Row],[Colonne11]]=1,Detail_Personnel[[#This Row],[Colonne8]],"")</f>
        <v/>
      </c>
    </row>
    <row r="17" spans="1:13" x14ac:dyDescent="0.35">
      <c r="A17" s="100" t="str">
        <f>IF(ISBLANK(Detail_Personnel[[#This Row],[Colonne2]]),"",1)</f>
        <v/>
      </c>
      <c r="B17" s="31"/>
      <c r="C17" s="27"/>
      <c r="D17" s="27"/>
      <c r="E17" s="28">
        <v>1</v>
      </c>
      <c r="F17" s="27"/>
      <c r="G17" s="30"/>
      <c r="H17" s="35">
        <f t="shared" si="0"/>
        <v>0</v>
      </c>
      <c r="K17" s="57"/>
      <c r="L17" s="58" t="str">
        <f t="shared" si="1"/>
        <v/>
      </c>
      <c r="M17" s="37" t="str">
        <f>IF(Detail_Personnel[[#This Row],[Colonne11]]=1,Detail_Personnel[[#This Row],[Colonne8]],"")</f>
        <v/>
      </c>
    </row>
    <row r="18" spans="1:13" x14ac:dyDescent="0.35">
      <c r="A18" s="100" t="str">
        <f>IF(ISBLANK(Detail_Personnel[[#This Row],[Colonne2]]),"",1)</f>
        <v/>
      </c>
      <c r="B18" s="32"/>
      <c r="C18" s="27"/>
      <c r="D18" s="27"/>
      <c r="E18" s="28">
        <v>1</v>
      </c>
      <c r="F18" s="27"/>
      <c r="G18" s="30"/>
      <c r="H18" s="35">
        <f t="shared" si="0"/>
        <v>0</v>
      </c>
      <c r="K18" s="57"/>
      <c r="L18" s="58" t="str">
        <f t="shared" si="1"/>
        <v/>
      </c>
      <c r="M18" s="37" t="str">
        <f>IF(Detail_Personnel[[#This Row],[Colonne11]]=1,Detail_Personnel[[#This Row],[Colonne8]],"")</f>
        <v/>
      </c>
    </row>
    <row r="19" spans="1:13" x14ac:dyDescent="0.35">
      <c r="A19" s="100" t="str">
        <f>IF(ISBLANK(Detail_Personnel[[#This Row],[Colonne2]]),"",1)</f>
        <v/>
      </c>
      <c r="B19" s="26"/>
      <c r="C19" s="27"/>
      <c r="D19" s="27"/>
      <c r="E19" s="28">
        <v>1</v>
      </c>
      <c r="F19" s="27"/>
      <c r="G19" s="30"/>
      <c r="H19" s="35">
        <f t="shared" si="0"/>
        <v>0</v>
      </c>
      <c r="K19" s="57"/>
      <c r="L19" s="58" t="str">
        <f t="shared" si="1"/>
        <v/>
      </c>
      <c r="M19" s="37" t="str">
        <f>IF(Detail_Personnel[[#This Row],[Colonne11]]=1,Detail_Personnel[[#This Row],[Colonne8]],"")</f>
        <v/>
      </c>
    </row>
    <row r="20" spans="1:13" x14ac:dyDescent="0.35">
      <c r="A20" s="100" t="str">
        <f>IF(ISBLANK(Detail_Personnel[[#This Row],[Colonne2]]),"",1)</f>
        <v/>
      </c>
      <c r="B20" s="26"/>
      <c r="C20" s="27"/>
      <c r="D20" s="27"/>
      <c r="E20" s="28">
        <v>1</v>
      </c>
      <c r="F20" s="27"/>
      <c r="G20" s="30"/>
      <c r="H20" s="35">
        <f t="shared" si="0"/>
        <v>0</v>
      </c>
      <c r="K20" s="57"/>
      <c r="L20" s="58" t="str">
        <f t="shared" si="1"/>
        <v/>
      </c>
      <c r="M20" s="37" t="str">
        <f>IF(Detail_Personnel[[#This Row],[Colonne11]]=1,Detail_Personnel[[#This Row],[Colonne8]],"")</f>
        <v/>
      </c>
    </row>
    <row r="21" spans="1:13" x14ac:dyDescent="0.35">
      <c r="A21" s="100" t="str">
        <f>IF(ISBLANK(Detail_Personnel[[#This Row],[Colonne2]]),"",1)</f>
        <v/>
      </c>
      <c r="B21" s="26"/>
      <c r="C21" s="27"/>
      <c r="D21" s="27"/>
      <c r="E21" s="28">
        <v>1</v>
      </c>
      <c r="F21" s="27"/>
      <c r="G21" s="30"/>
      <c r="H21" s="35">
        <f t="shared" si="0"/>
        <v>0</v>
      </c>
      <c r="K21" s="57"/>
      <c r="L21" s="58" t="str">
        <f t="shared" si="1"/>
        <v/>
      </c>
      <c r="M21" s="37" t="str">
        <f>IF(Detail_Personnel[[#This Row],[Colonne11]]=1,Detail_Personnel[[#This Row],[Colonne8]],"")</f>
        <v/>
      </c>
    </row>
    <row r="22" spans="1:13" x14ac:dyDescent="0.35">
      <c r="A22" s="100" t="str">
        <f>IF(ISBLANK(Detail_Personnel[[#This Row],[Colonne2]]),"",1)</f>
        <v/>
      </c>
      <c r="B22" s="26"/>
      <c r="C22" s="27"/>
      <c r="D22" s="27"/>
      <c r="E22" s="28">
        <v>1</v>
      </c>
      <c r="F22" s="27"/>
      <c r="G22" s="30"/>
      <c r="H22" s="35">
        <f t="shared" si="0"/>
        <v>0</v>
      </c>
      <c r="K22" s="57"/>
      <c r="L22" s="58" t="str">
        <f t="shared" si="1"/>
        <v/>
      </c>
      <c r="M22" s="37" t="str">
        <f>IF(Detail_Personnel[[#This Row],[Colonne11]]=1,Detail_Personnel[[#This Row],[Colonne8]],"")</f>
        <v/>
      </c>
    </row>
    <row r="23" spans="1:13" x14ac:dyDescent="0.35">
      <c r="A23" s="100" t="str">
        <f>IF(ISBLANK(Detail_Personnel[[#This Row],[Colonne2]]),"",1)</f>
        <v/>
      </c>
      <c r="B23" s="26"/>
      <c r="C23" s="27"/>
      <c r="D23" s="27"/>
      <c r="E23" s="28">
        <v>1</v>
      </c>
      <c r="F23" s="27"/>
      <c r="G23" s="30"/>
      <c r="H23" s="35">
        <f t="shared" si="0"/>
        <v>0</v>
      </c>
      <c r="K23" s="57"/>
      <c r="L23" s="58" t="str">
        <f t="shared" si="1"/>
        <v/>
      </c>
      <c r="M23" s="37" t="str">
        <f>IF(Detail_Personnel[[#This Row],[Colonne11]]=1,Detail_Personnel[[#This Row],[Colonne8]],"")</f>
        <v/>
      </c>
    </row>
    <row r="24" spans="1:13" x14ac:dyDescent="0.35">
      <c r="A24" s="100" t="str">
        <f>IF(ISBLANK(Detail_Personnel[[#This Row],[Colonne2]]),"",1)</f>
        <v/>
      </c>
      <c r="B24" s="33"/>
      <c r="C24" s="27"/>
      <c r="D24" s="27"/>
      <c r="E24" s="28">
        <v>1</v>
      </c>
      <c r="F24" s="27"/>
      <c r="G24" s="34"/>
      <c r="H24" s="35">
        <f>+G24*$H$3</f>
        <v>0</v>
      </c>
      <c r="I24" s="22"/>
      <c r="J24" s="22"/>
      <c r="K24" s="57"/>
      <c r="L24" s="59" t="str">
        <f>IF(ISBLANK(K24),"",1)</f>
        <v/>
      </c>
      <c r="M24" s="37" t="str">
        <f>IF(Detail_Personnel[[#This Row],[Colonne11]]=1,Detail_Personnel[[#This Row],[Colonne8]],"")</f>
        <v/>
      </c>
    </row>
    <row r="25" spans="1:13" x14ac:dyDescent="0.35">
      <c r="A25" s="100" t="str">
        <f>IF(ISBLANK(Detail_Personnel[[#This Row],[Colonne2]]),"",1)</f>
        <v/>
      </c>
      <c r="B25" s="26"/>
      <c r="C25" s="27"/>
      <c r="D25" s="27"/>
      <c r="E25" s="28">
        <v>1</v>
      </c>
      <c r="F25" s="27"/>
      <c r="G25" s="30"/>
      <c r="H25" s="35">
        <f t="shared" ref="H25:H72" si="2">+G25*$H$3</f>
        <v>0</v>
      </c>
      <c r="I25" s="22"/>
      <c r="J25" s="22"/>
      <c r="K25" s="57"/>
      <c r="L25" s="58" t="str">
        <f t="shared" ref="L25:L72" si="3">IF(ISBLANK(K25),"",1)</f>
        <v/>
      </c>
      <c r="M25" s="37" t="str">
        <f>IF(Detail_Personnel[[#This Row],[Colonne11]]=1,Detail_Personnel[[#This Row],[Colonne8]],"")</f>
        <v/>
      </c>
    </row>
    <row r="26" spans="1:13" x14ac:dyDescent="0.35">
      <c r="A26" s="100" t="str">
        <f>IF(ISBLANK(Detail_Personnel[[#This Row],[Colonne2]]),"",1)</f>
        <v/>
      </c>
      <c r="B26" s="26"/>
      <c r="C26" s="27"/>
      <c r="D26" s="27"/>
      <c r="E26" s="28">
        <v>1</v>
      </c>
      <c r="F26" s="27"/>
      <c r="G26" s="30"/>
      <c r="H26" s="35">
        <f t="shared" si="2"/>
        <v>0</v>
      </c>
      <c r="I26" s="22"/>
      <c r="J26" s="22"/>
      <c r="K26" s="57"/>
      <c r="L26" s="58" t="str">
        <f t="shared" si="3"/>
        <v/>
      </c>
      <c r="M26" s="37" t="str">
        <f>IF(Detail_Personnel[[#This Row],[Colonne11]]=1,Detail_Personnel[[#This Row],[Colonne8]],"")</f>
        <v/>
      </c>
    </row>
    <row r="27" spans="1:13" x14ac:dyDescent="0.35">
      <c r="A27" s="100" t="str">
        <f>IF(ISBLANK(Detail_Personnel[[#This Row],[Colonne2]]),"",1)</f>
        <v/>
      </c>
      <c r="B27" s="26"/>
      <c r="C27" s="27"/>
      <c r="D27" s="27"/>
      <c r="E27" s="28">
        <v>1</v>
      </c>
      <c r="F27" s="27"/>
      <c r="G27" s="30"/>
      <c r="H27" s="35">
        <f t="shared" si="2"/>
        <v>0</v>
      </c>
      <c r="I27" s="22"/>
      <c r="J27" s="22"/>
      <c r="K27" s="57"/>
      <c r="L27" s="58" t="str">
        <f t="shared" si="3"/>
        <v/>
      </c>
      <c r="M27" s="37" t="str">
        <f>IF(Detail_Personnel[[#This Row],[Colonne11]]=1,Detail_Personnel[[#This Row],[Colonne8]],"")</f>
        <v/>
      </c>
    </row>
    <row r="28" spans="1:13" x14ac:dyDescent="0.35">
      <c r="A28" s="100" t="str">
        <f>IF(ISBLANK(Detail_Personnel[[#This Row],[Colonne2]]),"",1)</f>
        <v/>
      </c>
      <c r="B28" s="26"/>
      <c r="C28" s="27"/>
      <c r="D28" s="27"/>
      <c r="E28" s="28">
        <v>1</v>
      </c>
      <c r="F28" s="27"/>
      <c r="G28" s="30"/>
      <c r="H28" s="35">
        <f t="shared" si="2"/>
        <v>0</v>
      </c>
      <c r="I28" s="22"/>
      <c r="J28" s="22"/>
      <c r="K28" s="57"/>
      <c r="L28" s="58" t="str">
        <f t="shared" si="3"/>
        <v/>
      </c>
      <c r="M28" s="37" t="str">
        <f>IF(Detail_Personnel[[#This Row],[Colonne11]]=1,Detail_Personnel[[#This Row],[Colonne8]],"")</f>
        <v/>
      </c>
    </row>
    <row r="29" spans="1:13" x14ac:dyDescent="0.35">
      <c r="A29" s="100" t="str">
        <f>IF(ISBLANK(Detail_Personnel[[#This Row],[Colonne2]]),"",1)</f>
        <v/>
      </c>
      <c r="B29" s="26"/>
      <c r="C29" s="27"/>
      <c r="D29" s="27"/>
      <c r="E29" s="28">
        <v>1</v>
      </c>
      <c r="F29" s="27"/>
      <c r="G29" s="30"/>
      <c r="H29" s="35">
        <f t="shared" si="2"/>
        <v>0</v>
      </c>
      <c r="I29" s="22"/>
      <c r="J29" s="22"/>
      <c r="K29" s="57"/>
      <c r="L29" s="58" t="str">
        <f t="shared" si="3"/>
        <v/>
      </c>
      <c r="M29" s="37" t="str">
        <f>IF(Detail_Personnel[[#This Row],[Colonne11]]=1,Detail_Personnel[[#This Row],[Colonne8]],"")</f>
        <v/>
      </c>
    </row>
    <row r="30" spans="1:13" x14ac:dyDescent="0.35">
      <c r="A30" s="100" t="str">
        <f>IF(ISBLANK(Detail_Personnel[[#This Row],[Colonne2]]),"",1)</f>
        <v/>
      </c>
      <c r="B30" s="26"/>
      <c r="C30" s="27"/>
      <c r="D30" s="27"/>
      <c r="E30" s="28">
        <v>1</v>
      </c>
      <c r="F30" s="27"/>
      <c r="G30" s="30"/>
      <c r="H30" s="35">
        <f t="shared" si="2"/>
        <v>0</v>
      </c>
      <c r="I30" s="22"/>
      <c r="J30" s="22"/>
      <c r="K30" s="57"/>
      <c r="L30" s="58" t="str">
        <f t="shared" si="3"/>
        <v/>
      </c>
      <c r="M30" s="37" t="str">
        <f>IF(Detail_Personnel[[#This Row],[Colonne11]]=1,Detail_Personnel[[#This Row],[Colonne8]],"")</f>
        <v/>
      </c>
    </row>
    <row r="31" spans="1:13" x14ac:dyDescent="0.35">
      <c r="A31" s="100" t="str">
        <f>IF(ISBLANK(Detail_Personnel[[#This Row],[Colonne2]]),"",1)</f>
        <v/>
      </c>
      <c r="B31" s="26"/>
      <c r="C31" s="27"/>
      <c r="D31" s="27"/>
      <c r="E31" s="28">
        <v>1</v>
      </c>
      <c r="F31" s="27"/>
      <c r="G31" s="30"/>
      <c r="H31" s="35">
        <f t="shared" si="2"/>
        <v>0</v>
      </c>
      <c r="I31" s="22"/>
      <c r="J31" s="22"/>
      <c r="K31" s="57"/>
      <c r="L31" s="58" t="str">
        <f t="shared" si="3"/>
        <v/>
      </c>
      <c r="M31" s="37" t="str">
        <f>IF(Detail_Personnel[[#This Row],[Colonne11]]=1,Detail_Personnel[[#This Row],[Colonne8]],"")</f>
        <v/>
      </c>
    </row>
    <row r="32" spans="1:13" x14ac:dyDescent="0.35">
      <c r="A32" s="100" t="str">
        <f>IF(ISBLANK(Detail_Personnel[[#This Row],[Colonne2]]),"",1)</f>
        <v/>
      </c>
      <c r="B32" s="26"/>
      <c r="C32" s="27"/>
      <c r="D32" s="27"/>
      <c r="E32" s="28">
        <v>1</v>
      </c>
      <c r="F32" s="27"/>
      <c r="G32" s="30"/>
      <c r="H32" s="35">
        <f t="shared" si="2"/>
        <v>0</v>
      </c>
      <c r="I32" s="22"/>
      <c r="J32" s="22"/>
      <c r="K32" s="57"/>
      <c r="L32" s="58" t="str">
        <f t="shared" si="3"/>
        <v/>
      </c>
      <c r="M32" s="37" t="str">
        <f>IF(Detail_Personnel[[#This Row],[Colonne11]]=1,Detail_Personnel[[#This Row],[Colonne8]],"")</f>
        <v/>
      </c>
    </row>
    <row r="33" spans="1:13" x14ac:dyDescent="0.35">
      <c r="A33" s="100" t="str">
        <f>IF(ISBLANK(Detail_Personnel[[#This Row],[Colonne2]]),"",1)</f>
        <v/>
      </c>
      <c r="B33" s="26"/>
      <c r="C33" s="27"/>
      <c r="D33" s="27"/>
      <c r="E33" s="28">
        <v>1</v>
      </c>
      <c r="F33" s="27"/>
      <c r="G33" s="30"/>
      <c r="H33" s="35">
        <f t="shared" si="2"/>
        <v>0</v>
      </c>
      <c r="I33" s="22"/>
      <c r="J33" s="22"/>
      <c r="K33" s="57"/>
      <c r="L33" s="58" t="str">
        <f t="shared" si="3"/>
        <v/>
      </c>
      <c r="M33" s="37" t="str">
        <f>IF(Detail_Personnel[[#This Row],[Colonne11]]=1,Detail_Personnel[[#This Row],[Colonne8]],"")</f>
        <v/>
      </c>
    </row>
    <row r="34" spans="1:13" x14ac:dyDescent="0.35">
      <c r="A34" s="100" t="str">
        <f>IF(ISBLANK(Detail_Personnel[[#This Row],[Colonne2]]),"",1)</f>
        <v/>
      </c>
      <c r="B34" s="26"/>
      <c r="C34" s="27"/>
      <c r="D34" s="27"/>
      <c r="E34" s="28">
        <v>1</v>
      </c>
      <c r="F34" s="27"/>
      <c r="G34" s="30"/>
      <c r="H34" s="35">
        <f t="shared" si="2"/>
        <v>0</v>
      </c>
      <c r="I34" s="22"/>
      <c r="J34" s="22"/>
      <c r="K34" s="57"/>
      <c r="L34" s="58" t="str">
        <f t="shared" si="3"/>
        <v/>
      </c>
      <c r="M34" s="37" t="str">
        <f>IF(Detail_Personnel[[#This Row],[Colonne11]]=1,Detail_Personnel[[#This Row],[Colonne8]],"")</f>
        <v/>
      </c>
    </row>
    <row r="35" spans="1:13" x14ac:dyDescent="0.35">
      <c r="A35" s="100" t="str">
        <f>IF(ISBLANK(Detail_Personnel[[#This Row],[Colonne2]]),"",1)</f>
        <v/>
      </c>
      <c r="B35" s="26"/>
      <c r="C35" s="27"/>
      <c r="D35" s="27"/>
      <c r="E35" s="28">
        <v>1</v>
      </c>
      <c r="F35" s="27"/>
      <c r="G35" s="30"/>
      <c r="H35" s="35">
        <f t="shared" si="2"/>
        <v>0</v>
      </c>
      <c r="I35" s="22"/>
      <c r="J35" s="22"/>
      <c r="K35" s="57"/>
      <c r="L35" s="58" t="str">
        <f t="shared" si="3"/>
        <v/>
      </c>
      <c r="M35" s="37" t="str">
        <f>IF(Detail_Personnel[[#This Row],[Colonne11]]=1,Detail_Personnel[[#This Row],[Colonne8]],"")</f>
        <v/>
      </c>
    </row>
    <row r="36" spans="1:13" x14ac:dyDescent="0.35">
      <c r="A36" s="100" t="str">
        <f>IF(ISBLANK(Detail_Personnel[[#This Row],[Colonne2]]),"",1)</f>
        <v/>
      </c>
      <c r="B36" s="26"/>
      <c r="C36" s="27"/>
      <c r="D36" s="27"/>
      <c r="E36" s="28">
        <v>1</v>
      </c>
      <c r="F36" s="27"/>
      <c r="G36" s="30"/>
      <c r="H36" s="35">
        <f t="shared" si="2"/>
        <v>0</v>
      </c>
      <c r="I36" s="22"/>
      <c r="J36" s="22"/>
      <c r="K36" s="57"/>
      <c r="L36" s="58" t="str">
        <f t="shared" si="3"/>
        <v/>
      </c>
      <c r="M36" s="37" t="str">
        <f>IF(Detail_Personnel[[#This Row],[Colonne11]]=1,Detail_Personnel[[#This Row],[Colonne8]],"")</f>
        <v/>
      </c>
    </row>
    <row r="37" spans="1:13" x14ac:dyDescent="0.35">
      <c r="A37" s="100" t="str">
        <f>IF(ISBLANK(Detail_Personnel[[#This Row],[Colonne2]]),"",1)</f>
        <v/>
      </c>
      <c r="B37" s="26"/>
      <c r="C37" s="27"/>
      <c r="D37" s="27"/>
      <c r="E37" s="28">
        <v>1</v>
      </c>
      <c r="F37" s="27"/>
      <c r="G37" s="30"/>
      <c r="H37" s="35">
        <f t="shared" si="2"/>
        <v>0</v>
      </c>
      <c r="I37" s="22"/>
      <c r="J37" s="22"/>
      <c r="K37" s="57"/>
      <c r="L37" s="58" t="str">
        <f t="shared" si="3"/>
        <v/>
      </c>
      <c r="M37" s="37" t="str">
        <f>IF(Detail_Personnel[[#This Row],[Colonne11]]=1,Detail_Personnel[[#This Row],[Colonne8]],"")</f>
        <v/>
      </c>
    </row>
    <row r="38" spans="1:13" x14ac:dyDescent="0.35">
      <c r="A38" s="100" t="str">
        <f>IF(ISBLANK(Detail_Personnel[[#This Row],[Colonne2]]),"",1)</f>
        <v/>
      </c>
      <c r="B38" s="26"/>
      <c r="C38" s="27"/>
      <c r="D38" s="27"/>
      <c r="E38" s="28">
        <v>1</v>
      </c>
      <c r="F38" s="27"/>
      <c r="G38" s="30"/>
      <c r="H38" s="35">
        <f t="shared" si="2"/>
        <v>0</v>
      </c>
      <c r="I38" s="22"/>
      <c r="J38" s="22"/>
      <c r="K38" s="57"/>
      <c r="L38" s="58" t="str">
        <f t="shared" si="3"/>
        <v/>
      </c>
      <c r="M38" s="37" t="str">
        <f>IF(Detail_Personnel[[#This Row],[Colonne11]]=1,Detail_Personnel[[#This Row],[Colonne8]],"")</f>
        <v/>
      </c>
    </row>
    <row r="39" spans="1:13" x14ac:dyDescent="0.35">
      <c r="A39" s="100" t="str">
        <f>IF(ISBLANK(Detail_Personnel[[#This Row],[Colonne2]]),"",1)</f>
        <v/>
      </c>
      <c r="B39" s="26"/>
      <c r="C39" s="27"/>
      <c r="D39" s="27"/>
      <c r="E39" s="28">
        <v>1</v>
      </c>
      <c r="F39" s="27"/>
      <c r="G39" s="30"/>
      <c r="H39" s="35">
        <f t="shared" si="2"/>
        <v>0</v>
      </c>
      <c r="I39" s="22"/>
      <c r="J39" s="22"/>
      <c r="K39" s="57"/>
      <c r="L39" s="58" t="str">
        <f t="shared" si="3"/>
        <v/>
      </c>
      <c r="M39" s="37" t="str">
        <f>IF(Detail_Personnel[[#This Row],[Colonne11]]=1,Detail_Personnel[[#This Row],[Colonne8]],"")</f>
        <v/>
      </c>
    </row>
    <row r="40" spans="1:13" x14ac:dyDescent="0.35">
      <c r="A40" s="100" t="str">
        <f>IF(ISBLANK(Detail_Personnel[[#This Row],[Colonne2]]),"",1)</f>
        <v/>
      </c>
      <c r="B40" s="26"/>
      <c r="C40" s="27"/>
      <c r="D40" s="27"/>
      <c r="E40" s="28">
        <v>1</v>
      </c>
      <c r="F40" s="27"/>
      <c r="G40" s="30"/>
      <c r="H40" s="35">
        <f t="shared" si="2"/>
        <v>0</v>
      </c>
      <c r="I40" s="22"/>
      <c r="J40" s="22"/>
      <c r="K40" s="57"/>
      <c r="L40" s="58" t="str">
        <f t="shared" si="3"/>
        <v/>
      </c>
      <c r="M40" s="37" t="str">
        <f>IF(Detail_Personnel[[#This Row],[Colonne11]]=1,Detail_Personnel[[#This Row],[Colonne8]],"")</f>
        <v/>
      </c>
    </row>
    <row r="41" spans="1:13" x14ac:dyDescent="0.35">
      <c r="A41" s="100" t="str">
        <f>IF(ISBLANK(Detail_Personnel[[#This Row],[Colonne2]]),"",1)</f>
        <v/>
      </c>
      <c r="B41" s="26"/>
      <c r="C41" s="27"/>
      <c r="D41" s="27"/>
      <c r="E41" s="28">
        <v>1</v>
      </c>
      <c r="F41" s="27"/>
      <c r="G41" s="30"/>
      <c r="H41" s="35">
        <f t="shared" si="2"/>
        <v>0</v>
      </c>
      <c r="I41" s="22"/>
      <c r="J41" s="22"/>
      <c r="K41" s="57"/>
      <c r="L41" s="58" t="str">
        <f t="shared" si="3"/>
        <v/>
      </c>
      <c r="M41" s="37" t="str">
        <f>IF(Detail_Personnel[[#This Row],[Colonne11]]=1,Detail_Personnel[[#This Row],[Colonne8]],"")</f>
        <v/>
      </c>
    </row>
    <row r="42" spans="1:13" x14ac:dyDescent="0.35">
      <c r="A42" s="100" t="str">
        <f>IF(ISBLANK(Detail_Personnel[[#This Row],[Colonne2]]),"",1)</f>
        <v/>
      </c>
      <c r="B42" s="26"/>
      <c r="C42" s="27"/>
      <c r="D42" s="27"/>
      <c r="E42" s="28">
        <v>1</v>
      </c>
      <c r="F42" s="27"/>
      <c r="G42" s="30"/>
      <c r="H42" s="35">
        <f t="shared" si="2"/>
        <v>0</v>
      </c>
      <c r="I42" s="22"/>
      <c r="J42" s="22"/>
      <c r="K42" s="57"/>
      <c r="L42" s="58" t="str">
        <f t="shared" si="3"/>
        <v/>
      </c>
      <c r="M42" s="37" t="str">
        <f>IF(Detail_Personnel[[#This Row],[Colonne11]]=1,Detail_Personnel[[#This Row],[Colonne8]],"")</f>
        <v/>
      </c>
    </row>
    <row r="43" spans="1:13" x14ac:dyDescent="0.35">
      <c r="A43" s="100" t="str">
        <f>IF(ISBLANK(Detail_Personnel[[#This Row],[Colonne2]]),"",1)</f>
        <v/>
      </c>
      <c r="B43" s="26"/>
      <c r="C43" s="27"/>
      <c r="D43" s="27"/>
      <c r="E43" s="28">
        <v>1</v>
      </c>
      <c r="F43" s="27"/>
      <c r="G43" s="30"/>
      <c r="H43" s="35">
        <f t="shared" si="2"/>
        <v>0</v>
      </c>
      <c r="I43" s="22"/>
      <c r="J43" s="22"/>
      <c r="K43" s="57"/>
      <c r="L43" s="58" t="str">
        <f t="shared" si="3"/>
        <v/>
      </c>
      <c r="M43" s="37" t="str">
        <f>IF(Detail_Personnel[[#This Row],[Colonne11]]=1,Detail_Personnel[[#This Row],[Colonne8]],"")</f>
        <v/>
      </c>
    </row>
    <row r="44" spans="1:13" x14ac:dyDescent="0.35">
      <c r="A44" s="100" t="str">
        <f>IF(ISBLANK(Detail_Personnel[[#This Row],[Colonne2]]),"",1)</f>
        <v/>
      </c>
      <c r="B44" s="26"/>
      <c r="C44" s="27"/>
      <c r="D44" s="27"/>
      <c r="E44" s="28">
        <v>1</v>
      </c>
      <c r="F44" s="27"/>
      <c r="G44" s="30"/>
      <c r="H44" s="35">
        <f t="shared" si="2"/>
        <v>0</v>
      </c>
      <c r="I44" s="22"/>
      <c r="J44" s="22"/>
      <c r="K44" s="57"/>
      <c r="L44" s="58" t="str">
        <f t="shared" si="3"/>
        <v/>
      </c>
      <c r="M44" s="37" t="str">
        <f>IF(Detail_Personnel[[#This Row],[Colonne11]]=1,Detail_Personnel[[#This Row],[Colonne8]],"")</f>
        <v/>
      </c>
    </row>
    <row r="45" spans="1:13" x14ac:dyDescent="0.35">
      <c r="A45" s="100" t="str">
        <f>IF(ISBLANK(Detail_Personnel[[#This Row],[Colonne2]]),"",1)</f>
        <v/>
      </c>
      <c r="B45" s="26"/>
      <c r="C45" s="27"/>
      <c r="D45" s="27"/>
      <c r="E45" s="28">
        <v>1</v>
      </c>
      <c r="F45" s="27"/>
      <c r="G45" s="30"/>
      <c r="H45" s="35">
        <f t="shared" si="2"/>
        <v>0</v>
      </c>
      <c r="I45" s="22"/>
      <c r="J45" s="22"/>
      <c r="K45" s="57"/>
      <c r="L45" s="58" t="str">
        <f t="shared" si="3"/>
        <v/>
      </c>
      <c r="M45" s="37" t="str">
        <f>IF(Detail_Personnel[[#This Row],[Colonne11]]=1,Detail_Personnel[[#This Row],[Colonne8]],"")</f>
        <v/>
      </c>
    </row>
    <row r="46" spans="1:13" x14ac:dyDescent="0.35">
      <c r="A46" s="100" t="str">
        <f>IF(ISBLANK(Detail_Personnel[[#This Row],[Colonne2]]),"",1)</f>
        <v/>
      </c>
      <c r="B46" s="26"/>
      <c r="C46" s="27"/>
      <c r="D46" s="27"/>
      <c r="E46" s="28">
        <v>1</v>
      </c>
      <c r="F46" s="27"/>
      <c r="G46" s="30"/>
      <c r="H46" s="35">
        <f t="shared" si="2"/>
        <v>0</v>
      </c>
      <c r="I46" s="22"/>
      <c r="J46" s="22"/>
      <c r="K46" s="57"/>
      <c r="L46" s="58" t="str">
        <f t="shared" si="3"/>
        <v/>
      </c>
      <c r="M46" s="37" t="str">
        <f>IF(Detail_Personnel[[#This Row],[Colonne11]]=1,Detail_Personnel[[#This Row],[Colonne8]],"")</f>
        <v/>
      </c>
    </row>
    <row r="47" spans="1:13" x14ac:dyDescent="0.35">
      <c r="A47" s="100" t="str">
        <f>IF(ISBLANK(Detail_Personnel[[#This Row],[Colonne2]]),"",1)</f>
        <v/>
      </c>
      <c r="B47" s="26"/>
      <c r="C47" s="27"/>
      <c r="D47" s="27"/>
      <c r="E47" s="28">
        <v>1</v>
      </c>
      <c r="F47" s="27"/>
      <c r="G47" s="30"/>
      <c r="H47" s="35">
        <f t="shared" si="2"/>
        <v>0</v>
      </c>
      <c r="I47" s="22"/>
      <c r="J47" s="22"/>
      <c r="K47" s="57"/>
      <c r="L47" s="58" t="str">
        <f t="shared" si="3"/>
        <v/>
      </c>
      <c r="M47" s="37" t="str">
        <f>IF(Detail_Personnel[[#This Row],[Colonne11]]=1,Detail_Personnel[[#This Row],[Colonne8]],"")</f>
        <v/>
      </c>
    </row>
    <row r="48" spans="1:13" x14ac:dyDescent="0.35">
      <c r="A48" s="100" t="str">
        <f>IF(ISBLANK(Detail_Personnel[[#This Row],[Colonne2]]),"",1)</f>
        <v/>
      </c>
      <c r="B48" s="26"/>
      <c r="C48" s="27"/>
      <c r="D48" s="27"/>
      <c r="E48" s="28">
        <v>1</v>
      </c>
      <c r="F48" s="27"/>
      <c r="G48" s="30"/>
      <c r="H48" s="35">
        <f t="shared" si="2"/>
        <v>0</v>
      </c>
      <c r="I48" s="22"/>
      <c r="J48" s="22"/>
      <c r="K48" s="57"/>
      <c r="L48" s="58" t="str">
        <f t="shared" si="3"/>
        <v/>
      </c>
      <c r="M48" s="37" t="str">
        <f>IF(Detail_Personnel[[#This Row],[Colonne11]]=1,Detail_Personnel[[#This Row],[Colonne8]],"")</f>
        <v/>
      </c>
    </row>
    <row r="49" spans="1:13" x14ac:dyDescent="0.35">
      <c r="A49" s="100" t="str">
        <f>IF(ISBLANK(Detail_Personnel[[#This Row],[Colonne2]]),"",1)</f>
        <v/>
      </c>
      <c r="B49" s="26"/>
      <c r="C49" s="27"/>
      <c r="D49" s="27"/>
      <c r="E49" s="28">
        <v>1</v>
      </c>
      <c r="F49" s="27"/>
      <c r="G49" s="30"/>
      <c r="H49" s="35">
        <f t="shared" si="2"/>
        <v>0</v>
      </c>
      <c r="I49" s="22"/>
      <c r="J49" s="22"/>
      <c r="K49" s="57"/>
      <c r="L49" s="58" t="str">
        <f t="shared" si="3"/>
        <v/>
      </c>
      <c r="M49" s="37" t="str">
        <f>IF(Detail_Personnel[[#This Row],[Colonne11]]=1,Detail_Personnel[[#This Row],[Colonne8]],"")</f>
        <v/>
      </c>
    </row>
    <row r="50" spans="1:13" x14ac:dyDescent="0.35">
      <c r="A50" s="100" t="str">
        <f>IF(ISBLANK(Detail_Personnel[[#This Row],[Colonne2]]),"",1)</f>
        <v/>
      </c>
      <c r="B50" s="26"/>
      <c r="C50" s="27"/>
      <c r="D50" s="27"/>
      <c r="E50" s="28">
        <v>1</v>
      </c>
      <c r="F50" s="27"/>
      <c r="G50" s="30"/>
      <c r="H50" s="35">
        <f t="shared" si="2"/>
        <v>0</v>
      </c>
      <c r="I50" s="22"/>
      <c r="J50" s="22"/>
      <c r="K50" s="57"/>
      <c r="L50" s="58" t="str">
        <f t="shared" si="3"/>
        <v/>
      </c>
      <c r="M50" s="37" t="str">
        <f>IF(Detail_Personnel[[#This Row],[Colonne11]]=1,Detail_Personnel[[#This Row],[Colonne8]],"")</f>
        <v/>
      </c>
    </row>
    <row r="51" spans="1:13" x14ac:dyDescent="0.35">
      <c r="A51" s="100" t="str">
        <f>IF(ISBLANK(Detail_Personnel[[#This Row],[Colonne2]]),"",1)</f>
        <v/>
      </c>
      <c r="B51" s="26"/>
      <c r="C51" s="27"/>
      <c r="D51" s="27"/>
      <c r="E51" s="28">
        <v>1</v>
      </c>
      <c r="F51" s="27"/>
      <c r="G51" s="30"/>
      <c r="H51" s="35">
        <f t="shared" si="2"/>
        <v>0</v>
      </c>
      <c r="I51" s="22"/>
      <c r="J51" s="22"/>
      <c r="K51" s="57"/>
      <c r="L51" s="58" t="str">
        <f t="shared" si="3"/>
        <v/>
      </c>
      <c r="M51" s="37" t="str">
        <f>IF(Detail_Personnel[[#This Row],[Colonne11]]=1,Detail_Personnel[[#This Row],[Colonne8]],"")</f>
        <v/>
      </c>
    </row>
    <row r="52" spans="1:13" x14ac:dyDescent="0.35">
      <c r="A52" s="100" t="str">
        <f>IF(ISBLANK(Detail_Personnel[[#This Row],[Colonne2]]),"",1)</f>
        <v/>
      </c>
      <c r="B52" s="26"/>
      <c r="C52" s="27"/>
      <c r="D52" s="27"/>
      <c r="E52" s="28">
        <v>1</v>
      </c>
      <c r="F52" s="27"/>
      <c r="G52" s="30"/>
      <c r="H52" s="35">
        <f t="shared" si="2"/>
        <v>0</v>
      </c>
      <c r="I52" s="22"/>
      <c r="J52" s="22"/>
      <c r="K52" s="57"/>
      <c r="L52" s="58" t="str">
        <f t="shared" si="3"/>
        <v/>
      </c>
      <c r="M52" s="37" t="str">
        <f>IF(Detail_Personnel[[#This Row],[Colonne11]]=1,Detail_Personnel[[#This Row],[Colonne8]],"")</f>
        <v/>
      </c>
    </row>
    <row r="53" spans="1:13" x14ac:dyDescent="0.35">
      <c r="A53" s="100" t="str">
        <f>IF(ISBLANK(Detail_Personnel[[#This Row],[Colonne2]]),"",1)</f>
        <v/>
      </c>
      <c r="B53" s="26"/>
      <c r="C53" s="27"/>
      <c r="D53" s="27"/>
      <c r="E53" s="28">
        <v>1</v>
      </c>
      <c r="F53" s="27"/>
      <c r="G53" s="30"/>
      <c r="H53" s="35">
        <f t="shared" si="2"/>
        <v>0</v>
      </c>
      <c r="I53" s="22"/>
      <c r="J53" s="22"/>
      <c r="K53" s="57"/>
      <c r="L53" s="58" t="str">
        <f t="shared" si="3"/>
        <v/>
      </c>
      <c r="M53" s="37" t="str">
        <f>IF(Detail_Personnel[[#This Row],[Colonne11]]=1,Detail_Personnel[[#This Row],[Colonne8]],"")</f>
        <v/>
      </c>
    </row>
    <row r="54" spans="1:13" x14ac:dyDescent="0.35">
      <c r="A54" s="100" t="str">
        <f>IF(ISBLANK(Detail_Personnel[[#This Row],[Colonne2]]),"",1)</f>
        <v/>
      </c>
      <c r="B54" s="26"/>
      <c r="C54" s="27"/>
      <c r="D54" s="27"/>
      <c r="E54" s="28">
        <v>1</v>
      </c>
      <c r="F54" s="27"/>
      <c r="G54" s="30"/>
      <c r="H54" s="35">
        <f t="shared" si="2"/>
        <v>0</v>
      </c>
      <c r="I54" s="22"/>
      <c r="J54" s="22"/>
      <c r="K54" s="57"/>
      <c r="L54" s="58" t="str">
        <f t="shared" si="3"/>
        <v/>
      </c>
      <c r="M54" s="37" t="str">
        <f>IF(Detail_Personnel[[#This Row],[Colonne11]]=1,Detail_Personnel[[#This Row],[Colonne8]],"")</f>
        <v/>
      </c>
    </row>
    <row r="55" spans="1:13" x14ac:dyDescent="0.35">
      <c r="A55" s="100" t="str">
        <f>IF(ISBLANK(Detail_Personnel[[#This Row],[Colonne2]]),"",1)</f>
        <v/>
      </c>
      <c r="B55" s="26"/>
      <c r="C55" s="27"/>
      <c r="D55" s="27"/>
      <c r="E55" s="28">
        <v>1</v>
      </c>
      <c r="F55" s="27"/>
      <c r="G55" s="30"/>
      <c r="H55" s="35">
        <f t="shared" si="2"/>
        <v>0</v>
      </c>
      <c r="I55" s="22"/>
      <c r="J55" s="22"/>
      <c r="K55" s="57"/>
      <c r="L55" s="58" t="str">
        <f t="shared" si="3"/>
        <v/>
      </c>
      <c r="M55" s="37" t="str">
        <f>IF(Detail_Personnel[[#This Row],[Colonne11]]=1,Detail_Personnel[[#This Row],[Colonne8]],"")</f>
        <v/>
      </c>
    </row>
    <row r="56" spans="1:13" x14ac:dyDescent="0.35">
      <c r="A56" s="100" t="str">
        <f>IF(ISBLANK(Detail_Personnel[[#This Row],[Colonne2]]),"",1)</f>
        <v/>
      </c>
      <c r="B56" s="26"/>
      <c r="C56" s="27"/>
      <c r="D56" s="27"/>
      <c r="E56" s="28">
        <v>1</v>
      </c>
      <c r="F56" s="27"/>
      <c r="G56" s="30"/>
      <c r="H56" s="35">
        <f t="shared" si="2"/>
        <v>0</v>
      </c>
      <c r="I56" s="22"/>
      <c r="J56" s="22"/>
      <c r="K56" s="57"/>
      <c r="L56" s="58" t="str">
        <f t="shared" si="3"/>
        <v/>
      </c>
      <c r="M56" s="37" t="str">
        <f>IF(Detail_Personnel[[#This Row],[Colonne11]]=1,Detail_Personnel[[#This Row],[Colonne8]],"")</f>
        <v/>
      </c>
    </row>
    <row r="57" spans="1:13" x14ac:dyDescent="0.35">
      <c r="A57" s="100" t="str">
        <f>IF(ISBLANK(Detail_Personnel[[#This Row],[Colonne2]]),"",1)</f>
        <v/>
      </c>
      <c r="B57" s="26"/>
      <c r="C57" s="27"/>
      <c r="D57" s="27"/>
      <c r="E57" s="28">
        <v>1</v>
      </c>
      <c r="F57" s="27"/>
      <c r="G57" s="30"/>
      <c r="H57" s="35">
        <f t="shared" si="2"/>
        <v>0</v>
      </c>
      <c r="I57" s="22"/>
      <c r="J57" s="22"/>
      <c r="K57" s="57"/>
      <c r="L57" s="58" t="str">
        <f t="shared" si="3"/>
        <v/>
      </c>
      <c r="M57" s="37" t="str">
        <f>IF(Detail_Personnel[[#This Row],[Colonne11]]=1,Detail_Personnel[[#This Row],[Colonne8]],"")</f>
        <v/>
      </c>
    </row>
    <row r="58" spans="1:13" x14ac:dyDescent="0.35">
      <c r="A58" s="100" t="str">
        <f>IF(ISBLANK(Detail_Personnel[[#This Row],[Colonne2]]),"",1)</f>
        <v/>
      </c>
      <c r="B58" s="26"/>
      <c r="C58" s="27"/>
      <c r="D58" s="27"/>
      <c r="E58" s="28">
        <v>1</v>
      </c>
      <c r="F58" s="27"/>
      <c r="G58" s="30"/>
      <c r="H58" s="35">
        <f t="shared" si="2"/>
        <v>0</v>
      </c>
      <c r="I58" s="22"/>
      <c r="J58" s="22"/>
      <c r="K58" s="57"/>
      <c r="L58" s="58" t="str">
        <f t="shared" si="3"/>
        <v/>
      </c>
      <c r="M58" s="37" t="str">
        <f>IF(Detail_Personnel[[#This Row],[Colonne11]]=1,Detail_Personnel[[#This Row],[Colonne8]],"")</f>
        <v/>
      </c>
    </row>
    <row r="59" spans="1:13" x14ac:dyDescent="0.35">
      <c r="A59" s="100" t="str">
        <f>IF(ISBLANK(Detail_Personnel[[#This Row],[Colonne2]]),"",1)</f>
        <v/>
      </c>
      <c r="B59" s="26"/>
      <c r="C59" s="27"/>
      <c r="D59" s="27"/>
      <c r="E59" s="28">
        <v>1</v>
      </c>
      <c r="F59" s="27"/>
      <c r="G59" s="30"/>
      <c r="H59" s="35">
        <f t="shared" si="2"/>
        <v>0</v>
      </c>
      <c r="I59" s="22"/>
      <c r="J59" s="22"/>
      <c r="K59" s="57"/>
      <c r="L59" s="58" t="str">
        <f t="shared" si="3"/>
        <v/>
      </c>
      <c r="M59" s="37" t="str">
        <f>IF(Detail_Personnel[[#This Row],[Colonne11]]=1,Detail_Personnel[[#This Row],[Colonne8]],"")</f>
        <v/>
      </c>
    </row>
    <row r="60" spans="1:13" x14ac:dyDescent="0.35">
      <c r="A60" s="100" t="str">
        <f>IF(ISBLANK(Detail_Personnel[[#This Row],[Colonne2]]),"",1)</f>
        <v/>
      </c>
      <c r="B60" s="26"/>
      <c r="C60" s="27"/>
      <c r="D60" s="27"/>
      <c r="E60" s="28">
        <v>1</v>
      </c>
      <c r="F60" s="27"/>
      <c r="G60" s="30"/>
      <c r="H60" s="35">
        <f t="shared" si="2"/>
        <v>0</v>
      </c>
      <c r="I60" s="22"/>
      <c r="J60" s="22"/>
      <c r="K60" s="57"/>
      <c r="L60" s="58" t="str">
        <f t="shared" si="3"/>
        <v/>
      </c>
      <c r="M60" s="37" t="str">
        <f>IF(Detail_Personnel[[#This Row],[Colonne11]]=1,Detail_Personnel[[#This Row],[Colonne8]],"")</f>
        <v/>
      </c>
    </row>
    <row r="61" spans="1:13" x14ac:dyDescent="0.35">
      <c r="A61" s="100" t="str">
        <f>IF(ISBLANK(Detail_Personnel[[#This Row],[Colonne2]]),"",1)</f>
        <v/>
      </c>
      <c r="B61" s="26"/>
      <c r="C61" s="27"/>
      <c r="D61" s="27"/>
      <c r="E61" s="28">
        <v>1</v>
      </c>
      <c r="F61" s="27"/>
      <c r="G61" s="30"/>
      <c r="H61" s="35">
        <f t="shared" si="2"/>
        <v>0</v>
      </c>
      <c r="I61" s="22"/>
      <c r="J61" s="22"/>
      <c r="K61" s="57"/>
      <c r="L61" s="58" t="str">
        <f t="shared" si="3"/>
        <v/>
      </c>
      <c r="M61" s="37" t="str">
        <f>IF(Detail_Personnel[[#This Row],[Colonne11]]=1,Detail_Personnel[[#This Row],[Colonne8]],"")</f>
        <v/>
      </c>
    </row>
    <row r="62" spans="1:13" x14ac:dyDescent="0.35">
      <c r="A62" s="100" t="str">
        <f>IF(ISBLANK(Detail_Personnel[[#This Row],[Colonne2]]),"",1)</f>
        <v/>
      </c>
      <c r="B62" s="26"/>
      <c r="C62" s="27"/>
      <c r="D62" s="27"/>
      <c r="E62" s="28">
        <v>1</v>
      </c>
      <c r="F62" s="27"/>
      <c r="G62" s="30"/>
      <c r="H62" s="35">
        <f t="shared" si="2"/>
        <v>0</v>
      </c>
      <c r="I62" s="22"/>
      <c r="J62" s="22"/>
      <c r="K62" s="57"/>
      <c r="L62" s="58" t="str">
        <f t="shared" si="3"/>
        <v/>
      </c>
      <c r="M62" s="37" t="str">
        <f>IF(Detail_Personnel[[#This Row],[Colonne11]]=1,Detail_Personnel[[#This Row],[Colonne8]],"")</f>
        <v/>
      </c>
    </row>
    <row r="63" spans="1:13" x14ac:dyDescent="0.35">
      <c r="A63" s="100" t="str">
        <f>IF(ISBLANK(Detail_Personnel[[#This Row],[Colonne2]]),"",1)</f>
        <v/>
      </c>
      <c r="B63" s="26"/>
      <c r="C63" s="27"/>
      <c r="D63" s="27"/>
      <c r="E63" s="28">
        <v>1</v>
      </c>
      <c r="F63" s="27"/>
      <c r="G63" s="30"/>
      <c r="H63" s="35">
        <f t="shared" si="2"/>
        <v>0</v>
      </c>
      <c r="I63" s="22"/>
      <c r="J63" s="22"/>
      <c r="K63" s="57"/>
      <c r="L63" s="58" t="str">
        <f t="shared" si="3"/>
        <v/>
      </c>
      <c r="M63" s="37" t="str">
        <f>IF(Detail_Personnel[[#This Row],[Colonne11]]=1,Detail_Personnel[[#This Row],[Colonne8]],"")</f>
        <v/>
      </c>
    </row>
    <row r="64" spans="1:13" x14ac:dyDescent="0.35">
      <c r="A64" s="100" t="str">
        <f>IF(ISBLANK(Detail_Personnel[[#This Row],[Colonne2]]),"",1)</f>
        <v/>
      </c>
      <c r="B64" s="26"/>
      <c r="C64" s="27"/>
      <c r="D64" s="27"/>
      <c r="E64" s="28">
        <v>1</v>
      </c>
      <c r="F64" s="27"/>
      <c r="G64" s="30"/>
      <c r="H64" s="35">
        <f t="shared" si="2"/>
        <v>0</v>
      </c>
      <c r="I64" s="22"/>
      <c r="J64" s="22"/>
      <c r="K64" s="57"/>
      <c r="L64" s="58" t="str">
        <f t="shared" si="3"/>
        <v/>
      </c>
      <c r="M64" s="37" t="str">
        <f>IF(Detail_Personnel[[#This Row],[Colonne11]]=1,Detail_Personnel[[#This Row],[Colonne8]],"")</f>
        <v/>
      </c>
    </row>
    <row r="65" spans="1:13" x14ac:dyDescent="0.35">
      <c r="A65" s="100" t="str">
        <f>IF(ISBLANK(Detail_Personnel[[#This Row],[Colonne2]]),"",1)</f>
        <v/>
      </c>
      <c r="B65" s="26"/>
      <c r="C65" s="27"/>
      <c r="D65" s="27"/>
      <c r="E65" s="28">
        <v>1</v>
      </c>
      <c r="F65" s="27"/>
      <c r="G65" s="30"/>
      <c r="H65" s="35">
        <f t="shared" si="2"/>
        <v>0</v>
      </c>
      <c r="I65" s="22"/>
      <c r="J65" s="22"/>
      <c r="K65" s="57"/>
      <c r="L65" s="58" t="str">
        <f t="shared" si="3"/>
        <v/>
      </c>
      <c r="M65" s="37" t="str">
        <f>IF(Detail_Personnel[[#This Row],[Colonne11]]=1,Detail_Personnel[[#This Row],[Colonne8]],"")</f>
        <v/>
      </c>
    </row>
    <row r="66" spans="1:13" x14ac:dyDescent="0.35">
      <c r="A66" s="100" t="str">
        <f>IF(ISBLANK(Detail_Personnel[[#This Row],[Colonne2]]),"",1)</f>
        <v/>
      </c>
      <c r="B66" s="26"/>
      <c r="C66" s="27"/>
      <c r="D66" s="27"/>
      <c r="E66" s="28">
        <v>1</v>
      </c>
      <c r="F66" s="27"/>
      <c r="G66" s="30"/>
      <c r="H66" s="35">
        <f t="shared" si="2"/>
        <v>0</v>
      </c>
      <c r="I66" s="22"/>
      <c r="J66" s="22"/>
      <c r="K66" s="57"/>
      <c r="L66" s="58" t="str">
        <f t="shared" si="3"/>
        <v/>
      </c>
      <c r="M66" s="37" t="str">
        <f>IF(Detail_Personnel[[#This Row],[Colonne11]]=1,Detail_Personnel[[#This Row],[Colonne8]],"")</f>
        <v/>
      </c>
    </row>
    <row r="67" spans="1:13" x14ac:dyDescent="0.35">
      <c r="A67" s="100" t="str">
        <f>IF(ISBLANK(Detail_Personnel[[#This Row],[Colonne2]]),"",1)</f>
        <v/>
      </c>
      <c r="B67" s="26"/>
      <c r="C67" s="27"/>
      <c r="D67" s="27"/>
      <c r="E67" s="28">
        <v>1</v>
      </c>
      <c r="F67" s="27"/>
      <c r="G67" s="30"/>
      <c r="H67" s="35">
        <f t="shared" si="2"/>
        <v>0</v>
      </c>
      <c r="I67" s="22"/>
      <c r="J67" s="22"/>
      <c r="K67" s="57"/>
      <c r="L67" s="58" t="str">
        <f t="shared" si="3"/>
        <v/>
      </c>
      <c r="M67" s="37" t="str">
        <f>IF(Detail_Personnel[[#This Row],[Colonne11]]=1,Detail_Personnel[[#This Row],[Colonne8]],"")</f>
        <v/>
      </c>
    </row>
    <row r="68" spans="1:13" x14ac:dyDescent="0.35">
      <c r="A68" s="100" t="str">
        <f>IF(ISBLANK(Detail_Personnel[[#This Row],[Colonne2]]),"",1)</f>
        <v/>
      </c>
      <c r="B68" s="26"/>
      <c r="C68" s="27"/>
      <c r="D68" s="27"/>
      <c r="E68" s="28">
        <v>1</v>
      </c>
      <c r="F68" s="27"/>
      <c r="G68" s="30"/>
      <c r="H68" s="35">
        <f t="shared" si="2"/>
        <v>0</v>
      </c>
      <c r="I68" s="22"/>
      <c r="J68" s="22"/>
      <c r="K68" s="57"/>
      <c r="L68" s="58" t="str">
        <f t="shared" si="3"/>
        <v/>
      </c>
      <c r="M68" s="37" t="str">
        <f>IF(Detail_Personnel[[#This Row],[Colonne11]]=1,Detail_Personnel[[#This Row],[Colonne8]],"")</f>
        <v/>
      </c>
    </row>
    <row r="69" spans="1:13" x14ac:dyDescent="0.35">
      <c r="A69" s="100" t="str">
        <f>IF(ISBLANK(Detail_Personnel[[#This Row],[Colonne2]]),"",1)</f>
        <v/>
      </c>
      <c r="B69" s="26"/>
      <c r="C69" s="27"/>
      <c r="D69" s="27"/>
      <c r="E69" s="28">
        <v>1</v>
      </c>
      <c r="F69" s="27"/>
      <c r="G69" s="30"/>
      <c r="H69" s="35">
        <f t="shared" si="2"/>
        <v>0</v>
      </c>
      <c r="I69" s="22"/>
      <c r="J69" s="22"/>
      <c r="K69" s="57"/>
      <c r="L69" s="58" t="str">
        <f t="shared" si="3"/>
        <v/>
      </c>
      <c r="M69" s="37" t="str">
        <f>IF(Detail_Personnel[[#This Row],[Colonne11]]=1,Detail_Personnel[[#This Row],[Colonne8]],"")</f>
        <v/>
      </c>
    </row>
    <row r="70" spans="1:13" x14ac:dyDescent="0.35">
      <c r="A70" s="100" t="str">
        <f>IF(ISBLANK(Detail_Personnel[[#This Row],[Colonne2]]),"",1)</f>
        <v/>
      </c>
      <c r="B70" s="26"/>
      <c r="C70" s="27"/>
      <c r="D70" s="27"/>
      <c r="E70" s="28">
        <v>1</v>
      </c>
      <c r="F70" s="27"/>
      <c r="G70" s="30"/>
      <c r="H70" s="35">
        <f t="shared" si="2"/>
        <v>0</v>
      </c>
      <c r="I70" s="22"/>
      <c r="J70" s="22"/>
      <c r="K70" s="57"/>
      <c r="L70" s="58" t="str">
        <f t="shared" si="3"/>
        <v/>
      </c>
      <c r="M70" s="37" t="str">
        <f>IF(Detail_Personnel[[#This Row],[Colonne11]]=1,Detail_Personnel[[#This Row],[Colonne8]],"")</f>
        <v/>
      </c>
    </row>
    <row r="71" spans="1:13" x14ac:dyDescent="0.35">
      <c r="A71" s="100" t="str">
        <f>IF(ISBLANK(Detail_Personnel[[#This Row],[Colonne2]]),"",1)</f>
        <v/>
      </c>
      <c r="B71" s="26"/>
      <c r="C71" s="27"/>
      <c r="D71" s="27"/>
      <c r="E71" s="28">
        <v>1</v>
      </c>
      <c r="F71" s="27"/>
      <c r="G71" s="30"/>
      <c r="H71" s="35">
        <f t="shared" si="2"/>
        <v>0</v>
      </c>
      <c r="I71" s="22"/>
      <c r="J71" s="22"/>
      <c r="K71" s="57"/>
      <c r="L71" s="58" t="str">
        <f t="shared" si="3"/>
        <v/>
      </c>
      <c r="M71" s="37" t="str">
        <f>IF(Detail_Personnel[[#This Row],[Colonne11]]=1,Detail_Personnel[[#This Row],[Colonne8]],"")</f>
        <v/>
      </c>
    </row>
    <row r="72" spans="1:13" x14ac:dyDescent="0.35">
      <c r="A72" s="100" t="str">
        <f>IF(ISBLANK(Detail_Personnel[[#This Row],[Colonne2]]),"",1)</f>
        <v/>
      </c>
      <c r="B72" s="26"/>
      <c r="C72" s="27"/>
      <c r="D72" s="27"/>
      <c r="E72" s="28">
        <v>1</v>
      </c>
      <c r="F72" s="27"/>
      <c r="G72" s="30"/>
      <c r="H72" s="35">
        <f t="shared" si="2"/>
        <v>0</v>
      </c>
      <c r="I72" s="22"/>
      <c r="J72" s="22"/>
      <c r="K72" s="57"/>
      <c r="L72" s="58" t="str">
        <f t="shared" si="3"/>
        <v/>
      </c>
      <c r="M72" s="37" t="str">
        <f>IF(Detail_Personnel[[#This Row],[Colonne11]]=1,Detail_Personnel[[#This Row],[Colonne8]],"")</f>
        <v/>
      </c>
    </row>
    <row r="73" spans="1:13" x14ac:dyDescent="0.35">
      <c r="A73" s="100" t="str">
        <f>IF(ISBLANK(Detail_Personnel[[#This Row],[Colonne2]]),"",1)</f>
        <v/>
      </c>
      <c r="B73" s="26"/>
      <c r="C73" s="27"/>
      <c r="D73" s="27"/>
      <c r="E73" s="28">
        <v>1</v>
      </c>
      <c r="F73" s="27"/>
      <c r="G73" s="30"/>
      <c r="H73" s="35">
        <f t="shared" ref="H73:H87" si="4">+G73*$H$3</f>
        <v>0</v>
      </c>
      <c r="K73" s="57"/>
      <c r="L73" s="58" t="str">
        <f t="shared" ref="L73:L87" si="5">IF(ISBLANK(K73),"",1)</f>
        <v/>
      </c>
      <c r="M73" s="37" t="str">
        <f t="shared" ref="M73:M87" si="6">IF(L73=1,H73,"")</f>
        <v/>
      </c>
    </row>
    <row r="74" spans="1:13" x14ac:dyDescent="0.35">
      <c r="A74" s="100" t="str">
        <f>IF(ISBLANK(Detail_Personnel[[#This Row],[Colonne2]]),"",1)</f>
        <v/>
      </c>
      <c r="B74" s="26"/>
      <c r="C74" s="27"/>
      <c r="D74" s="27"/>
      <c r="E74" s="28">
        <v>1</v>
      </c>
      <c r="F74" s="27"/>
      <c r="G74" s="30"/>
      <c r="H74" s="35">
        <f t="shared" si="4"/>
        <v>0</v>
      </c>
      <c r="K74" s="57"/>
      <c r="L74" s="58" t="str">
        <f t="shared" si="5"/>
        <v/>
      </c>
      <c r="M74" s="37" t="str">
        <f t="shared" si="6"/>
        <v/>
      </c>
    </row>
    <row r="75" spans="1:13" x14ac:dyDescent="0.35">
      <c r="A75" s="100" t="str">
        <f>IF(ISBLANK(Detail_Personnel[[#This Row],[Colonne2]]),"",1)</f>
        <v/>
      </c>
      <c r="B75" s="26"/>
      <c r="C75" s="27"/>
      <c r="D75" s="27"/>
      <c r="E75" s="28">
        <v>1</v>
      </c>
      <c r="F75" s="27"/>
      <c r="G75" s="30"/>
      <c r="H75" s="35">
        <f t="shared" si="4"/>
        <v>0</v>
      </c>
      <c r="K75" s="57"/>
      <c r="L75" s="58" t="str">
        <f t="shared" si="5"/>
        <v/>
      </c>
      <c r="M75" s="37" t="str">
        <f t="shared" si="6"/>
        <v/>
      </c>
    </row>
    <row r="76" spans="1:13" x14ac:dyDescent="0.35">
      <c r="A76" s="100" t="str">
        <f>IF(ISBLANK(Detail_Personnel[[#This Row],[Colonne2]]),"",1)</f>
        <v/>
      </c>
      <c r="B76" s="26"/>
      <c r="C76" s="27"/>
      <c r="D76" s="27"/>
      <c r="E76" s="28">
        <v>1</v>
      </c>
      <c r="F76" s="27"/>
      <c r="G76" s="30"/>
      <c r="H76" s="35">
        <f t="shared" si="4"/>
        <v>0</v>
      </c>
      <c r="K76" s="57"/>
      <c r="L76" s="58" t="str">
        <f t="shared" si="5"/>
        <v/>
      </c>
      <c r="M76" s="37" t="str">
        <f t="shared" si="6"/>
        <v/>
      </c>
    </row>
    <row r="77" spans="1:13" x14ac:dyDescent="0.35">
      <c r="A77" s="100" t="str">
        <f>IF(ISBLANK(Detail_Personnel[[#This Row],[Colonne2]]),"",1)</f>
        <v/>
      </c>
      <c r="B77" s="26"/>
      <c r="C77" s="27"/>
      <c r="D77" s="27"/>
      <c r="E77" s="28">
        <v>1</v>
      </c>
      <c r="F77" s="27"/>
      <c r="G77" s="30"/>
      <c r="H77" s="35">
        <f t="shared" si="4"/>
        <v>0</v>
      </c>
      <c r="K77" s="57"/>
      <c r="L77" s="58" t="str">
        <f t="shared" si="5"/>
        <v/>
      </c>
      <c r="M77" s="37" t="str">
        <f t="shared" si="6"/>
        <v/>
      </c>
    </row>
    <row r="78" spans="1:13" x14ac:dyDescent="0.35">
      <c r="A78" s="100" t="str">
        <f>IF(ISBLANK(Detail_Personnel[[#This Row],[Colonne2]]),"",1)</f>
        <v/>
      </c>
      <c r="B78" s="26"/>
      <c r="C78" s="27"/>
      <c r="D78" s="27"/>
      <c r="E78" s="28">
        <v>1</v>
      </c>
      <c r="F78" s="27"/>
      <c r="G78" s="30"/>
      <c r="H78" s="35">
        <f t="shared" si="4"/>
        <v>0</v>
      </c>
      <c r="K78" s="57"/>
      <c r="L78" s="58" t="str">
        <f t="shared" si="5"/>
        <v/>
      </c>
      <c r="M78" s="37" t="str">
        <f t="shared" si="6"/>
        <v/>
      </c>
    </row>
    <row r="79" spans="1:13" x14ac:dyDescent="0.35">
      <c r="A79" s="100" t="str">
        <f>IF(ISBLANK(Detail_Personnel[[#This Row],[Colonne2]]),"",1)</f>
        <v/>
      </c>
      <c r="B79" s="26"/>
      <c r="C79" s="27"/>
      <c r="D79" s="27"/>
      <c r="E79" s="28">
        <v>1</v>
      </c>
      <c r="F79" s="27"/>
      <c r="G79" s="30"/>
      <c r="H79" s="35">
        <f t="shared" si="4"/>
        <v>0</v>
      </c>
      <c r="K79" s="57"/>
      <c r="L79" s="58" t="str">
        <f t="shared" si="5"/>
        <v/>
      </c>
      <c r="M79" s="37" t="str">
        <f t="shared" si="6"/>
        <v/>
      </c>
    </row>
    <row r="80" spans="1:13" x14ac:dyDescent="0.35">
      <c r="A80" s="100" t="str">
        <f>IF(ISBLANK(Detail_Personnel[[#This Row],[Colonne2]]),"",1)</f>
        <v/>
      </c>
      <c r="B80" s="26"/>
      <c r="C80" s="27"/>
      <c r="D80" s="27"/>
      <c r="E80" s="28">
        <v>1</v>
      </c>
      <c r="F80" s="27"/>
      <c r="G80" s="30"/>
      <c r="H80" s="35">
        <f t="shared" si="4"/>
        <v>0</v>
      </c>
      <c r="K80" s="57"/>
      <c r="L80" s="58" t="str">
        <f t="shared" si="5"/>
        <v/>
      </c>
      <c r="M80" s="37" t="str">
        <f t="shared" si="6"/>
        <v/>
      </c>
    </row>
    <row r="81" spans="1:13" x14ac:dyDescent="0.35">
      <c r="A81" s="100" t="str">
        <f>IF(ISBLANK(Detail_Personnel[[#This Row],[Colonne2]]),"",1)</f>
        <v/>
      </c>
      <c r="B81" s="26"/>
      <c r="C81" s="27"/>
      <c r="D81" s="27"/>
      <c r="E81" s="28">
        <v>1</v>
      </c>
      <c r="F81" s="27"/>
      <c r="G81" s="30"/>
      <c r="H81" s="35">
        <f t="shared" si="4"/>
        <v>0</v>
      </c>
      <c r="K81" s="57"/>
      <c r="L81" s="58" t="str">
        <f t="shared" si="5"/>
        <v/>
      </c>
      <c r="M81" s="37" t="str">
        <f t="shared" si="6"/>
        <v/>
      </c>
    </row>
    <row r="82" spans="1:13" x14ac:dyDescent="0.35">
      <c r="A82" s="100" t="str">
        <f>IF(ISBLANK(Detail_Personnel[[#This Row],[Colonne2]]),"",1)</f>
        <v/>
      </c>
      <c r="B82" s="26"/>
      <c r="C82" s="27"/>
      <c r="D82" s="27"/>
      <c r="E82" s="28">
        <v>1</v>
      </c>
      <c r="F82" s="27"/>
      <c r="G82" s="30"/>
      <c r="H82" s="35">
        <f t="shared" si="4"/>
        <v>0</v>
      </c>
      <c r="K82" s="57"/>
      <c r="L82" s="58" t="str">
        <f t="shared" si="5"/>
        <v/>
      </c>
      <c r="M82" s="37" t="str">
        <f t="shared" si="6"/>
        <v/>
      </c>
    </row>
    <row r="83" spans="1:13" x14ac:dyDescent="0.35">
      <c r="A83" s="100" t="str">
        <f>IF(ISBLANK(Detail_Personnel[[#This Row],[Colonne2]]),"",1)</f>
        <v/>
      </c>
      <c r="B83" s="26"/>
      <c r="C83" s="27"/>
      <c r="D83" s="27"/>
      <c r="E83" s="28">
        <v>1</v>
      </c>
      <c r="F83" s="27"/>
      <c r="G83" s="30"/>
      <c r="H83" s="35">
        <f t="shared" si="4"/>
        <v>0</v>
      </c>
      <c r="K83" s="57"/>
      <c r="L83" s="58" t="str">
        <f t="shared" si="5"/>
        <v/>
      </c>
      <c r="M83" s="37" t="str">
        <f t="shared" si="6"/>
        <v/>
      </c>
    </row>
    <row r="84" spans="1:13" x14ac:dyDescent="0.35">
      <c r="A84" s="100" t="str">
        <f>IF(ISBLANK(Detail_Personnel[[#This Row],[Colonne2]]),"",1)</f>
        <v/>
      </c>
      <c r="B84" s="26"/>
      <c r="C84" s="27"/>
      <c r="D84" s="27"/>
      <c r="E84" s="28">
        <v>1</v>
      </c>
      <c r="F84" s="27"/>
      <c r="G84" s="30"/>
      <c r="H84" s="35">
        <f t="shared" si="4"/>
        <v>0</v>
      </c>
      <c r="K84" s="57"/>
      <c r="L84" s="58" t="str">
        <f t="shared" si="5"/>
        <v/>
      </c>
      <c r="M84" s="37" t="str">
        <f t="shared" si="6"/>
        <v/>
      </c>
    </row>
    <row r="85" spans="1:13" x14ac:dyDescent="0.35">
      <c r="A85" s="100" t="str">
        <f>IF(ISBLANK(Detail_Personnel[[#This Row],[Colonne2]]),"",1)</f>
        <v/>
      </c>
      <c r="B85" s="26"/>
      <c r="C85" s="27"/>
      <c r="D85" s="27"/>
      <c r="E85" s="28">
        <v>1</v>
      </c>
      <c r="F85" s="27"/>
      <c r="G85" s="30"/>
      <c r="H85" s="35">
        <f t="shared" si="4"/>
        <v>0</v>
      </c>
      <c r="K85" s="57"/>
      <c r="L85" s="58" t="str">
        <f t="shared" si="5"/>
        <v/>
      </c>
      <c r="M85" s="37" t="str">
        <f t="shared" si="6"/>
        <v/>
      </c>
    </row>
    <row r="86" spans="1:13" x14ac:dyDescent="0.35">
      <c r="A86" s="100" t="str">
        <f>IF(ISBLANK(Detail_Personnel[[#This Row],[Colonne2]]),"",1)</f>
        <v/>
      </c>
      <c r="B86" s="26"/>
      <c r="C86" s="27"/>
      <c r="D86" s="27"/>
      <c r="E86" s="28">
        <v>1</v>
      </c>
      <c r="F86" s="27"/>
      <c r="G86" s="30"/>
      <c r="H86" s="35">
        <f t="shared" si="4"/>
        <v>0</v>
      </c>
      <c r="K86" s="57"/>
      <c r="L86" s="58" t="str">
        <f t="shared" si="5"/>
        <v/>
      </c>
      <c r="M86" s="37" t="str">
        <f t="shared" si="6"/>
        <v/>
      </c>
    </row>
    <row r="87" spans="1:13" x14ac:dyDescent="0.35">
      <c r="A87" s="100" t="str">
        <f>IF(ISBLANK(Detail_Personnel[[#This Row],[Colonne2]]),"",1)</f>
        <v/>
      </c>
      <c r="B87" s="33"/>
      <c r="C87" s="27"/>
      <c r="D87" s="27"/>
      <c r="E87" s="28">
        <v>1</v>
      </c>
      <c r="F87" s="27"/>
      <c r="G87" s="34"/>
      <c r="H87" s="35">
        <f t="shared" si="4"/>
        <v>0</v>
      </c>
      <c r="I87" s="22"/>
      <c r="J87" s="22"/>
      <c r="K87" s="57"/>
      <c r="L87" s="59" t="str">
        <f t="shared" si="5"/>
        <v/>
      </c>
      <c r="M87" s="38" t="str">
        <f t="shared" si="6"/>
        <v/>
      </c>
    </row>
    <row r="88" spans="1:13" x14ac:dyDescent="0.35">
      <c r="A88" s="100" t="str">
        <f>IF(ISBLANK(Detail_Personnel[[#This Row],[Colonne2]]),"",1)</f>
        <v/>
      </c>
      <c r="B88" s="26"/>
      <c r="C88" s="27"/>
      <c r="D88" s="27"/>
      <c r="E88" s="28">
        <v>1</v>
      </c>
      <c r="F88" s="27"/>
      <c r="G88" s="30"/>
      <c r="H88" s="35">
        <f t="shared" ref="H88:H100" si="7">+G88*$H$3</f>
        <v>0</v>
      </c>
      <c r="K88" s="57"/>
      <c r="L88" s="58" t="str">
        <f t="shared" ref="L88:L100" si="8">IF(ISBLANK(K88),"",1)</f>
        <v/>
      </c>
      <c r="M88" s="37" t="str">
        <f t="shared" ref="M88:M100" si="9">IF(L88=1,H88,"")</f>
        <v/>
      </c>
    </row>
    <row r="89" spans="1:13" x14ac:dyDescent="0.35">
      <c r="A89" s="100" t="str">
        <f>IF(ISBLANK(Detail_Personnel[[#This Row],[Colonne2]]),"",1)</f>
        <v/>
      </c>
      <c r="B89" s="26"/>
      <c r="C89" s="27"/>
      <c r="D89" s="27"/>
      <c r="E89" s="28">
        <v>1</v>
      </c>
      <c r="F89" s="27"/>
      <c r="G89" s="30"/>
      <c r="H89" s="35">
        <f t="shared" si="7"/>
        <v>0</v>
      </c>
      <c r="K89" s="57"/>
      <c r="L89" s="58" t="str">
        <f t="shared" si="8"/>
        <v/>
      </c>
      <c r="M89" s="37" t="str">
        <f t="shared" si="9"/>
        <v/>
      </c>
    </row>
    <row r="90" spans="1:13" x14ac:dyDescent="0.35">
      <c r="A90" s="100" t="str">
        <f>IF(ISBLANK(Detail_Personnel[[#This Row],[Colonne2]]),"",1)</f>
        <v/>
      </c>
      <c r="B90" s="26"/>
      <c r="C90" s="27"/>
      <c r="D90" s="27"/>
      <c r="E90" s="28">
        <v>1</v>
      </c>
      <c r="F90" s="27"/>
      <c r="G90" s="30"/>
      <c r="H90" s="35">
        <f t="shared" si="7"/>
        <v>0</v>
      </c>
      <c r="K90" s="57"/>
      <c r="L90" s="58" t="str">
        <f t="shared" si="8"/>
        <v/>
      </c>
      <c r="M90" s="37" t="str">
        <f t="shared" si="9"/>
        <v/>
      </c>
    </row>
    <row r="91" spans="1:13" x14ac:dyDescent="0.35">
      <c r="A91" s="100" t="str">
        <f>IF(ISBLANK(Detail_Personnel[[#This Row],[Colonne2]]),"",1)</f>
        <v/>
      </c>
      <c r="B91" s="26"/>
      <c r="C91" s="27"/>
      <c r="D91" s="27"/>
      <c r="E91" s="28">
        <v>1</v>
      </c>
      <c r="F91" s="27"/>
      <c r="G91" s="30"/>
      <c r="H91" s="35">
        <f t="shared" si="7"/>
        <v>0</v>
      </c>
      <c r="K91" s="57"/>
      <c r="L91" s="58" t="str">
        <f t="shared" si="8"/>
        <v/>
      </c>
      <c r="M91" s="37" t="str">
        <f t="shared" si="9"/>
        <v/>
      </c>
    </row>
    <row r="92" spans="1:13" x14ac:dyDescent="0.35">
      <c r="A92" s="100" t="str">
        <f>IF(ISBLANK(Detail_Personnel[[#This Row],[Colonne2]]),"",1)</f>
        <v/>
      </c>
      <c r="B92" s="26"/>
      <c r="C92" s="27"/>
      <c r="D92" s="27"/>
      <c r="E92" s="28">
        <v>1</v>
      </c>
      <c r="F92" s="27"/>
      <c r="G92" s="30"/>
      <c r="H92" s="35">
        <f t="shared" si="7"/>
        <v>0</v>
      </c>
      <c r="K92" s="57"/>
      <c r="L92" s="58" t="str">
        <f t="shared" si="8"/>
        <v/>
      </c>
      <c r="M92" s="37" t="str">
        <f t="shared" si="9"/>
        <v/>
      </c>
    </row>
    <row r="93" spans="1:13" x14ac:dyDescent="0.35">
      <c r="A93" s="100" t="str">
        <f>IF(ISBLANK(Detail_Personnel[[#This Row],[Colonne2]]),"",1)</f>
        <v/>
      </c>
      <c r="B93" s="26"/>
      <c r="C93" s="27"/>
      <c r="D93" s="27"/>
      <c r="E93" s="28">
        <v>1</v>
      </c>
      <c r="F93" s="27"/>
      <c r="G93" s="30"/>
      <c r="H93" s="35">
        <f t="shared" si="7"/>
        <v>0</v>
      </c>
      <c r="K93" s="57"/>
      <c r="L93" s="58" t="str">
        <f t="shared" si="8"/>
        <v/>
      </c>
      <c r="M93" s="37" t="str">
        <f t="shared" si="9"/>
        <v/>
      </c>
    </row>
    <row r="94" spans="1:13" x14ac:dyDescent="0.35">
      <c r="A94" s="100" t="str">
        <f>IF(ISBLANK(Detail_Personnel[[#This Row],[Colonne2]]),"",1)</f>
        <v/>
      </c>
      <c r="B94" s="26"/>
      <c r="C94" s="27"/>
      <c r="D94" s="27"/>
      <c r="E94" s="28">
        <v>1</v>
      </c>
      <c r="F94" s="27"/>
      <c r="G94" s="30"/>
      <c r="H94" s="35">
        <f t="shared" si="7"/>
        <v>0</v>
      </c>
      <c r="K94" s="57"/>
      <c r="L94" s="58" t="str">
        <f t="shared" si="8"/>
        <v/>
      </c>
      <c r="M94" s="37" t="str">
        <f t="shared" si="9"/>
        <v/>
      </c>
    </row>
    <row r="95" spans="1:13" x14ac:dyDescent="0.35">
      <c r="A95" s="100" t="str">
        <f>IF(ISBLANK(Detail_Personnel[[#This Row],[Colonne2]]),"",1)</f>
        <v/>
      </c>
      <c r="B95" s="26"/>
      <c r="C95" s="27"/>
      <c r="D95" s="27"/>
      <c r="E95" s="28">
        <v>1</v>
      </c>
      <c r="F95" s="27"/>
      <c r="G95" s="30"/>
      <c r="H95" s="35">
        <f t="shared" si="7"/>
        <v>0</v>
      </c>
      <c r="K95" s="57"/>
      <c r="L95" s="58" t="str">
        <f t="shared" si="8"/>
        <v/>
      </c>
      <c r="M95" s="37" t="str">
        <f t="shared" si="9"/>
        <v/>
      </c>
    </row>
    <row r="96" spans="1:13" x14ac:dyDescent="0.35">
      <c r="A96" s="100" t="str">
        <f>IF(ISBLANK(Detail_Personnel[[#This Row],[Colonne2]]),"",1)</f>
        <v/>
      </c>
      <c r="B96" s="26"/>
      <c r="C96" s="27"/>
      <c r="D96" s="27"/>
      <c r="E96" s="28">
        <v>1</v>
      </c>
      <c r="F96" s="27"/>
      <c r="G96" s="30"/>
      <c r="H96" s="35">
        <f t="shared" si="7"/>
        <v>0</v>
      </c>
      <c r="K96" s="57"/>
      <c r="L96" s="58" t="str">
        <f t="shared" si="8"/>
        <v/>
      </c>
      <c r="M96" s="37" t="str">
        <f t="shared" si="9"/>
        <v/>
      </c>
    </row>
    <row r="97" spans="1:13" x14ac:dyDescent="0.35">
      <c r="A97" s="100" t="str">
        <f>IF(ISBLANK(Detail_Personnel[[#This Row],[Colonne2]]),"",1)</f>
        <v/>
      </c>
      <c r="B97" s="26"/>
      <c r="C97" s="27"/>
      <c r="D97" s="27"/>
      <c r="E97" s="28">
        <v>1</v>
      </c>
      <c r="F97" s="27"/>
      <c r="G97" s="30"/>
      <c r="H97" s="35">
        <f t="shared" si="7"/>
        <v>0</v>
      </c>
      <c r="K97" s="57"/>
      <c r="L97" s="58" t="str">
        <f t="shared" si="8"/>
        <v/>
      </c>
      <c r="M97" s="37" t="str">
        <f t="shared" si="9"/>
        <v/>
      </c>
    </row>
    <row r="98" spans="1:13" x14ac:dyDescent="0.35">
      <c r="A98" s="100" t="str">
        <f>IF(ISBLANK(Detail_Personnel[[#This Row],[Colonne2]]),"",1)</f>
        <v/>
      </c>
      <c r="B98" s="26"/>
      <c r="C98" s="27"/>
      <c r="D98" s="27"/>
      <c r="E98" s="28">
        <v>1</v>
      </c>
      <c r="F98" s="27"/>
      <c r="G98" s="30"/>
      <c r="H98" s="35">
        <f t="shared" si="7"/>
        <v>0</v>
      </c>
      <c r="K98" s="57"/>
      <c r="L98" s="58" t="str">
        <f t="shared" si="8"/>
        <v/>
      </c>
      <c r="M98" s="37" t="str">
        <f t="shared" si="9"/>
        <v/>
      </c>
    </row>
    <row r="99" spans="1:13" x14ac:dyDescent="0.35">
      <c r="A99" s="100" t="str">
        <f>IF(ISBLANK(Detail_Personnel[[#This Row],[Colonne2]]),"",1)</f>
        <v/>
      </c>
      <c r="B99" s="26"/>
      <c r="C99" s="27"/>
      <c r="D99" s="27"/>
      <c r="E99" s="28">
        <v>1</v>
      </c>
      <c r="F99" s="27"/>
      <c r="G99" s="30"/>
      <c r="H99" s="35">
        <f t="shared" si="7"/>
        <v>0</v>
      </c>
      <c r="K99" s="57"/>
      <c r="L99" s="58" t="str">
        <f t="shared" si="8"/>
        <v/>
      </c>
      <c r="M99" s="37" t="str">
        <f t="shared" si="9"/>
        <v/>
      </c>
    </row>
    <row r="100" spans="1:13" x14ac:dyDescent="0.35">
      <c r="A100" s="100" t="str">
        <f>IF(ISBLANK(Detail_Personnel[[#This Row],[Colonne2]]),"",1)</f>
        <v/>
      </c>
      <c r="B100" s="33"/>
      <c r="C100" s="27"/>
      <c r="D100" s="27"/>
      <c r="E100" s="28">
        <v>1</v>
      </c>
      <c r="F100" s="27"/>
      <c r="G100" s="34"/>
      <c r="H100" s="35">
        <f t="shared" si="7"/>
        <v>0</v>
      </c>
      <c r="I100" s="22"/>
      <c r="J100" s="22"/>
      <c r="K100" s="57"/>
      <c r="L100" s="59" t="str">
        <f t="shared" si="8"/>
        <v/>
      </c>
      <c r="M100" s="38" t="str">
        <f t="shared" si="9"/>
        <v/>
      </c>
    </row>
    <row r="101" spans="1:13" x14ac:dyDescent="0.35">
      <c r="A101" s="100" t="str">
        <f>IF(ISBLANK(Detail_Personnel[[#This Row],[Colonne2]]),"",1)</f>
        <v/>
      </c>
      <c r="B101" s="26"/>
      <c r="C101" s="27"/>
      <c r="D101" s="27"/>
      <c r="E101" s="28">
        <v>1</v>
      </c>
      <c r="F101" s="27"/>
      <c r="G101" s="30"/>
      <c r="H101" s="35">
        <f t="shared" ref="H101:H122" si="10">+G101*$H$3</f>
        <v>0</v>
      </c>
      <c r="K101" s="57"/>
      <c r="L101" s="58" t="str">
        <f t="shared" ref="L101:L122" si="11">IF(ISBLANK(K101),"",1)</f>
        <v/>
      </c>
      <c r="M101" s="37" t="str">
        <f t="shared" ref="M101:M122" si="12">IF(L101=1,H101,"")</f>
        <v/>
      </c>
    </row>
    <row r="102" spans="1:13" x14ac:dyDescent="0.35">
      <c r="A102" s="100" t="str">
        <f>IF(ISBLANK(Detail_Personnel[[#This Row],[Colonne2]]),"",1)</f>
        <v/>
      </c>
      <c r="B102" s="26"/>
      <c r="C102" s="27"/>
      <c r="D102" s="27"/>
      <c r="E102" s="28">
        <v>1</v>
      </c>
      <c r="F102" s="27"/>
      <c r="G102" s="30"/>
      <c r="H102" s="35">
        <f t="shared" si="10"/>
        <v>0</v>
      </c>
      <c r="K102" s="57"/>
      <c r="L102" s="58" t="str">
        <f t="shared" si="11"/>
        <v/>
      </c>
      <c r="M102" s="37" t="str">
        <f t="shared" si="12"/>
        <v/>
      </c>
    </row>
    <row r="103" spans="1:13" x14ac:dyDescent="0.35">
      <c r="A103" s="100" t="str">
        <f>IF(ISBLANK(Detail_Personnel[[#This Row],[Colonne2]]),"",1)</f>
        <v/>
      </c>
      <c r="B103" s="26"/>
      <c r="C103" s="27"/>
      <c r="D103" s="27"/>
      <c r="E103" s="28">
        <v>1</v>
      </c>
      <c r="F103" s="27"/>
      <c r="G103" s="30"/>
      <c r="H103" s="35">
        <f t="shared" si="10"/>
        <v>0</v>
      </c>
      <c r="K103" s="57"/>
      <c r="L103" s="58" t="str">
        <f t="shared" si="11"/>
        <v/>
      </c>
      <c r="M103" s="37" t="str">
        <f t="shared" si="12"/>
        <v/>
      </c>
    </row>
    <row r="104" spans="1:13" x14ac:dyDescent="0.35">
      <c r="A104" s="100" t="str">
        <f>IF(ISBLANK(Detail_Personnel[[#This Row],[Colonne2]]),"",1)</f>
        <v/>
      </c>
      <c r="B104" s="26"/>
      <c r="C104" s="27"/>
      <c r="D104" s="27"/>
      <c r="E104" s="28">
        <v>1</v>
      </c>
      <c r="F104" s="27"/>
      <c r="G104" s="30"/>
      <c r="H104" s="35">
        <f t="shared" si="10"/>
        <v>0</v>
      </c>
      <c r="K104" s="57"/>
      <c r="L104" s="58" t="str">
        <f t="shared" si="11"/>
        <v/>
      </c>
      <c r="M104" s="37" t="str">
        <f t="shared" si="12"/>
        <v/>
      </c>
    </row>
    <row r="105" spans="1:13" x14ac:dyDescent="0.35">
      <c r="A105" s="100" t="str">
        <f>IF(ISBLANK(Detail_Personnel[[#This Row],[Colonne2]]),"",1)</f>
        <v/>
      </c>
      <c r="B105" s="26"/>
      <c r="C105" s="27"/>
      <c r="D105" s="27"/>
      <c r="E105" s="28">
        <v>1</v>
      </c>
      <c r="F105" s="27"/>
      <c r="G105" s="30"/>
      <c r="H105" s="35">
        <f t="shared" si="10"/>
        <v>0</v>
      </c>
      <c r="K105" s="57"/>
      <c r="L105" s="58" t="str">
        <f t="shared" si="11"/>
        <v/>
      </c>
      <c r="M105" s="37" t="str">
        <f t="shared" si="12"/>
        <v/>
      </c>
    </row>
    <row r="106" spans="1:13" x14ac:dyDescent="0.35">
      <c r="A106" s="100" t="str">
        <f>IF(ISBLANK(Detail_Personnel[[#This Row],[Colonne2]]),"",1)</f>
        <v/>
      </c>
      <c r="B106" s="26"/>
      <c r="C106" s="27"/>
      <c r="D106" s="27"/>
      <c r="E106" s="28">
        <v>1</v>
      </c>
      <c r="F106" s="27"/>
      <c r="G106" s="30"/>
      <c r="H106" s="35">
        <f t="shared" si="10"/>
        <v>0</v>
      </c>
      <c r="K106" s="57"/>
      <c r="L106" s="58" t="str">
        <f t="shared" si="11"/>
        <v/>
      </c>
      <c r="M106" s="37" t="str">
        <f t="shared" si="12"/>
        <v/>
      </c>
    </row>
    <row r="107" spans="1:13" x14ac:dyDescent="0.35">
      <c r="A107" s="100" t="str">
        <f>IF(ISBLANK(Detail_Personnel[[#This Row],[Colonne2]]),"",1)</f>
        <v/>
      </c>
      <c r="B107" s="26"/>
      <c r="C107" s="27"/>
      <c r="D107" s="27"/>
      <c r="E107" s="28">
        <v>1</v>
      </c>
      <c r="F107" s="27"/>
      <c r="G107" s="30"/>
      <c r="H107" s="35">
        <f t="shared" si="10"/>
        <v>0</v>
      </c>
      <c r="K107" s="57"/>
      <c r="L107" s="58" t="str">
        <f t="shared" si="11"/>
        <v/>
      </c>
      <c r="M107" s="37" t="str">
        <f t="shared" si="12"/>
        <v/>
      </c>
    </row>
    <row r="108" spans="1:13" x14ac:dyDescent="0.35">
      <c r="A108" s="100" t="str">
        <f>IF(ISBLANK(Detail_Personnel[[#This Row],[Colonne2]]),"",1)</f>
        <v/>
      </c>
      <c r="B108" s="26"/>
      <c r="C108" s="27"/>
      <c r="D108" s="27"/>
      <c r="E108" s="28">
        <v>1</v>
      </c>
      <c r="F108" s="27"/>
      <c r="G108" s="30"/>
      <c r="H108" s="35">
        <f t="shared" si="10"/>
        <v>0</v>
      </c>
      <c r="K108" s="57"/>
      <c r="L108" s="58" t="str">
        <f t="shared" si="11"/>
        <v/>
      </c>
      <c r="M108" s="37" t="str">
        <f t="shared" si="12"/>
        <v/>
      </c>
    </row>
    <row r="109" spans="1:13" x14ac:dyDescent="0.35">
      <c r="A109" s="100" t="str">
        <f>IF(ISBLANK(Detail_Personnel[[#This Row],[Colonne2]]),"",1)</f>
        <v/>
      </c>
      <c r="B109" s="26"/>
      <c r="C109" s="27"/>
      <c r="D109" s="27"/>
      <c r="E109" s="28">
        <v>1</v>
      </c>
      <c r="F109" s="27"/>
      <c r="G109" s="30"/>
      <c r="H109" s="35">
        <f t="shared" si="10"/>
        <v>0</v>
      </c>
      <c r="K109" s="57"/>
      <c r="L109" s="58" t="str">
        <f t="shared" si="11"/>
        <v/>
      </c>
      <c r="M109" s="37" t="str">
        <f t="shared" si="12"/>
        <v/>
      </c>
    </row>
    <row r="110" spans="1:13" x14ac:dyDescent="0.35">
      <c r="A110" s="100" t="str">
        <f>IF(ISBLANK(Detail_Personnel[[#This Row],[Colonne2]]),"",1)</f>
        <v/>
      </c>
      <c r="B110" s="26"/>
      <c r="C110" s="27"/>
      <c r="D110" s="27"/>
      <c r="E110" s="28">
        <v>1</v>
      </c>
      <c r="F110" s="27"/>
      <c r="G110" s="30"/>
      <c r="H110" s="35">
        <f t="shared" si="10"/>
        <v>0</v>
      </c>
      <c r="K110" s="57"/>
      <c r="L110" s="58" t="str">
        <f t="shared" si="11"/>
        <v/>
      </c>
      <c r="M110" s="37" t="str">
        <f t="shared" si="12"/>
        <v/>
      </c>
    </row>
    <row r="111" spans="1:13" x14ac:dyDescent="0.35">
      <c r="A111" s="100" t="str">
        <f>IF(ISBLANK(Detail_Personnel[[#This Row],[Colonne2]]),"",1)</f>
        <v/>
      </c>
      <c r="B111" s="26"/>
      <c r="C111" s="27"/>
      <c r="D111" s="27"/>
      <c r="E111" s="28">
        <v>1</v>
      </c>
      <c r="F111" s="27"/>
      <c r="G111" s="30"/>
      <c r="H111" s="35">
        <f t="shared" si="10"/>
        <v>0</v>
      </c>
      <c r="K111" s="57"/>
      <c r="L111" s="58" t="str">
        <f t="shared" si="11"/>
        <v/>
      </c>
      <c r="M111" s="37" t="str">
        <f t="shared" si="12"/>
        <v/>
      </c>
    </row>
    <row r="112" spans="1:13" x14ac:dyDescent="0.35">
      <c r="A112" s="100" t="str">
        <f>IF(ISBLANK(Detail_Personnel[[#This Row],[Colonne2]]),"",1)</f>
        <v/>
      </c>
      <c r="B112" s="26"/>
      <c r="C112" s="27"/>
      <c r="D112" s="27"/>
      <c r="E112" s="28">
        <v>1</v>
      </c>
      <c r="F112" s="27"/>
      <c r="G112" s="30"/>
      <c r="H112" s="35">
        <f t="shared" si="10"/>
        <v>0</v>
      </c>
      <c r="K112" s="57"/>
      <c r="L112" s="58" t="str">
        <f t="shared" si="11"/>
        <v/>
      </c>
      <c r="M112" s="37" t="str">
        <f t="shared" si="12"/>
        <v/>
      </c>
    </row>
    <row r="113" spans="1:13" x14ac:dyDescent="0.35">
      <c r="A113" s="100" t="str">
        <f>IF(ISBLANK(Detail_Personnel[[#This Row],[Colonne2]]),"",1)</f>
        <v/>
      </c>
      <c r="B113" s="26"/>
      <c r="C113" s="27"/>
      <c r="D113" s="27"/>
      <c r="E113" s="28">
        <v>1</v>
      </c>
      <c r="F113" s="27"/>
      <c r="G113" s="30"/>
      <c r="H113" s="35">
        <f t="shared" si="10"/>
        <v>0</v>
      </c>
      <c r="K113" s="57"/>
      <c r="L113" s="58" t="str">
        <f t="shared" si="11"/>
        <v/>
      </c>
      <c r="M113" s="37" t="str">
        <f t="shared" si="12"/>
        <v/>
      </c>
    </row>
    <row r="114" spans="1:13" x14ac:dyDescent="0.35">
      <c r="A114" s="100" t="str">
        <f>IF(ISBLANK(Detail_Personnel[[#This Row],[Colonne2]]),"",1)</f>
        <v/>
      </c>
      <c r="B114" s="26"/>
      <c r="C114" s="27"/>
      <c r="D114" s="27"/>
      <c r="E114" s="28">
        <v>1</v>
      </c>
      <c r="F114" s="27"/>
      <c r="G114" s="30"/>
      <c r="H114" s="35">
        <f t="shared" si="10"/>
        <v>0</v>
      </c>
      <c r="K114" s="57"/>
      <c r="L114" s="58" t="str">
        <f t="shared" si="11"/>
        <v/>
      </c>
      <c r="M114" s="37" t="str">
        <f t="shared" si="12"/>
        <v/>
      </c>
    </row>
    <row r="115" spans="1:13" x14ac:dyDescent="0.35">
      <c r="A115" s="100" t="str">
        <f>IF(ISBLANK(Detail_Personnel[[#This Row],[Colonne2]]),"",1)</f>
        <v/>
      </c>
      <c r="B115" s="26"/>
      <c r="C115" s="27"/>
      <c r="D115" s="27"/>
      <c r="E115" s="28">
        <v>1</v>
      </c>
      <c r="F115" s="27"/>
      <c r="G115" s="30"/>
      <c r="H115" s="35">
        <f t="shared" si="10"/>
        <v>0</v>
      </c>
      <c r="K115" s="57"/>
      <c r="L115" s="58" t="str">
        <f t="shared" si="11"/>
        <v/>
      </c>
      <c r="M115" s="37" t="str">
        <f t="shared" si="12"/>
        <v/>
      </c>
    </row>
    <row r="116" spans="1:13" x14ac:dyDescent="0.35">
      <c r="A116" s="100" t="str">
        <f>IF(ISBLANK(Detail_Personnel[[#This Row],[Colonne2]]),"",1)</f>
        <v/>
      </c>
      <c r="B116" s="26"/>
      <c r="C116" s="27"/>
      <c r="D116" s="27"/>
      <c r="E116" s="28">
        <v>1</v>
      </c>
      <c r="F116" s="27"/>
      <c r="G116" s="30"/>
      <c r="H116" s="35">
        <f t="shared" si="10"/>
        <v>0</v>
      </c>
      <c r="K116" s="57"/>
      <c r="L116" s="58" t="str">
        <f t="shared" si="11"/>
        <v/>
      </c>
      <c r="M116" s="37" t="str">
        <f t="shared" si="12"/>
        <v/>
      </c>
    </row>
    <row r="117" spans="1:13" x14ac:dyDescent="0.35">
      <c r="A117" s="100" t="str">
        <f>IF(ISBLANK(Detail_Personnel[[#This Row],[Colonne2]]),"",1)</f>
        <v/>
      </c>
      <c r="B117" s="26"/>
      <c r="C117" s="27"/>
      <c r="D117" s="27"/>
      <c r="E117" s="28">
        <v>1</v>
      </c>
      <c r="F117" s="27"/>
      <c r="G117" s="30"/>
      <c r="H117" s="35">
        <f t="shared" si="10"/>
        <v>0</v>
      </c>
      <c r="K117" s="57"/>
      <c r="L117" s="58" t="str">
        <f t="shared" si="11"/>
        <v/>
      </c>
      <c r="M117" s="37" t="str">
        <f t="shared" si="12"/>
        <v/>
      </c>
    </row>
    <row r="118" spans="1:13" x14ac:dyDescent="0.35">
      <c r="A118" s="100" t="str">
        <f>IF(ISBLANK(Detail_Personnel[[#This Row],[Colonne2]]),"",1)</f>
        <v/>
      </c>
      <c r="B118" s="26"/>
      <c r="C118" s="27"/>
      <c r="D118" s="27"/>
      <c r="E118" s="28">
        <v>1</v>
      </c>
      <c r="F118" s="27"/>
      <c r="G118" s="30"/>
      <c r="H118" s="35">
        <f t="shared" si="10"/>
        <v>0</v>
      </c>
      <c r="K118" s="57"/>
      <c r="L118" s="58" t="str">
        <f t="shared" si="11"/>
        <v/>
      </c>
      <c r="M118" s="37" t="str">
        <f t="shared" si="12"/>
        <v/>
      </c>
    </row>
    <row r="119" spans="1:13" x14ac:dyDescent="0.35">
      <c r="A119" s="100" t="str">
        <f>IF(ISBLANK(Detail_Personnel[[#This Row],[Colonne2]]),"",1)</f>
        <v/>
      </c>
      <c r="B119" s="26"/>
      <c r="C119" s="27"/>
      <c r="D119" s="27"/>
      <c r="E119" s="28">
        <v>1</v>
      </c>
      <c r="F119" s="27"/>
      <c r="G119" s="30"/>
      <c r="H119" s="35">
        <f t="shared" si="10"/>
        <v>0</v>
      </c>
      <c r="K119" s="57"/>
      <c r="L119" s="58" t="str">
        <f t="shared" si="11"/>
        <v/>
      </c>
      <c r="M119" s="37" t="str">
        <f t="shared" si="12"/>
        <v/>
      </c>
    </row>
    <row r="120" spans="1:13" x14ac:dyDescent="0.35">
      <c r="A120" s="100" t="str">
        <f>IF(ISBLANK(Detail_Personnel[[#This Row],[Colonne2]]),"",1)</f>
        <v/>
      </c>
      <c r="B120" s="26"/>
      <c r="C120" s="27"/>
      <c r="D120" s="27"/>
      <c r="E120" s="28">
        <v>1</v>
      </c>
      <c r="F120" s="27"/>
      <c r="G120" s="30"/>
      <c r="H120" s="35">
        <f t="shared" si="10"/>
        <v>0</v>
      </c>
      <c r="K120" s="57"/>
      <c r="L120" s="58" t="str">
        <f t="shared" si="11"/>
        <v/>
      </c>
      <c r="M120" s="37" t="str">
        <f t="shared" si="12"/>
        <v/>
      </c>
    </row>
    <row r="121" spans="1:13" x14ac:dyDescent="0.35">
      <c r="A121" s="100" t="str">
        <f>IF(ISBLANK(Detail_Personnel[[#This Row],[Colonne2]]),"",1)</f>
        <v/>
      </c>
      <c r="B121" s="26"/>
      <c r="C121" s="27"/>
      <c r="D121" s="27"/>
      <c r="E121" s="28">
        <v>1</v>
      </c>
      <c r="F121" s="27"/>
      <c r="G121" s="30"/>
      <c r="H121" s="35">
        <f t="shared" si="10"/>
        <v>0</v>
      </c>
      <c r="K121" s="57"/>
      <c r="L121" s="58" t="str">
        <f t="shared" si="11"/>
        <v/>
      </c>
      <c r="M121" s="37" t="str">
        <f t="shared" si="12"/>
        <v/>
      </c>
    </row>
    <row r="122" spans="1:13" x14ac:dyDescent="0.35">
      <c r="A122" s="100" t="str">
        <f>IF(ISBLANK(Detail_Personnel[[#This Row],[Colonne2]]),"",1)</f>
        <v/>
      </c>
      <c r="B122" s="26"/>
      <c r="C122" s="27"/>
      <c r="D122" s="27"/>
      <c r="E122" s="28">
        <v>1</v>
      </c>
      <c r="F122" s="27"/>
      <c r="G122" s="30"/>
      <c r="H122" s="35">
        <f t="shared" si="10"/>
        <v>0</v>
      </c>
      <c r="I122" s="22"/>
      <c r="J122" s="22"/>
      <c r="K122" s="57"/>
      <c r="L122" s="58" t="str">
        <f t="shared" si="11"/>
        <v/>
      </c>
      <c r="M122" s="37" t="str">
        <f t="shared" si="12"/>
        <v/>
      </c>
    </row>
  </sheetData>
  <sheetProtection algorithmName="SHA-512" hashValue="pqxTVj1/v79x+23RGIP/8eFz36J9qWnxCCCwavVHb9IhHNmlQWi3TVeLyGsusJQTJwCC44iox+AbujnewBbhEQ==" saltValue="Cmh0DUx3IW8iJuTF6aEudw==" spinCount="100000" sheet="1" objects="1" scenarios="1" insertHyperlinks="0"/>
  <mergeCells count="5">
    <mergeCell ref="D3:G3"/>
    <mergeCell ref="N3:O3"/>
    <mergeCell ref="K2:O2"/>
    <mergeCell ref="N4:N6"/>
    <mergeCell ref="O4:O6"/>
  </mergeCells>
  <phoneticPr fontId="19" type="noConversion"/>
  <pageMargins left="0.7" right="0.7" top="0.75" bottom="0.75" header="0.3" footer="0.3"/>
  <pageSetup paperSize="9" orientation="portrait" r:id="rId1"/>
  <ignoredErrors>
    <ignoredError sqref="L8:M8 H8"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4">
        <x14:dataValidation type="list" allowBlank="1" showInputMessage="1" showErrorMessage="1" xr:uid="{7ACCCA11-DDCF-4610-A8D3-D149A49E5379}">
          <x14:formula1>
            <xm:f>PARAMETRE!$B$3:$B$5</xm:f>
          </x14:formula1>
          <xm:sqref>C9:C122</xm:sqref>
        </x14:dataValidation>
        <x14:dataValidation type="list" allowBlank="1" showInputMessage="1" showErrorMessage="1" xr:uid="{C1A399E4-277B-44EA-AF21-C30D49549B9D}">
          <x14:formula1>
            <xm:f>PARAMETRE!$D$3:$D$4</xm:f>
          </x14:formula1>
          <xm:sqref>D9:D122</xm:sqref>
        </x14:dataValidation>
        <x14:dataValidation type="list" allowBlank="1" showInputMessage="1" showErrorMessage="1" xr:uid="{598D263F-61AA-47EE-9893-86E41CC12F7D}">
          <x14:formula1>
            <xm:f>PARAMETRE!$H$3:$H$5</xm:f>
          </x14:formula1>
          <xm:sqref>K9:K122</xm:sqref>
        </x14:dataValidation>
        <x14:dataValidation type="list" allowBlank="1" showInputMessage="1" showErrorMessage="1" xr:uid="{2538709D-4CC9-40BB-B5B0-C8AB4D887E37}">
          <x14:formula1>
            <xm:f>PARAMETRE!$F$3:$F$6</xm:f>
          </x14:formula1>
          <xm:sqref>F9:F122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4BA40-5C30-456E-B4CF-4BE057BE3D7E}">
  <sheetPr codeName="Feuil3">
    <pageSetUpPr fitToPage="1"/>
  </sheetPr>
  <dimension ref="A1:J47"/>
  <sheetViews>
    <sheetView tabSelected="1" topLeftCell="A5" zoomScale="80" zoomScaleNormal="80" workbookViewId="0">
      <selection activeCell="N28" sqref="N28"/>
    </sheetView>
  </sheetViews>
  <sheetFormatPr baseColWidth="10" defaultColWidth="10.90625" defaultRowHeight="14.5" x14ac:dyDescent="0.35"/>
  <cols>
    <col min="1" max="1" width="3.36328125" style="6" customWidth="1"/>
    <col min="2" max="2" width="29.81640625" style="6" customWidth="1"/>
    <col min="3" max="3" width="10.90625" style="6" customWidth="1"/>
    <col min="4" max="4" width="17.54296875" style="6" customWidth="1"/>
    <col min="5" max="5" width="10.90625" style="6" customWidth="1"/>
    <col min="6" max="6" width="15" style="6" customWidth="1"/>
    <col min="7" max="8" width="13.36328125" style="6" customWidth="1"/>
    <col min="9" max="9" width="12.08984375" style="6" customWidth="1"/>
    <col min="10" max="10" width="12.81640625" style="6" customWidth="1"/>
    <col min="11" max="11" width="10.90625" style="6" customWidth="1"/>
    <col min="12" max="16384" width="10.90625" style="6"/>
  </cols>
  <sheetData>
    <row r="1" spans="1:10" x14ac:dyDescent="0.35">
      <c r="A1" s="36"/>
      <c r="B1" s="36"/>
      <c r="C1" s="36"/>
      <c r="D1" s="36"/>
      <c r="E1" s="36"/>
      <c r="F1" s="36"/>
      <c r="G1" s="36"/>
      <c r="H1" s="36"/>
      <c r="I1" s="36"/>
      <c r="J1" s="36"/>
    </row>
    <row r="2" spans="1:10" x14ac:dyDescent="0.35">
      <c r="A2" s="36"/>
      <c r="B2" s="36"/>
      <c r="C2" s="36"/>
      <c r="D2" s="36"/>
      <c r="E2" s="36"/>
      <c r="F2" s="36"/>
      <c r="G2" s="36"/>
      <c r="H2" s="36"/>
      <c r="I2" s="36"/>
      <c r="J2" s="36"/>
    </row>
    <row r="3" spans="1:10" ht="15.75" customHeight="1" x14ac:dyDescent="0.35">
      <c r="A3" s="36"/>
      <c r="B3" s="117" t="s">
        <v>0</v>
      </c>
      <c r="C3" s="117"/>
      <c r="D3" s="117"/>
      <c r="E3" s="117"/>
      <c r="F3" s="117"/>
      <c r="G3" s="117"/>
      <c r="H3" s="117"/>
      <c r="I3" s="117"/>
      <c r="J3" s="117"/>
    </row>
    <row r="4" spans="1:10" ht="15.75" customHeight="1" x14ac:dyDescent="0.35">
      <c r="A4" s="36"/>
      <c r="B4" s="62"/>
      <c r="C4" s="63"/>
      <c r="D4" s="63"/>
      <c r="E4" s="36"/>
      <c r="F4" s="36"/>
      <c r="G4" s="36"/>
      <c r="H4" s="36"/>
      <c r="I4" s="64" t="s">
        <v>1</v>
      </c>
      <c r="J4" s="36"/>
    </row>
    <row r="5" spans="1:10" ht="15.75" customHeight="1" x14ac:dyDescent="0.35">
      <c r="A5" s="36"/>
      <c r="B5" s="62"/>
      <c r="C5" s="63"/>
      <c r="D5" s="63"/>
      <c r="E5" s="63"/>
      <c r="F5" s="36"/>
      <c r="G5" s="64"/>
      <c r="H5" s="36"/>
      <c r="I5" s="36"/>
      <c r="J5" s="36"/>
    </row>
    <row r="6" spans="1:10" ht="15.75" customHeight="1" x14ac:dyDescent="0.35">
      <c r="A6" s="36"/>
      <c r="B6" s="114" t="s">
        <v>2</v>
      </c>
      <c r="C6" s="115" t="s">
        <v>3</v>
      </c>
      <c r="D6" s="115"/>
      <c r="E6" s="116" t="s">
        <v>4</v>
      </c>
      <c r="F6" s="116"/>
      <c r="G6" s="116" t="s">
        <v>5</v>
      </c>
      <c r="H6" s="116"/>
      <c r="I6" s="118" t="s">
        <v>6</v>
      </c>
      <c r="J6" s="118"/>
    </row>
    <row r="7" spans="1:10" ht="15.75" customHeight="1" x14ac:dyDescent="0.35">
      <c r="A7" s="36"/>
      <c r="B7" s="114"/>
      <c r="C7" s="65" t="s">
        <v>7</v>
      </c>
      <c r="D7" s="65" t="s">
        <v>8</v>
      </c>
      <c r="E7" s="65" t="s">
        <v>7</v>
      </c>
      <c r="F7" s="66" t="s">
        <v>8</v>
      </c>
      <c r="G7" s="65" t="s">
        <v>7</v>
      </c>
      <c r="H7" s="65" t="s">
        <v>8</v>
      </c>
      <c r="I7" s="65" t="s">
        <v>7</v>
      </c>
      <c r="J7" s="65" t="s">
        <v>8</v>
      </c>
    </row>
    <row r="8" spans="1:10" ht="24" customHeight="1" x14ac:dyDescent="0.35">
      <c r="A8" s="36"/>
      <c r="B8" s="67"/>
      <c r="C8" s="68"/>
      <c r="D8" s="68"/>
      <c r="E8" s="68"/>
      <c r="F8" s="68"/>
      <c r="G8" s="69"/>
      <c r="H8" s="70"/>
      <c r="I8" s="69"/>
      <c r="J8" s="70"/>
    </row>
    <row r="9" spans="1:10" ht="17.5" x14ac:dyDescent="0.35">
      <c r="A9" s="36"/>
      <c r="B9" s="71" t="s">
        <v>9</v>
      </c>
      <c r="C9" s="72"/>
      <c r="D9" s="72"/>
      <c r="E9" s="72"/>
      <c r="F9" s="72"/>
      <c r="G9" s="72"/>
      <c r="H9" s="72"/>
      <c r="I9" s="72"/>
      <c r="J9" s="72"/>
    </row>
    <row r="10" spans="1:10" ht="19.5" customHeight="1" x14ac:dyDescent="0.35">
      <c r="A10" s="36"/>
      <c r="B10" s="73" t="s">
        <v>10</v>
      </c>
      <c r="C10" s="2"/>
      <c r="D10" s="2"/>
      <c r="E10" s="7">
        <f>SUMIFS(Detail_Personnel_1[EFFECTIF],Detail_Personnel_1[NATIONALITE],$B$9,Detail_Personnel_1[CLASSIFICATION PROFESSIONNELLE],$B10)</f>
        <v>0</v>
      </c>
      <c r="F10" s="7">
        <f>SUMIFS(Detail_Personnel_1[SALAIRE BRUT ANNUEL],Detail_Personnel_1[NATIONALITE],$B$9,Detail_Personnel_1[CLASSIFICATION PROFESSIONNELLE],$B10)</f>
        <v>0</v>
      </c>
      <c r="G10" s="97">
        <f>IF((E10-C10)=0,0,(E10-C10))</f>
        <v>0</v>
      </c>
      <c r="H10" s="97">
        <f>IF((F10-D10)=0,0,(F10-D10))</f>
        <v>0</v>
      </c>
      <c r="I10" s="8">
        <f>IF(ISERROR(E10/C10),0,(E10/C10))</f>
        <v>0</v>
      </c>
      <c r="J10" s="8">
        <f t="shared" ref="I10:J13" si="0">IF(ISERROR(F10/D10),0,(F10/D10))</f>
        <v>0</v>
      </c>
    </row>
    <row r="11" spans="1:10" ht="19.5" customHeight="1" x14ac:dyDescent="0.35">
      <c r="A11" s="36"/>
      <c r="B11" s="73" t="s">
        <v>11</v>
      </c>
      <c r="C11" s="2"/>
      <c r="D11" s="2"/>
      <c r="E11" s="7">
        <f>SUMIFS(Detail_Personnel_1[EFFECTIF],Detail_Personnel_1[NATIONALITE],$B$9,Detail_Personnel_1[CLASSIFICATION PROFESSIONNELLE],$B11)</f>
        <v>0</v>
      </c>
      <c r="F11" s="7">
        <f>SUMIFS(Detail_Personnel_1[SALAIRE BRUT ANNUEL],Detail_Personnel_1[NATIONALITE],$B$9,Detail_Personnel_1[CLASSIFICATION PROFESSIONNELLE],$B11)</f>
        <v>0</v>
      </c>
      <c r="G11" s="97">
        <f t="shared" ref="G11:G13" si="1">IF((E11-C11)=0,0,(E11-C11))</f>
        <v>0</v>
      </c>
      <c r="H11" s="97">
        <f t="shared" ref="H11:H13" si="2">IF((F11-D11)=0,0,(F11-D11))</f>
        <v>0</v>
      </c>
      <c r="I11" s="8">
        <f>IF(ISERROR(E11/C11),0,(E11/C11))</f>
        <v>0</v>
      </c>
      <c r="J11" s="8">
        <f t="shared" si="0"/>
        <v>0</v>
      </c>
    </row>
    <row r="12" spans="1:10" ht="19.5" customHeight="1" x14ac:dyDescent="0.35">
      <c r="A12" s="36"/>
      <c r="B12" s="73" t="s">
        <v>12</v>
      </c>
      <c r="C12" s="2"/>
      <c r="D12" s="2"/>
      <c r="E12" s="7">
        <f>SUMIFS(Detail_Personnel_1[EFFECTIF],Detail_Personnel_1[NATIONALITE],$B$9,Detail_Personnel_1[CLASSIFICATION PROFESSIONNELLE],$B12)</f>
        <v>0</v>
      </c>
      <c r="F12" s="7">
        <f>SUMIFS(Detail_Personnel_1[SALAIRE BRUT ANNUEL],Detail_Personnel_1[NATIONALITE],$B$9,Detail_Personnel_1[CLASSIFICATION PROFESSIONNELLE],$B12)</f>
        <v>0</v>
      </c>
      <c r="G12" s="97">
        <f t="shared" si="1"/>
        <v>0</v>
      </c>
      <c r="H12" s="97">
        <f t="shared" si="2"/>
        <v>0</v>
      </c>
      <c r="I12" s="8">
        <f t="shared" si="0"/>
        <v>0</v>
      </c>
      <c r="J12" s="8">
        <f t="shared" si="0"/>
        <v>0</v>
      </c>
    </row>
    <row r="13" spans="1:10" ht="19.5" customHeight="1" x14ac:dyDescent="0.35">
      <c r="A13" s="36"/>
      <c r="B13" s="73" t="s">
        <v>13</v>
      </c>
      <c r="C13" s="2"/>
      <c r="D13" s="2"/>
      <c r="E13" s="7">
        <f>SUMIFS(Detail_Personnel_1[EFFECTIF],Detail_Personnel_1[NATIONALITE],$B$9,Detail_Personnel_1[CLASSIFICATION PROFESSIONNELLE],$B13)</f>
        <v>0</v>
      </c>
      <c r="F13" s="7">
        <f>SUMIFS(Detail_Personnel_1[SALAIRE BRUT ANNUEL],Detail_Personnel_1[NATIONALITE],$B$9,Detail_Personnel_1[CLASSIFICATION PROFESSIONNELLE],$B13)</f>
        <v>0</v>
      </c>
      <c r="G13" s="97">
        <f t="shared" si="1"/>
        <v>0</v>
      </c>
      <c r="H13" s="97">
        <f t="shared" si="2"/>
        <v>0</v>
      </c>
      <c r="I13" s="8">
        <f t="shared" si="0"/>
        <v>0</v>
      </c>
      <c r="J13" s="8">
        <f t="shared" si="0"/>
        <v>0</v>
      </c>
    </row>
    <row r="14" spans="1:10" ht="22.5" customHeight="1" x14ac:dyDescent="0.35">
      <c r="A14" s="36"/>
      <c r="B14" s="74" t="s">
        <v>14</v>
      </c>
      <c r="C14" s="75">
        <f t="shared" ref="C14:J14" si="3">IF(SUM(C10:C13)=0,0,SUM(C10:C13))</f>
        <v>0</v>
      </c>
      <c r="D14" s="3">
        <f t="shared" si="3"/>
        <v>0</v>
      </c>
      <c r="E14" s="3">
        <f t="shared" si="3"/>
        <v>0</v>
      </c>
      <c r="F14" s="3">
        <f t="shared" si="3"/>
        <v>0</v>
      </c>
      <c r="G14" s="98">
        <f t="shared" si="3"/>
        <v>0</v>
      </c>
      <c r="H14" s="98">
        <f t="shared" si="3"/>
        <v>0</v>
      </c>
      <c r="I14" s="4">
        <f t="shared" si="3"/>
        <v>0</v>
      </c>
      <c r="J14" s="5">
        <f t="shared" si="3"/>
        <v>0</v>
      </c>
    </row>
    <row r="15" spans="1:10" ht="18" x14ac:dyDescent="0.4">
      <c r="A15" s="36"/>
      <c r="B15" s="76"/>
      <c r="C15" s="9"/>
      <c r="D15" s="9"/>
      <c r="E15" s="9"/>
      <c r="F15" s="9"/>
      <c r="G15" s="10"/>
      <c r="H15" s="10"/>
      <c r="I15" s="11"/>
      <c r="J15" s="12"/>
    </row>
    <row r="16" spans="1:10" ht="21.75" customHeight="1" x14ac:dyDescent="0.35">
      <c r="A16" s="36"/>
      <c r="B16" s="77" t="s">
        <v>58</v>
      </c>
      <c r="C16" s="13"/>
      <c r="D16" s="13"/>
      <c r="E16" s="13"/>
      <c r="F16" s="13"/>
      <c r="G16" s="13"/>
      <c r="H16" s="13"/>
      <c r="I16" s="14"/>
      <c r="J16" s="14"/>
    </row>
    <row r="17" spans="1:10" ht="19.5" customHeight="1" x14ac:dyDescent="0.35">
      <c r="A17" s="36"/>
      <c r="B17" s="73" t="s">
        <v>10</v>
      </c>
      <c r="C17" s="2"/>
      <c r="D17" s="2"/>
      <c r="E17" s="7">
        <f>SUMIFS(Detail_Personnel_1[EFFECTIF],Detail_Personnel_1[NATIONALITE],$B$16,Detail_Personnel_1[CLASSIFICATION PROFESSIONNELLE],$B17)</f>
        <v>0</v>
      </c>
      <c r="F17" s="7">
        <f>SUMIFS(Detail_Personnel_1[SALAIRE BRUT ANNUEL],Detail_Personnel_1[NATIONALITE],$B$16,Detail_Personnel_1[CLASSIFICATION PROFESSIONNELLE],$B17)</f>
        <v>0</v>
      </c>
      <c r="G17" s="97">
        <f t="shared" ref="G17:G20" si="4">IF((E17-C17)=0,0,(E17-C17))</f>
        <v>0</v>
      </c>
      <c r="H17" s="97">
        <f t="shared" ref="H17:H20" si="5">IF((F17-D17)=0,0,(F17-D17))</f>
        <v>0</v>
      </c>
      <c r="I17" s="8">
        <f t="shared" ref="I17:J20" si="6">IF(ISERROR(E17/C17),0,(E17/C17))</f>
        <v>0</v>
      </c>
      <c r="J17" s="8">
        <f t="shared" si="6"/>
        <v>0</v>
      </c>
    </row>
    <row r="18" spans="1:10" ht="19.5" customHeight="1" x14ac:dyDescent="0.35">
      <c r="A18" s="36"/>
      <c r="B18" s="73" t="s">
        <v>11</v>
      </c>
      <c r="C18" s="2"/>
      <c r="D18" s="2"/>
      <c r="E18" s="7">
        <f>SUMIFS(Detail_Personnel_1[EFFECTIF],Detail_Personnel_1[NATIONALITE],$B$16,Detail_Personnel_1[CLASSIFICATION PROFESSIONNELLE],$B18)</f>
        <v>0</v>
      </c>
      <c r="F18" s="7">
        <f>SUMIFS(Detail_Personnel_1[SALAIRE BRUT ANNUEL],Detail_Personnel_1[NATIONALITE],$B$16,Detail_Personnel_1[CLASSIFICATION PROFESSIONNELLE],$B18)</f>
        <v>0</v>
      </c>
      <c r="G18" s="97">
        <f t="shared" si="4"/>
        <v>0</v>
      </c>
      <c r="H18" s="97">
        <f t="shared" si="5"/>
        <v>0</v>
      </c>
      <c r="I18" s="8">
        <f t="shared" si="6"/>
        <v>0</v>
      </c>
      <c r="J18" s="8">
        <f t="shared" si="6"/>
        <v>0</v>
      </c>
    </row>
    <row r="19" spans="1:10" ht="19.5" customHeight="1" x14ac:dyDescent="0.35">
      <c r="A19" s="36"/>
      <c r="B19" s="73" t="s">
        <v>12</v>
      </c>
      <c r="C19" s="2"/>
      <c r="D19" s="2"/>
      <c r="E19" s="7">
        <f>SUMIFS(Detail_Personnel_1[EFFECTIF],Detail_Personnel_1[NATIONALITE],$B$16,Detail_Personnel_1[CLASSIFICATION PROFESSIONNELLE],$B19)</f>
        <v>0</v>
      </c>
      <c r="F19" s="7">
        <f>SUMIFS(Detail_Personnel_1[SALAIRE BRUT ANNUEL],Detail_Personnel_1[NATIONALITE],$B$16,Detail_Personnel_1[CLASSIFICATION PROFESSIONNELLE],$B19)</f>
        <v>0</v>
      </c>
      <c r="G19" s="97">
        <f t="shared" si="4"/>
        <v>0</v>
      </c>
      <c r="H19" s="97">
        <f t="shared" si="5"/>
        <v>0</v>
      </c>
      <c r="I19" s="8">
        <f t="shared" si="6"/>
        <v>0</v>
      </c>
      <c r="J19" s="8">
        <f t="shared" si="6"/>
        <v>0</v>
      </c>
    </row>
    <row r="20" spans="1:10" ht="19.5" customHeight="1" x14ac:dyDescent="0.35">
      <c r="A20" s="36"/>
      <c r="B20" s="73" t="s">
        <v>13</v>
      </c>
      <c r="C20" s="2"/>
      <c r="D20" s="2"/>
      <c r="E20" s="7">
        <f>SUMIFS(Detail_Personnel_1[EFFECTIF],Detail_Personnel_1[NATIONALITE],$B$16,Detail_Personnel_1[CLASSIFICATION PROFESSIONNELLE],$B20)</f>
        <v>0</v>
      </c>
      <c r="F20" s="7">
        <f>SUMIFS(Detail_Personnel_1[SALAIRE BRUT ANNUEL],Detail_Personnel_1[NATIONALITE],$B$16,Detail_Personnel_1[CLASSIFICATION PROFESSIONNELLE],$B20)</f>
        <v>0</v>
      </c>
      <c r="G20" s="97">
        <f t="shared" si="4"/>
        <v>0</v>
      </c>
      <c r="H20" s="97">
        <f t="shared" si="5"/>
        <v>0</v>
      </c>
      <c r="I20" s="8">
        <f t="shared" si="6"/>
        <v>0</v>
      </c>
      <c r="J20" s="8">
        <f t="shared" si="6"/>
        <v>0</v>
      </c>
    </row>
    <row r="21" spans="1:10" ht="17.5" x14ac:dyDescent="0.35">
      <c r="A21" s="36"/>
      <c r="B21" s="74" t="s">
        <v>15</v>
      </c>
      <c r="C21" s="3">
        <f t="shared" ref="C21:J21" si="7">IF(SUM(C17:C20)=0,0,SUM(C17:C20))</f>
        <v>0</v>
      </c>
      <c r="D21" s="3">
        <f t="shared" si="7"/>
        <v>0</v>
      </c>
      <c r="E21" s="3">
        <f t="shared" si="7"/>
        <v>0</v>
      </c>
      <c r="F21" s="3">
        <f t="shared" si="7"/>
        <v>0</v>
      </c>
      <c r="G21" s="98">
        <f t="shared" si="7"/>
        <v>0</v>
      </c>
      <c r="H21" s="98">
        <f t="shared" si="7"/>
        <v>0</v>
      </c>
      <c r="I21" s="4">
        <f t="shared" si="7"/>
        <v>0</v>
      </c>
      <c r="J21" s="5">
        <f t="shared" si="7"/>
        <v>0</v>
      </c>
    </row>
    <row r="22" spans="1:10" ht="21" customHeight="1" x14ac:dyDescent="0.4">
      <c r="A22" s="36"/>
      <c r="B22" s="76"/>
      <c r="C22" s="9"/>
      <c r="D22" s="9"/>
      <c r="E22" s="9"/>
      <c r="F22" s="9"/>
      <c r="G22" s="10"/>
      <c r="H22" s="10"/>
      <c r="I22" s="11"/>
      <c r="J22" s="12"/>
    </row>
    <row r="23" spans="1:10" ht="17.5" x14ac:dyDescent="0.35">
      <c r="A23" s="36"/>
      <c r="B23" s="71" t="s">
        <v>16</v>
      </c>
      <c r="C23" s="13"/>
      <c r="D23" s="13"/>
      <c r="E23" s="13"/>
      <c r="F23" s="13"/>
      <c r="G23" s="13"/>
      <c r="H23" s="13"/>
      <c r="I23" s="14"/>
      <c r="J23" s="14"/>
    </row>
    <row r="24" spans="1:10" ht="19.5" customHeight="1" x14ac:dyDescent="0.35">
      <c r="A24" s="36"/>
      <c r="B24" s="73" t="s">
        <v>10</v>
      </c>
      <c r="C24" s="2"/>
      <c r="D24" s="2"/>
      <c r="E24" s="7">
        <f>SUMIFS(Detail_Personnel_1[EFFECTIF],Detail_Personnel_1[NATIONALITE],$B$23,Detail_Personnel_1[CLASSIFICATION PROFESSIONNELLE],$B24)</f>
        <v>0</v>
      </c>
      <c r="F24" s="7">
        <f>SUMIFS(Detail_Personnel_1[SALAIRE BRUT ANNUEL],Detail_Personnel_1[NATIONALITE],$B$23,Detail_Personnel_1[CLASSIFICATION PROFESSIONNELLE],$B24)</f>
        <v>0</v>
      </c>
      <c r="G24" s="97">
        <f t="shared" ref="G24:G27" si="8">IF((E24-C24)=0,0,(E24-C24))</f>
        <v>0</v>
      </c>
      <c r="H24" s="97">
        <f t="shared" ref="H24:H27" si="9">IF((F24-D24)=0,0,(F24-D24))</f>
        <v>0</v>
      </c>
      <c r="I24" s="8">
        <f t="shared" ref="I24:J27" si="10">IF(ISERROR(E24/C24),0,(E24/C24))</f>
        <v>0</v>
      </c>
      <c r="J24" s="8">
        <f t="shared" si="10"/>
        <v>0</v>
      </c>
    </row>
    <row r="25" spans="1:10" ht="19.5" customHeight="1" x14ac:dyDescent="0.35">
      <c r="A25" s="36"/>
      <c r="B25" s="73" t="s">
        <v>11</v>
      </c>
      <c r="C25" s="2"/>
      <c r="D25" s="2"/>
      <c r="E25" s="7">
        <f>SUMIFS(Detail_Personnel_1[EFFECTIF],Detail_Personnel_1[NATIONALITE],$B$23,Detail_Personnel_1[CLASSIFICATION PROFESSIONNELLE],$B25)</f>
        <v>0</v>
      </c>
      <c r="F25" s="7">
        <f>SUMIFS(Detail_Personnel_1[SALAIRE BRUT ANNUEL],Detail_Personnel_1[NATIONALITE],$B$23,Detail_Personnel_1[CLASSIFICATION PROFESSIONNELLE],$B25)</f>
        <v>0</v>
      </c>
      <c r="G25" s="97">
        <f t="shared" si="8"/>
        <v>0</v>
      </c>
      <c r="H25" s="97">
        <f t="shared" si="9"/>
        <v>0</v>
      </c>
      <c r="I25" s="8">
        <f t="shared" si="10"/>
        <v>0</v>
      </c>
      <c r="J25" s="8">
        <f t="shared" si="10"/>
        <v>0</v>
      </c>
    </row>
    <row r="26" spans="1:10" ht="19.5" customHeight="1" x14ac:dyDescent="0.35">
      <c r="A26" s="36"/>
      <c r="B26" s="73" t="s">
        <v>12</v>
      </c>
      <c r="C26" s="2"/>
      <c r="D26" s="2"/>
      <c r="E26" s="7">
        <f>SUMIFS(Detail_Personnel_1[EFFECTIF],Detail_Personnel_1[NATIONALITE],$B$23,Detail_Personnel_1[CLASSIFICATION PROFESSIONNELLE],$B26)</f>
        <v>0</v>
      </c>
      <c r="F26" s="7">
        <f>SUMIFS(Detail_Personnel_1[SALAIRE BRUT ANNUEL],Detail_Personnel_1[NATIONALITE],$B$23,Detail_Personnel_1[CLASSIFICATION PROFESSIONNELLE],$B26)</f>
        <v>0</v>
      </c>
      <c r="G26" s="97">
        <f t="shared" si="8"/>
        <v>0</v>
      </c>
      <c r="H26" s="97">
        <f t="shared" si="9"/>
        <v>0</v>
      </c>
      <c r="I26" s="8">
        <f>IF(ISERROR(E26/C26),0,(E26/C26))</f>
        <v>0</v>
      </c>
      <c r="J26" s="8">
        <f t="shared" si="10"/>
        <v>0</v>
      </c>
    </row>
    <row r="27" spans="1:10" ht="19.5" customHeight="1" x14ac:dyDescent="0.35">
      <c r="A27" s="36"/>
      <c r="B27" s="73" t="s">
        <v>13</v>
      </c>
      <c r="C27" s="2"/>
      <c r="D27" s="2"/>
      <c r="E27" s="7">
        <f>SUMIFS(Detail_Personnel_1[EFFECTIF],Detail_Personnel_1[NATIONALITE],$B$23,Detail_Personnel_1[CLASSIFICATION PROFESSIONNELLE],$B27)</f>
        <v>0</v>
      </c>
      <c r="F27" s="7">
        <f>SUMIFS(Detail_Personnel_1[SALAIRE BRUT ANNUEL],Detail_Personnel_1[NATIONALITE],$B$23,Detail_Personnel_1[CLASSIFICATION PROFESSIONNELLE],$B27)</f>
        <v>0</v>
      </c>
      <c r="G27" s="97">
        <f t="shared" si="8"/>
        <v>0</v>
      </c>
      <c r="H27" s="97">
        <f t="shared" si="9"/>
        <v>0</v>
      </c>
      <c r="I27" s="8">
        <f t="shared" si="10"/>
        <v>0</v>
      </c>
      <c r="J27" s="8">
        <f t="shared" si="10"/>
        <v>0</v>
      </c>
    </row>
    <row r="28" spans="1:10" ht="17.5" x14ac:dyDescent="0.35">
      <c r="A28" s="36"/>
      <c r="B28" s="74" t="s">
        <v>17</v>
      </c>
      <c r="C28" s="3">
        <f t="shared" ref="C28:J28" si="11">IF(SUM(C24:C27)=0,0,SUM(C24:C27))</f>
        <v>0</v>
      </c>
      <c r="D28" s="3">
        <f t="shared" si="11"/>
        <v>0</v>
      </c>
      <c r="E28" s="3">
        <f t="shared" si="11"/>
        <v>0</v>
      </c>
      <c r="F28" s="3">
        <f t="shared" si="11"/>
        <v>0</v>
      </c>
      <c r="G28" s="98">
        <f t="shared" si="11"/>
        <v>0</v>
      </c>
      <c r="H28" s="98">
        <f t="shared" si="11"/>
        <v>0</v>
      </c>
      <c r="I28" s="4">
        <f t="shared" si="11"/>
        <v>0</v>
      </c>
      <c r="J28" s="5">
        <f t="shared" si="11"/>
        <v>0</v>
      </c>
    </row>
    <row r="29" spans="1:10" ht="18" x14ac:dyDescent="0.4">
      <c r="A29" s="36"/>
      <c r="B29" s="76"/>
      <c r="C29" s="9"/>
      <c r="D29" s="9"/>
      <c r="E29" s="9"/>
      <c r="F29" s="9"/>
      <c r="G29" s="10"/>
      <c r="H29" s="10"/>
      <c r="I29" s="11"/>
      <c r="J29" s="12"/>
    </row>
    <row r="30" spans="1:10" ht="17.5" x14ac:dyDescent="0.35">
      <c r="A30" s="36"/>
      <c r="B30" s="78" t="s">
        <v>18</v>
      </c>
      <c r="C30" s="3">
        <f t="shared" ref="C30:H30" si="12">IF(SUM(C14,C21,C28)=0,0,SUM(C14,C21,C28))</f>
        <v>0</v>
      </c>
      <c r="D30" s="3">
        <f t="shared" si="12"/>
        <v>0</v>
      </c>
      <c r="E30" s="3">
        <f t="shared" si="12"/>
        <v>0</v>
      </c>
      <c r="F30" s="3">
        <f t="shared" si="12"/>
        <v>0</v>
      </c>
      <c r="G30" s="98">
        <f t="shared" si="12"/>
        <v>0</v>
      </c>
      <c r="H30" s="98">
        <f t="shared" si="12"/>
        <v>0</v>
      </c>
      <c r="I30" s="4">
        <f>IF(ISERROR(E30/C30),0,(E30/C30))</f>
        <v>0</v>
      </c>
      <c r="J30" s="5">
        <f t="shared" ref="J30" si="13">IF(ISERROR(F30/D30),0,(F30/D30))</f>
        <v>0</v>
      </c>
    </row>
    <row r="31" spans="1:10" ht="19.5" customHeight="1" x14ac:dyDescent="0.4">
      <c r="A31" s="36"/>
      <c r="B31" s="76"/>
      <c r="C31" s="79"/>
      <c r="D31" s="79"/>
      <c r="E31" s="79"/>
      <c r="F31" s="79"/>
      <c r="G31" s="36"/>
      <c r="H31" s="36"/>
      <c r="I31" s="36"/>
      <c r="J31" s="36"/>
    </row>
    <row r="32" spans="1:10" ht="35" x14ac:dyDescent="0.35">
      <c r="A32" s="36"/>
      <c r="B32" s="18" t="s">
        <v>19</v>
      </c>
      <c r="C32" s="80"/>
      <c r="D32" s="80"/>
      <c r="E32" s="60">
        <f>SUM(E33:E34)</f>
        <v>0</v>
      </c>
      <c r="F32" s="60">
        <f>SUM(F33:F34)</f>
        <v>0</v>
      </c>
      <c r="G32" s="80"/>
      <c r="H32" s="80"/>
      <c r="I32" s="80"/>
      <c r="J32" s="81"/>
    </row>
    <row r="33" spans="1:10" ht="19.5" customHeight="1" x14ac:dyDescent="0.35">
      <c r="A33" s="36"/>
      <c r="B33" s="82" t="s">
        <v>20</v>
      </c>
      <c r="C33" s="81"/>
      <c r="D33" s="81"/>
      <c r="E33" s="61">
        <f>SUMIF(Detail_Personnel_1[GENRE],'SYNTHESE PERSONEL'!B33,Detail_Personnel_1[EFFECTIF])</f>
        <v>0</v>
      </c>
      <c r="F33" s="61">
        <f>SUMIF(Detail_Personnel_1[GENRE],'SYNTHESE PERSONEL'!B33,Detail_Personnel_1[SALAIRE BRUT ANNUEL])</f>
        <v>0</v>
      </c>
      <c r="G33" s="21"/>
      <c r="H33" s="21"/>
      <c r="I33" s="21"/>
      <c r="J33" s="81"/>
    </row>
    <row r="34" spans="1:10" ht="19.5" customHeight="1" x14ac:dyDescent="0.35">
      <c r="A34" s="36"/>
      <c r="B34" s="82" t="s">
        <v>21</v>
      </c>
      <c r="C34" s="21"/>
      <c r="D34" s="21"/>
      <c r="E34" s="61">
        <f>SUMIF(Detail_Personnel_1[GENRE],'SYNTHESE PERSONEL'!B34,Detail_Personnel_1[EFFECTIF])</f>
        <v>0</v>
      </c>
      <c r="F34" s="61">
        <f>SUMIF(Detail_Personnel_1[GENRE],'SYNTHESE PERSONEL'!B34,Detail_Personnel_1[SALAIRE BRUT ANNUEL])</f>
        <v>0</v>
      </c>
      <c r="G34" s="21"/>
      <c r="H34" s="21"/>
      <c r="I34" s="21"/>
      <c r="J34" s="81"/>
    </row>
    <row r="35" spans="1:10" x14ac:dyDescent="0.35">
      <c r="A35" s="36"/>
      <c r="B35" s="36"/>
      <c r="C35" s="10"/>
      <c r="D35" s="10"/>
      <c r="E35" s="10"/>
      <c r="F35" s="10"/>
      <c r="G35" s="10"/>
      <c r="H35" s="83" t="s">
        <v>59</v>
      </c>
      <c r="I35" s="36"/>
      <c r="J35" s="36"/>
    </row>
    <row r="36" spans="1:10" ht="26" x14ac:dyDescent="0.35">
      <c r="A36" s="36"/>
      <c r="B36" s="36"/>
      <c r="C36" s="10"/>
      <c r="D36" s="10"/>
      <c r="E36" s="15" t="s">
        <v>60</v>
      </c>
      <c r="F36" s="16" t="s">
        <v>61</v>
      </c>
      <c r="G36" s="16" t="s">
        <v>62</v>
      </c>
      <c r="H36" s="16" t="s">
        <v>63</v>
      </c>
      <c r="I36" s="36"/>
      <c r="J36" s="36"/>
    </row>
    <row r="37" spans="1:10" ht="17.5" x14ac:dyDescent="0.35">
      <c r="A37" s="36"/>
      <c r="B37" s="18" t="s">
        <v>64</v>
      </c>
      <c r="C37" s="10"/>
      <c r="D37" s="10"/>
      <c r="E37" s="18">
        <f>SUM(E38:E47)</f>
        <v>0</v>
      </c>
      <c r="F37" s="18">
        <f>SUM(F38:F47)</f>
        <v>0</v>
      </c>
      <c r="G37" s="19" t="e">
        <f>E37/E32</f>
        <v>#DIV/0!</v>
      </c>
      <c r="H37" s="19" t="e">
        <f>F37/F32</f>
        <v>#DIV/0!</v>
      </c>
      <c r="I37" s="36"/>
      <c r="J37" s="36"/>
    </row>
    <row r="38" spans="1:10" ht="15.5" x14ac:dyDescent="0.35">
      <c r="A38" s="36"/>
      <c r="B38" s="82" t="str" cm="1">
        <f t="array" ref="B38">IF(_xlfn.UNIQUE(Detail_Personnel_1[MOTIF REJETS])=0,"",_xlfn.UNIQUE(Detail_Personnel_1[MOTIF REJETS]))</f>
        <v/>
      </c>
      <c r="C38" s="10"/>
      <c r="D38" s="10"/>
      <c r="E38" s="17" t="str">
        <f>IF(SUMIF(Detail_Personnel_1[MOTIF REJETS],'SYNTHESE PERSONEL'!B38,Detail_Personnel_1[EFFECTIF REJETS])=0,"",SUMIF(Detail_Personnel_1[MOTIF REJETS],'SYNTHESE PERSONEL'!B38,Detail_Personnel_1[EFFECTIF REJETS]))</f>
        <v/>
      </c>
      <c r="F38" s="17" t="str">
        <f>IF(SUMIF(Detail_Personnel_1[MOTIF REJETS],'SYNTHESE PERSONEL'!B38,Detail_Personnel_1[SALAIRE BRUT ANNUEL REJETS])=0,"",SUMIF(Detail_Personnel_1[MOTIF REJETS],'SYNTHESE PERSONEL'!B38,Detail_Personnel_1[SALAIRE BRUT ANNUEL REJETS]))</f>
        <v/>
      </c>
      <c r="G38" s="20" t="e">
        <f>+E38/$E$32</f>
        <v>#VALUE!</v>
      </c>
      <c r="H38" s="20" t="e">
        <f>+F38/$F$32</f>
        <v>#VALUE!</v>
      </c>
      <c r="I38" s="36"/>
      <c r="J38" s="36"/>
    </row>
    <row r="39" spans="1:10" ht="15.5" x14ac:dyDescent="0.35">
      <c r="A39" s="36"/>
      <c r="B39" s="36"/>
      <c r="C39" s="10"/>
      <c r="D39" s="10"/>
      <c r="E39" s="17" t="str">
        <f>IF(SUMIF(Detail_Personnel_1[MOTIF REJETS],'SYNTHESE PERSONEL'!B39,Detail_Personnel_1[EFFECTIF REJETS])=0,"",SUMIF(Detail_Personnel_1[MOTIF REJETS],'SYNTHESE PERSONEL'!B39,Detail_Personnel_1[EFFECTIF REJETS]))</f>
        <v/>
      </c>
      <c r="F39" s="17" t="str">
        <f>IF(SUMIF(Detail_Personnel_1[MOTIF REJETS],'SYNTHESE PERSONEL'!B39,Detail_Personnel_1[SALAIRE BRUT ANNUEL REJETS])=0,"",SUMIF(Detail_Personnel_1[MOTIF REJETS],'SYNTHESE PERSONEL'!B39,Detail_Personnel_1[SALAIRE BRUT ANNUEL REJETS]))</f>
        <v/>
      </c>
      <c r="G39" s="20" t="e">
        <f>+E39/$E$32</f>
        <v>#VALUE!</v>
      </c>
      <c r="H39" s="20" t="e">
        <f>+F39/$F$32</f>
        <v>#VALUE!</v>
      </c>
      <c r="I39" s="36"/>
      <c r="J39" s="36"/>
    </row>
    <row r="40" spans="1:10" ht="15.5" x14ac:dyDescent="0.35">
      <c r="A40" s="36"/>
      <c r="B40" s="36"/>
      <c r="C40" s="36"/>
      <c r="D40" s="36"/>
      <c r="E40" s="17" t="str">
        <f>IF(SUMIF(Detail_Personnel_1[MOTIF REJETS],'SYNTHESE PERSONEL'!B40,Detail_Personnel_1[EFFECTIF REJETS])=0,"",SUMIF(Detail_Personnel_1[MOTIF REJETS],'SYNTHESE PERSONEL'!B40,Detail_Personnel_1[EFFECTIF REJETS]))</f>
        <v/>
      </c>
      <c r="F40" s="17" t="str">
        <f>IF(SUMIF(Detail_Personnel_1[MOTIF REJETS],'SYNTHESE PERSONEL'!B40,Detail_Personnel_1[SALAIRE BRUT ANNUEL REJETS])=0,"",SUMIF(Detail_Personnel_1[MOTIF REJETS],'SYNTHESE PERSONEL'!B40,Detail_Personnel_1[SALAIRE BRUT ANNUEL REJETS]))</f>
        <v/>
      </c>
      <c r="G40" s="20" t="str">
        <f>IFERROR(E40/$E$32,"")</f>
        <v/>
      </c>
      <c r="H40" s="20" t="str">
        <f>IFERROR(F40/$F$32,"")</f>
        <v/>
      </c>
      <c r="I40" s="36"/>
      <c r="J40" s="36"/>
    </row>
    <row r="41" spans="1:10" x14ac:dyDescent="0.35">
      <c r="E41" s="6" t="str">
        <f>IF(SUMIF(Detail_Personnel_1[MOTIF REJETS],'SYNTHESE PERSONEL'!B41,Detail_Personnel_1[EFFECTIF REJETS])=0,"",SUMIF(Detail_Personnel_1[MOTIF REJETS],'SYNTHESE PERSONEL'!B41,Detail_Personnel_1[EFFECTIF REJETS]))</f>
        <v/>
      </c>
      <c r="F41" s="6" t="str">
        <f>IF(SUMIF(Detail_Personnel_1[MOTIF REJETS],'SYNTHESE PERSONEL'!B41,Detail_Personnel_1[SALAIRE BRUT ANNUEL REJETS])=0,"",SUMIF(Detail_Personnel_1[MOTIF REJETS],'SYNTHESE PERSONEL'!B41,Detail_Personnel_1[SALAIRE BRUT ANNUEL REJETS]))</f>
        <v/>
      </c>
      <c r="G41" s="6" t="str">
        <f>IFERROR(E41/$E$32,"")</f>
        <v/>
      </c>
      <c r="H41" s="6" t="str">
        <f t="shared" ref="H41:H47" si="14">IFERROR(F41/$F$32,"")</f>
        <v/>
      </c>
    </row>
    <row r="42" spans="1:10" x14ac:dyDescent="0.35">
      <c r="E42" s="6" t="str">
        <f>IF(SUMIF(Detail_Personnel_1[MOTIF REJETS],'SYNTHESE PERSONEL'!B42,Detail_Personnel_1[EFFECTIF REJETS])=0,"",SUMIF(Detail_Personnel_1[MOTIF REJETS],'SYNTHESE PERSONEL'!B42,Detail_Personnel_1[EFFECTIF REJETS]))</f>
        <v/>
      </c>
      <c r="F42" s="6" t="str">
        <f>IF(SUMIF(Detail_Personnel_1[MOTIF REJETS],'SYNTHESE PERSONEL'!B42,Detail_Personnel_1[SALAIRE BRUT ANNUEL REJETS])=0,"",SUMIF(Detail_Personnel_1[MOTIF REJETS],'SYNTHESE PERSONEL'!B42,Detail_Personnel_1[SALAIRE BRUT ANNUEL REJETS]))</f>
        <v/>
      </c>
      <c r="G42" s="6" t="str">
        <f t="shared" ref="G42:G47" si="15">IFERROR(E42/$E$32,"")</f>
        <v/>
      </c>
      <c r="H42" s="6" t="str">
        <f t="shared" si="14"/>
        <v/>
      </c>
    </row>
    <row r="43" spans="1:10" x14ac:dyDescent="0.35">
      <c r="E43" s="6" t="str">
        <f>IF(SUMIF(Detail_Personnel_1[MOTIF REJETS],'SYNTHESE PERSONEL'!B43,Detail_Personnel_1[EFFECTIF REJETS])=0,"",SUMIF(Detail_Personnel_1[MOTIF REJETS],'SYNTHESE PERSONEL'!B43,Detail_Personnel_1[EFFECTIF REJETS]))</f>
        <v/>
      </c>
      <c r="F43" s="6" t="str">
        <f>IF(SUMIF(Detail_Personnel_1[MOTIF REJETS],'SYNTHESE PERSONEL'!B43,Detail_Personnel_1[SALAIRE BRUT ANNUEL REJETS])=0,"",SUMIF(Detail_Personnel_1[MOTIF REJETS],'SYNTHESE PERSONEL'!B43,Detail_Personnel_1[SALAIRE BRUT ANNUEL REJETS]))</f>
        <v/>
      </c>
      <c r="G43" s="6" t="str">
        <f t="shared" si="15"/>
        <v/>
      </c>
      <c r="H43" s="6" t="str">
        <f t="shared" si="14"/>
        <v/>
      </c>
    </row>
    <row r="44" spans="1:10" x14ac:dyDescent="0.35">
      <c r="E44" s="6" t="str">
        <f>IF(SUMIF(Detail_Personnel_1[MOTIF REJETS],'SYNTHESE PERSONEL'!B44,Detail_Personnel_1[EFFECTIF REJETS])=0,"",SUMIF(Detail_Personnel_1[MOTIF REJETS],'SYNTHESE PERSONEL'!B44,Detail_Personnel_1[EFFECTIF REJETS]))</f>
        <v/>
      </c>
      <c r="F44" s="6" t="str">
        <f>IF(SUMIF(Detail_Personnel_1[MOTIF REJETS],'SYNTHESE PERSONEL'!B44,Detail_Personnel_1[SALAIRE BRUT ANNUEL REJETS])=0,"",SUMIF(Detail_Personnel_1[MOTIF REJETS],'SYNTHESE PERSONEL'!B44,Detail_Personnel_1[SALAIRE BRUT ANNUEL REJETS]))</f>
        <v/>
      </c>
      <c r="G44" s="6" t="str">
        <f t="shared" si="15"/>
        <v/>
      </c>
      <c r="H44" s="6" t="str">
        <f t="shared" si="14"/>
        <v/>
      </c>
    </row>
    <row r="45" spans="1:10" x14ac:dyDescent="0.35">
      <c r="E45" s="6" t="str">
        <f>IF(SUMIF(Detail_Personnel_1[MOTIF REJETS],'SYNTHESE PERSONEL'!B45,Detail_Personnel_1[EFFECTIF REJETS])=0,"",SUMIF(Detail_Personnel_1[MOTIF REJETS],'SYNTHESE PERSONEL'!B45,Detail_Personnel_1[EFFECTIF REJETS]))</f>
        <v/>
      </c>
      <c r="F45" s="6" t="str">
        <f>IF(SUMIF(Detail_Personnel_1[MOTIF REJETS],'SYNTHESE PERSONEL'!B45,Detail_Personnel_1[SALAIRE BRUT ANNUEL REJETS])=0,"",SUMIF(Detail_Personnel_1[MOTIF REJETS],'SYNTHESE PERSONEL'!B45,Detail_Personnel_1[SALAIRE BRUT ANNUEL REJETS]))</f>
        <v/>
      </c>
      <c r="G45" s="6" t="str">
        <f t="shared" si="15"/>
        <v/>
      </c>
      <c r="H45" s="6" t="str">
        <f t="shared" si="14"/>
        <v/>
      </c>
    </row>
    <row r="46" spans="1:10" x14ac:dyDescent="0.35">
      <c r="E46" s="6" t="str">
        <f>IF(SUMIF(Detail_Personnel_1[MOTIF REJETS],'SYNTHESE PERSONEL'!B46,Detail_Personnel_1[EFFECTIF REJETS])=0,"",SUMIF(Detail_Personnel_1[MOTIF REJETS],'SYNTHESE PERSONEL'!B46,Detail_Personnel_1[EFFECTIF REJETS]))</f>
        <v/>
      </c>
      <c r="F46" s="6" t="str">
        <f>IF(SUMIF(Detail_Personnel_1[MOTIF REJETS],'SYNTHESE PERSONEL'!B46,Detail_Personnel_1[SALAIRE BRUT ANNUEL REJETS])=0,"",SUMIF(Detail_Personnel_1[MOTIF REJETS],'SYNTHESE PERSONEL'!B46,Detail_Personnel_1[SALAIRE BRUT ANNUEL REJETS]))</f>
        <v/>
      </c>
      <c r="G46" s="6" t="str">
        <f t="shared" si="15"/>
        <v/>
      </c>
      <c r="H46" s="6" t="str">
        <f t="shared" si="14"/>
        <v/>
      </c>
    </row>
    <row r="47" spans="1:10" x14ac:dyDescent="0.35">
      <c r="E47" s="6" t="str">
        <f>IF(SUMIF(Detail_Personnel_1[MOTIF REJETS],'SYNTHESE PERSONEL'!B47,Detail_Personnel_1[EFFECTIF REJETS])=0,"",SUMIF(Detail_Personnel_1[MOTIF REJETS],'SYNTHESE PERSONEL'!B47,Detail_Personnel_1[EFFECTIF REJETS]))</f>
        <v/>
      </c>
      <c r="F47" s="6" t="str">
        <f>IF(SUMIF(Detail_Personnel_1[MOTIF REJETS],'SYNTHESE PERSONEL'!B47,Detail_Personnel_1[SALAIRE BRUT ANNUEL REJETS])=0,"",SUMIF(Detail_Personnel_1[MOTIF REJETS],'SYNTHESE PERSONEL'!B47,Detail_Personnel_1[SALAIRE BRUT ANNUEL REJETS]))</f>
        <v/>
      </c>
      <c r="G47" s="6" t="str">
        <f t="shared" si="15"/>
        <v/>
      </c>
      <c r="H47" s="6" t="str">
        <f t="shared" si="14"/>
        <v/>
      </c>
    </row>
  </sheetData>
  <sheetProtection algorithmName="SHA-512" hashValue="rY6POe/mwLWlsmsGHBMBwxyOTNwi6HNeoMfhFkpE1s4jUaWcKPWg59jN3EiCK/zRNjyitzfAnTbOot/NZdbR7Q==" saltValue="jmghPF5YGdqvC1sW0c2QLA==" spinCount="100000" sheet="1" objects="1" scenarios="1" pivotTables="0"/>
  <mergeCells count="6">
    <mergeCell ref="B6:B7"/>
    <mergeCell ref="C6:D6"/>
    <mergeCell ref="E6:F6"/>
    <mergeCell ref="B3:J3"/>
    <mergeCell ref="G6:H6"/>
    <mergeCell ref="I6:J6"/>
  </mergeCells>
  <conditionalFormatting sqref="B38:B47">
    <cfRule type="notContainsBlanks" dxfId="7" priority="5">
      <formula>LEN(TRIM(B38))&gt;0</formula>
    </cfRule>
  </conditionalFormatting>
  <conditionalFormatting sqref="E41:E47">
    <cfRule type="notContainsBlanks" dxfId="6" priority="2">
      <formula>LEN(TRIM(E41))&gt;0</formula>
    </cfRule>
  </conditionalFormatting>
  <conditionalFormatting sqref="F41:H47">
    <cfRule type="notContainsBlanks" dxfId="5" priority="1">
      <formula>LEN(TRIM(F41))&gt;0</formula>
    </cfRule>
  </conditionalFormatting>
  <pageMargins left="0.70866141732283472" right="0.70866141732283472" top="0.74803149606299213" bottom="0.74803149606299213" header="0.31496062992125984" footer="0.31496062992125984"/>
  <pageSetup paperSize="9" scale="65" orientation="portrait" r:id="rId1"/>
  <ignoredErrors>
    <ignoredError sqref="E41:E47 F41:F42 F43:F47 G41:H42 H43:H45 H46:H47 G43:G47"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7FC74-3259-45FE-85AF-0ADF83EF9450}">
  <sheetPr codeName="Feuil1"/>
  <dimension ref="A1:K2"/>
  <sheetViews>
    <sheetView topLeftCell="E1" workbookViewId="0">
      <selection activeCell="F10" sqref="F10"/>
    </sheetView>
  </sheetViews>
  <sheetFormatPr baseColWidth="10" defaultRowHeight="14.5" x14ac:dyDescent="0.35"/>
  <cols>
    <col min="1" max="1" width="10.54296875" bestFit="1" customWidth="1"/>
    <col min="2" max="2" width="17.453125" bestFit="1" customWidth="1"/>
    <col min="3" max="3" width="14.6328125" bestFit="1" customWidth="1"/>
    <col min="4" max="4" width="8.90625" bestFit="1" customWidth="1"/>
    <col min="5" max="5" width="29.1796875" bestFit="1" customWidth="1"/>
    <col min="6" max="6" width="33.6328125" bestFit="1" customWidth="1"/>
    <col min="7" max="7" width="24.1796875" bestFit="1" customWidth="1"/>
    <col min="8" max="8" width="22.90625" bestFit="1" customWidth="1"/>
    <col min="9" max="9" width="15" bestFit="1" customWidth="1"/>
    <col min="10" max="10" width="16.81640625" bestFit="1" customWidth="1"/>
    <col min="11" max="11" width="29.36328125" bestFit="1" customWidth="1"/>
  </cols>
  <sheetData>
    <row r="1" spans="1:11" x14ac:dyDescent="0.35">
      <c r="A1" t="s">
        <v>32</v>
      </c>
      <c r="B1" t="s">
        <v>37</v>
      </c>
      <c r="C1" t="s">
        <v>22</v>
      </c>
      <c r="D1" t="s">
        <v>23</v>
      </c>
      <c r="E1" t="s">
        <v>36</v>
      </c>
      <c r="F1" t="s">
        <v>24</v>
      </c>
      <c r="G1" t="s">
        <v>25</v>
      </c>
      <c r="H1" t="s">
        <v>26</v>
      </c>
      <c r="I1" t="s">
        <v>53</v>
      </c>
      <c r="J1" t="s">
        <v>54</v>
      </c>
      <c r="K1" t="s">
        <v>55</v>
      </c>
    </row>
    <row r="2" spans="1:11" x14ac:dyDescent="0.35">
      <c r="B2" s="1"/>
      <c r="C2" s="1"/>
      <c r="D2" s="1"/>
      <c r="F2" s="1"/>
      <c r="I2" s="1"/>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8D995-5925-4834-9DF4-82EE5E885725}">
  <sheetPr codeName="Feuil4"/>
  <dimension ref="B1:J6"/>
  <sheetViews>
    <sheetView workbookViewId="0">
      <selection sqref="A1:XFD1048576"/>
    </sheetView>
  </sheetViews>
  <sheetFormatPr baseColWidth="10" defaultColWidth="11.54296875" defaultRowHeight="14.5" x14ac:dyDescent="0.35"/>
  <cols>
    <col min="1" max="1" width="31" style="36" bestFit="1" customWidth="1"/>
    <col min="2" max="2" width="16.6328125" style="36" bestFit="1" customWidth="1"/>
    <col min="3" max="3" width="1.08984375" style="36" customWidth="1"/>
    <col min="4" max="4" width="11.54296875" style="36"/>
    <col min="5" max="5" width="1.08984375" style="36" customWidth="1"/>
    <col min="6" max="6" width="31.453125" style="36" bestFit="1" customWidth="1"/>
    <col min="7" max="7" width="1.08984375" style="36" customWidth="1"/>
    <col min="8" max="8" width="16.36328125" style="36" bestFit="1" customWidth="1"/>
    <col min="9" max="9" width="1.36328125" style="36" customWidth="1"/>
    <col min="10" max="10" width="19.1796875" style="36" bestFit="1" customWidth="1"/>
    <col min="11" max="16384" width="11.54296875" style="36"/>
  </cols>
  <sheetData>
    <row r="1" spans="2:10" x14ac:dyDescent="0.35">
      <c r="I1" s="101"/>
    </row>
    <row r="2" spans="2:10" x14ac:dyDescent="0.35">
      <c r="B2" s="40" t="s">
        <v>22</v>
      </c>
      <c r="C2" s="102"/>
      <c r="D2" s="39" t="s">
        <v>23</v>
      </c>
      <c r="E2" s="102"/>
      <c r="F2" s="39" t="s">
        <v>24</v>
      </c>
      <c r="G2" s="102"/>
      <c r="H2" s="103" t="s">
        <v>29</v>
      </c>
      <c r="I2" s="101"/>
      <c r="J2" s="103" t="s">
        <v>56</v>
      </c>
    </row>
    <row r="3" spans="2:10" x14ac:dyDescent="0.35">
      <c r="B3" s="104" t="s">
        <v>9</v>
      </c>
      <c r="D3" s="104" t="s">
        <v>20</v>
      </c>
      <c r="F3" s="104" t="s">
        <v>27</v>
      </c>
      <c r="H3" s="104" t="s">
        <v>35</v>
      </c>
      <c r="I3" s="101"/>
      <c r="J3" s="104" t="s">
        <v>57</v>
      </c>
    </row>
    <row r="4" spans="2:10" x14ac:dyDescent="0.35">
      <c r="B4" s="104" t="s">
        <v>58</v>
      </c>
      <c r="D4" s="104" t="s">
        <v>21</v>
      </c>
      <c r="F4" s="104" t="s">
        <v>11</v>
      </c>
      <c r="H4" s="104" t="s">
        <v>30</v>
      </c>
      <c r="I4" s="101"/>
      <c r="J4" s="104"/>
    </row>
    <row r="5" spans="2:10" x14ac:dyDescent="0.35">
      <c r="B5" s="104" t="s">
        <v>16</v>
      </c>
      <c r="F5" s="104" t="s">
        <v>12</v>
      </c>
      <c r="H5" s="104" t="s">
        <v>31</v>
      </c>
      <c r="I5" s="101"/>
    </row>
    <row r="6" spans="2:10" x14ac:dyDescent="0.35">
      <c r="F6" s="104" t="s">
        <v>13</v>
      </c>
    </row>
  </sheetData>
  <sheetProtection algorithmName="SHA-512" hashValue="SKSigmlpQ7PymAZUS6kU7zR8LkmF/XARm5AiBkCftKauLnoNUuveCK4zCM/ra8I+aUrj4DyNtiJaIvDIa6NQ9w==" saltValue="HVR+EAZVE05kOcvWs4ebrA=="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239C429-F2A2-42D2-9756-339E16604E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GUIDE D'UTILISATION</vt:lpstr>
      <vt:lpstr>DETAIL PERSONNEL</vt:lpstr>
      <vt:lpstr>SYNTHESE PERSONEL</vt:lpstr>
      <vt:lpstr>Traitement</vt:lpstr>
      <vt:lpstr>PARAMETRE</vt:lpstr>
      <vt:lpstr>'SYNTHESE PERSONEL'!Zone_d_impression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WHONLO KONE</dc:creator>
  <cp:lastModifiedBy>HP</cp:lastModifiedBy>
  <cp:lastPrinted>2024-08-26T16:30:10Z</cp:lastPrinted>
  <dcterms:created xsi:type="dcterms:W3CDTF">2024-07-29T23:03:42Z</dcterms:created>
  <dcterms:modified xsi:type="dcterms:W3CDTF">2024-11-04T12:49:01Z</dcterms:modified>
</cp:coreProperties>
</file>