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drawings/drawing1.xml" ContentType="application/vnd.openxmlformats-officedocument.drawing+xml"/>
  <Override PartName="/xl/tables/table1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codeName="{4470D2CD-2249-CD33-4A35-6F278624656F}"/>
  <workbookPr codeName="ThisWorkbook"/>
  <mc:AlternateContent xmlns:mc="http://schemas.openxmlformats.org/markup-compatibility/2006">
    <mc:Choice Requires="x15">
      <x15ac:absPath xmlns:x15ac="http://schemas.microsoft.com/office/spreadsheetml/2010/11/ac" url="E:\CONSTAT\DOCUMENT VISITE\CLOTURE\"/>
    </mc:Choice>
  </mc:AlternateContent>
  <xr:revisionPtr revIDLastSave="0" documentId="13_ncr:1_{EE2F5474-029E-427A-B913-3094DA37DD40}" xr6:coauthVersionLast="45" xr6:coauthVersionMax="47" xr10:uidLastSave="{00000000-0000-0000-0000-000000000000}"/>
  <bookViews>
    <workbookView xWindow="-120" yWindow="-120" windowWidth="29040" windowHeight="15720" activeTab="1" xr2:uid="{E2CC3849-05FF-4631-8AEF-23E835B25D37}"/>
  </bookViews>
  <sheets>
    <sheet name="GUIDE D'UTILISATION" sheetId="15" r:id="rId1"/>
    <sheet name="ACHAT_FRAIS_D'ETS" sheetId="1" r:id="rId2"/>
    <sheet name="ACHAT_LOGICIEL" sheetId="3" r:id="rId3"/>
    <sheet name="ACHAT_AUTRES_IMMO_INCORP" sheetId="4" r:id="rId4"/>
    <sheet name="ACHAT_TERRAIN" sheetId="5" r:id="rId5"/>
    <sheet name="ACHAT_CONSTRUCTIONS_&amp;_BAT" sheetId="6" r:id="rId6"/>
    <sheet name="ACHAT_INST,_AGEN_&amp;_AMENAGEMENT" sheetId="7" r:id="rId7"/>
    <sheet name="ACHAT_MAT_&amp;_OUTILLAGES" sheetId="8" r:id="rId8"/>
    <sheet name="ACHAT_MAT_DE_TRANSPORT" sheetId="9" r:id="rId9"/>
    <sheet name="ACHAT_MOB_&amp;_MAT_DE_BUREAU" sheetId="10" r:id="rId10"/>
    <sheet name="ACHAT_MAT_INFO" sheetId="11" r:id="rId11"/>
    <sheet name="SYNTHESE__ACHAT_TOTAL" sheetId="13" r:id="rId12"/>
    <sheet name="Immo Consolidés" sheetId="16" state="hidden" r:id="rId13"/>
    <sheet name="RESSOURCE" sheetId="2" state="hidden" r:id="rId14"/>
  </sheets>
  <definedNames>
    <definedName name="DonnéesExternes_1" localSheetId="12" hidden="1">'Immo Consolidés'!$A$1:$K$2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6" i="5" l="1"/>
  <c r="A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216" i="10"/>
  <c r="C217" i="10"/>
  <c r="C218" i="10"/>
  <c r="C219" i="10"/>
  <c r="C220" i="10"/>
  <c r="C221" i="10"/>
  <c r="C222" i="10"/>
  <c r="C223" i="10"/>
  <c r="C224" i="10"/>
  <c r="C225" i="10"/>
  <c r="C226" i="10"/>
  <c r="C227" i="10"/>
  <c r="C228" i="10"/>
  <c r="C229" i="10"/>
  <c r="C230" i="10"/>
  <c r="C231" i="10"/>
  <c r="C232" i="10"/>
  <c r="C233" i="10"/>
  <c r="C234" i="10"/>
  <c r="C235" i="10"/>
  <c r="C236" i="10"/>
  <c r="C237" i="10"/>
  <c r="C238" i="10"/>
  <c r="C239" i="10"/>
  <c r="C240" i="10"/>
  <c r="C241" i="10"/>
  <c r="C242" i="10"/>
  <c r="C243" i="10"/>
  <c r="C244" i="10"/>
  <c r="C245" i="10"/>
  <c r="C246" i="10"/>
  <c r="C247" i="10"/>
  <c r="C248" i="10"/>
  <c r="C249" i="10"/>
  <c r="C250" i="10"/>
  <c r="C251" i="10"/>
  <c r="C252" i="10"/>
  <c r="C253" i="10"/>
  <c r="C254" i="10"/>
  <c r="C255" i="10"/>
  <c r="C256" i="10"/>
  <c r="C257" i="10"/>
  <c r="C258" i="10"/>
  <c r="C259" i="10"/>
  <c r="C260" i="10"/>
  <c r="C261" i="10"/>
  <c r="C262" i="10"/>
  <c r="C263" i="10"/>
  <c r="C264" i="10"/>
  <c r="C265" i="10"/>
  <c r="C266" i="10"/>
  <c r="C267" i="10"/>
  <c r="C268" i="10"/>
  <c r="C269" i="10"/>
  <c r="C270" i="10"/>
  <c r="C271" i="10"/>
  <c r="C272" i="10"/>
  <c r="C273" i="10"/>
  <c r="C274" i="10"/>
  <c r="C275" i="10"/>
  <c r="C276" i="10"/>
  <c r="C277" i="10"/>
  <c r="C278" i="10"/>
  <c r="C279" i="10"/>
  <c r="C280" i="10"/>
  <c r="C281" i="10"/>
  <c r="C282" i="10"/>
  <c r="C283" i="10"/>
  <c r="C284" i="10"/>
  <c r="C285" i="10"/>
  <c r="C286" i="10"/>
  <c r="C287" i="10"/>
  <c r="C288" i="10"/>
  <c r="C289" i="10"/>
  <c r="C290" i="10"/>
  <c r="C291" i="10"/>
  <c r="C292" i="10"/>
  <c r="C293" i="10"/>
  <c r="C294" i="10"/>
  <c r="C295" i="10"/>
  <c r="C296" i="10"/>
  <c r="C297" i="10"/>
  <c r="C298" i="10"/>
  <c r="C299" i="10"/>
  <c r="C300" i="10"/>
  <c r="C301" i="10"/>
  <c r="C302" i="10"/>
  <c r="C303" i="10"/>
  <c r="C304" i="10"/>
  <c r="C305" i="10"/>
  <c r="C306" i="10"/>
  <c r="C307" i="10"/>
  <c r="C308" i="10"/>
  <c r="C309" i="10"/>
  <c r="C310" i="10"/>
  <c r="C311" i="10"/>
  <c r="C312" i="10"/>
  <c r="C313" i="10"/>
  <c r="C314" i="10"/>
  <c r="C315" i="10"/>
  <c r="C316" i="10"/>
  <c r="C317" i="10"/>
  <c r="C318" i="10"/>
  <c r="C319" i="10"/>
  <c r="C320" i="10"/>
  <c r="C321" i="10"/>
  <c r="C322" i="10"/>
  <c r="C323" i="10"/>
  <c r="C324" i="10"/>
  <c r="C325" i="10"/>
  <c r="C326" i="10"/>
  <c r="C327" i="10"/>
  <c r="C328" i="10"/>
  <c r="C329" i="10"/>
  <c r="C330" i="10"/>
  <c r="C331" i="10"/>
  <c r="C332" i="10"/>
  <c r="C333" i="10"/>
  <c r="C334" i="10"/>
  <c r="C335" i="10"/>
  <c r="C336" i="10"/>
  <c r="C337" i="10"/>
  <c r="C338" i="10"/>
  <c r="C339" i="10"/>
  <c r="C340" i="10"/>
  <c r="C341" i="10"/>
  <c r="C342" i="10"/>
  <c r="C343" i="10"/>
  <c r="C344" i="10"/>
  <c r="C345" i="10"/>
  <c r="C346" i="10"/>
  <c r="C347" i="10"/>
  <c r="C348" i="10"/>
  <c r="C349" i="10"/>
  <c r="C350" i="10"/>
  <c r="C351" i="10"/>
  <c r="C352" i="10"/>
  <c r="C353" i="10"/>
  <c r="C354" i="10"/>
  <c r="C355" i="10"/>
  <c r="C356" i="10"/>
  <c r="C357" i="10"/>
  <c r="C358" i="10"/>
  <c r="C359" i="10"/>
  <c r="C360" i="10"/>
  <c r="C361" i="10"/>
  <c r="C362" i="10"/>
  <c r="C363" i="10"/>
  <c r="C364" i="10"/>
  <c r="C365" i="10"/>
  <c r="C366" i="10"/>
  <c r="C367" i="10"/>
  <c r="C368" i="10"/>
  <c r="C369" i="10"/>
  <c r="C370" i="10"/>
  <c r="C371" i="10"/>
  <c r="C372" i="10"/>
  <c r="C373" i="10"/>
  <c r="C374" i="10"/>
  <c r="C375" i="10"/>
  <c r="C376" i="10"/>
  <c r="C377" i="10"/>
  <c r="C378" i="10"/>
  <c r="C379" i="10"/>
  <c r="C380" i="10"/>
  <c r="C381" i="10"/>
  <c r="C382" i="10"/>
  <c r="C383" i="10"/>
  <c r="C384" i="10"/>
  <c r="C385" i="10"/>
  <c r="C386" i="10"/>
  <c r="C387" i="10"/>
  <c r="C388" i="10"/>
  <c r="C389" i="10"/>
  <c r="C390" i="10"/>
  <c r="C391" i="10"/>
  <c r="C392" i="10"/>
  <c r="C393" i="10"/>
  <c r="C394" i="10"/>
  <c r="C395" i="10"/>
  <c r="C396" i="10"/>
  <c r="C397" i="10"/>
  <c r="C398" i="10"/>
  <c r="C399" i="10"/>
  <c r="C400" i="10"/>
  <c r="C401" i="10"/>
  <c r="C402" i="10"/>
  <c r="C403" i="10"/>
  <c r="C404" i="10"/>
  <c r="C405" i="10"/>
  <c r="C406" i="10"/>
  <c r="C407" i="10"/>
  <c r="C408" i="10"/>
  <c r="C409" i="10"/>
  <c r="C410" i="10"/>
  <c r="C411" i="10"/>
  <c r="C412" i="10"/>
  <c r="C413" i="10"/>
  <c r="C414" i="10"/>
  <c r="C415" i="10"/>
  <c r="C416" i="10"/>
  <c r="C417" i="10"/>
  <c r="C418" i="10"/>
  <c r="C419" i="10"/>
  <c r="C420" i="10"/>
  <c r="C421" i="10"/>
  <c r="C422" i="10"/>
  <c r="C423" i="10"/>
  <c r="C424" i="10"/>
  <c r="C425" i="10"/>
  <c r="C426" i="10"/>
  <c r="C427" i="10"/>
  <c r="C428" i="10"/>
  <c r="C429" i="10"/>
  <c r="C430" i="10"/>
  <c r="C431" i="10"/>
  <c r="C432" i="10"/>
  <c r="C433" i="10"/>
  <c r="C434" i="10"/>
  <c r="C435" i="10"/>
  <c r="C436" i="10"/>
  <c r="C437" i="10"/>
  <c r="C438" i="10"/>
  <c r="C439" i="10"/>
  <c r="C440" i="10"/>
  <c r="C441" i="10"/>
  <c r="C442" i="10"/>
  <c r="C443" i="10"/>
  <c r="C444" i="10"/>
  <c r="C445" i="10"/>
  <c r="C446" i="10"/>
  <c r="C447" i="10"/>
  <c r="C448" i="10"/>
  <c r="C449" i="10"/>
  <c r="C450" i="10"/>
  <c r="C451" i="10"/>
  <c r="C452" i="10"/>
  <c r="C453" i="10"/>
  <c r="C454" i="10"/>
  <c r="C455" i="10"/>
  <c r="C456" i="10"/>
  <c r="C457" i="10"/>
  <c r="C458" i="10"/>
  <c r="C459" i="10"/>
  <c r="C460" i="10"/>
  <c r="C461" i="10"/>
  <c r="C462" i="10"/>
  <c r="C463" i="10"/>
  <c r="C464" i="10"/>
  <c r="C465" i="10"/>
  <c r="C466" i="10"/>
  <c r="C467" i="10"/>
  <c r="C468" i="10"/>
  <c r="C469" i="10"/>
  <c r="C470" i="10"/>
  <c r="C471" i="10"/>
  <c r="C472" i="10"/>
  <c r="C473" i="10"/>
  <c r="C474" i="10"/>
  <c r="C475" i="10"/>
  <c r="C476" i="10"/>
  <c r="C477" i="10"/>
  <c r="C478" i="10"/>
  <c r="C479" i="10"/>
  <c r="C480" i="10"/>
  <c r="C481" i="10"/>
  <c r="C482" i="10"/>
  <c r="C483" i="10"/>
  <c r="C484" i="10"/>
  <c r="C485" i="10"/>
  <c r="C486" i="10"/>
  <c r="C487" i="10"/>
  <c r="C488" i="10"/>
  <c r="C489" i="10"/>
  <c r="C490" i="10"/>
  <c r="C491" i="10"/>
  <c r="C492" i="10"/>
  <c r="C493" i="10"/>
  <c r="C494" i="10"/>
  <c r="C495" i="10"/>
  <c r="C496" i="10"/>
  <c r="C497" i="10"/>
  <c r="C498" i="10"/>
  <c r="C499" i="10"/>
  <c r="C500" i="10"/>
  <c r="C501" i="10"/>
  <c r="C502" i="10"/>
  <c r="C503" i="10"/>
  <c r="C504" i="10"/>
  <c r="C505" i="10"/>
  <c r="C506" i="10"/>
  <c r="C507" i="10"/>
  <c r="C508" i="10"/>
  <c r="C509" i="10"/>
  <c r="C510" i="10"/>
  <c r="C511" i="10"/>
  <c r="C512" i="10"/>
  <c r="C513" i="10"/>
  <c r="C514" i="10"/>
  <c r="C515" i="10"/>
  <c r="C516" i="10"/>
  <c r="C517" i="10"/>
  <c r="C518" i="10"/>
  <c r="C519" i="10"/>
  <c r="C520" i="10"/>
  <c r="C521" i="10"/>
  <c r="C522" i="10"/>
  <c r="C523" i="10"/>
  <c r="C524" i="10"/>
  <c r="C525" i="10"/>
  <c r="C526" i="10"/>
  <c r="C527" i="10"/>
  <c r="C528" i="10"/>
  <c r="C529" i="10"/>
  <c r="C530" i="10"/>
  <c r="C531" i="10"/>
  <c r="C532" i="10"/>
  <c r="C533" i="10"/>
  <c r="C534" i="10"/>
  <c r="C535" i="10"/>
  <c r="C536" i="10"/>
  <c r="C537" i="10"/>
  <c r="C538" i="10"/>
  <c r="C539" i="10"/>
  <c r="C540" i="10"/>
  <c r="C541" i="10"/>
  <c r="C542" i="10"/>
  <c r="C543" i="10"/>
  <c r="C544" i="10"/>
  <c r="C545" i="10"/>
  <c r="C546" i="10"/>
  <c r="C547" i="10"/>
  <c r="C548" i="10"/>
  <c r="C549" i="10"/>
  <c r="C550" i="10"/>
  <c r="C551" i="10"/>
  <c r="C552" i="10"/>
  <c r="C553" i="10"/>
  <c r="A21" i="11" l="1"/>
  <c r="A22" i="11"/>
  <c r="A23" i="11"/>
  <c r="A24" i="11"/>
  <c r="A25" i="11"/>
  <c r="A26" i="11"/>
  <c r="A27" i="11"/>
  <c r="A28" i="11"/>
  <c r="A29" i="11"/>
  <c r="A30" i="11"/>
  <c r="A31" i="11"/>
  <c r="A32" i="11"/>
  <c r="A33" i="11"/>
  <c r="A34" i="11"/>
  <c r="A35" i="11"/>
  <c r="A36" i="11"/>
  <c r="A37" i="11"/>
  <c r="A38" i="11"/>
  <c r="A39" i="11"/>
  <c r="A40" i="11"/>
  <c r="A41" i="11"/>
  <c r="A42" i="11"/>
  <c r="A43" i="11"/>
  <c r="A44" i="11"/>
  <c r="A45" i="11"/>
  <c r="A46" i="11"/>
  <c r="A47" i="11"/>
  <c r="A48" i="11"/>
  <c r="A49" i="11"/>
  <c r="A50" i="11"/>
  <c r="A51" i="11"/>
  <c r="A52" i="11"/>
  <c r="A53" i="11"/>
  <c r="A54" i="11"/>
  <c r="A55" i="11"/>
  <c r="A56" i="11"/>
  <c r="A57" i="11"/>
  <c r="A58" i="11"/>
  <c r="A59" i="11"/>
  <c r="A60" i="11"/>
  <c r="A61" i="11"/>
  <c r="A62" i="11"/>
  <c r="A63" i="11"/>
  <c r="A64" i="11"/>
  <c r="A65" i="11"/>
  <c r="A66" i="11"/>
  <c r="A67" i="11"/>
  <c r="A68" i="11"/>
  <c r="A69" i="11"/>
  <c r="A70" i="11"/>
  <c r="A71" i="11"/>
  <c r="A72" i="11"/>
  <c r="A73" i="11"/>
  <c r="A74" i="11"/>
  <c r="A75" i="11"/>
  <c r="A76" i="11"/>
  <c r="A77" i="11"/>
  <c r="A78" i="11"/>
  <c r="A79" i="11"/>
  <c r="A80" i="11"/>
  <c r="A81" i="11"/>
  <c r="A82" i="11"/>
  <c r="A83" i="11"/>
  <c r="A84" i="11"/>
  <c r="A85" i="11"/>
  <c r="A86" i="11"/>
  <c r="A87" i="11"/>
  <c r="A88" i="11"/>
  <c r="A89" i="11"/>
  <c r="A90" i="11"/>
  <c r="A91" i="11"/>
  <c r="A92" i="11"/>
  <c r="A93" i="11"/>
  <c r="A94" i="11"/>
  <c r="A95" i="11"/>
  <c r="A96" i="11"/>
  <c r="A97" i="11"/>
  <c r="A98" i="11"/>
  <c r="A99" i="11"/>
  <c r="A100" i="11"/>
  <c r="A101" i="11"/>
  <c r="A102" i="11"/>
  <c r="A103" i="11"/>
  <c r="A104" i="11"/>
  <c r="A105" i="11"/>
  <c r="A106" i="11"/>
  <c r="A107" i="11"/>
  <c r="A108" i="11"/>
  <c r="A109" i="11"/>
  <c r="A110" i="11"/>
  <c r="A111" i="11"/>
  <c r="A112" i="11"/>
  <c r="A113" i="11"/>
  <c r="A114" i="11"/>
  <c r="A115" i="11"/>
  <c r="A116" i="11"/>
  <c r="A117" i="11"/>
  <c r="A118" i="11"/>
  <c r="A119" i="11"/>
  <c r="A120" i="11"/>
  <c r="A121" i="11"/>
  <c r="A122" i="11"/>
  <c r="A123" i="11"/>
  <c r="A124" i="11"/>
  <c r="A125" i="11"/>
  <c r="A126" i="11"/>
  <c r="A127" i="11"/>
  <c r="A128" i="11"/>
  <c r="A129" i="11"/>
  <c r="A130" i="11"/>
  <c r="A131" i="11"/>
  <c r="A132" i="11"/>
  <c r="A133" i="11"/>
  <c r="A134" i="11"/>
  <c r="A135" i="11"/>
  <c r="A136" i="11"/>
  <c r="A137" i="11"/>
  <c r="A138" i="11"/>
  <c r="A139" i="11"/>
  <c r="A140" i="11"/>
  <c r="A141" i="11"/>
  <c r="A142" i="11"/>
  <c r="A143" i="11"/>
  <c r="A144" i="11"/>
  <c r="A145" i="11"/>
  <c r="A146" i="11"/>
  <c r="A147" i="11"/>
  <c r="A148" i="11"/>
  <c r="A149" i="11"/>
  <c r="A150" i="11"/>
  <c r="A151" i="11"/>
  <c r="A152" i="11"/>
  <c r="A153" i="11"/>
  <c r="A154" i="11"/>
  <c r="A155" i="11"/>
  <c r="A156" i="11"/>
  <c r="A157" i="11"/>
  <c r="A158" i="11"/>
  <c r="A159" i="11"/>
  <c r="A160" i="11"/>
  <c r="A161" i="11"/>
  <c r="A162" i="11"/>
  <c r="A163" i="11"/>
  <c r="A164" i="11"/>
  <c r="A165" i="11"/>
  <c r="A166" i="11"/>
  <c r="A167" i="11"/>
  <c r="A168" i="11"/>
  <c r="A169" i="11"/>
  <c r="A170" i="11"/>
  <c r="A171" i="11"/>
  <c r="A172" i="11"/>
  <c r="A173" i="11"/>
  <c r="A174" i="11"/>
  <c r="A175" i="11"/>
  <c r="A176" i="11"/>
  <c r="A177" i="11"/>
  <c r="A178" i="11"/>
  <c r="A179" i="11"/>
  <c r="A180" i="11"/>
  <c r="A181" i="11"/>
  <c r="A182" i="11"/>
  <c r="A183" i="11"/>
  <c r="A184" i="11"/>
  <c r="A185" i="11"/>
  <c r="A186" i="11"/>
  <c r="A187" i="11"/>
  <c r="A188" i="11"/>
  <c r="A189" i="11"/>
  <c r="A190" i="11"/>
  <c r="A191" i="11"/>
  <c r="A192" i="11"/>
  <c r="A193" i="11"/>
  <c r="A194" i="11"/>
  <c r="A195" i="11"/>
  <c r="A196" i="11"/>
  <c r="A197" i="11"/>
  <c r="A198" i="11"/>
  <c r="A199" i="11"/>
  <c r="A200" i="11"/>
  <c r="A201" i="11"/>
  <c r="A202" i="11"/>
  <c r="A203" i="11"/>
  <c r="A204" i="11"/>
  <c r="A205" i="11"/>
  <c r="A206" i="11"/>
  <c r="A207" i="11"/>
  <c r="A208" i="11"/>
  <c r="A209" i="11"/>
  <c r="A210" i="11"/>
  <c r="A211" i="11"/>
  <c r="A212" i="11"/>
  <c r="A213" i="11"/>
  <c r="A214" i="11"/>
  <c r="A215" i="11"/>
  <c r="A216" i="11"/>
  <c r="A217" i="11"/>
  <c r="A218" i="11"/>
  <c r="A219" i="11"/>
  <c r="A220" i="11"/>
  <c r="A221" i="11"/>
  <c r="A222" i="11"/>
  <c r="A223" i="11"/>
  <c r="A224" i="11"/>
  <c r="A225" i="11"/>
  <c r="A226" i="11"/>
  <c r="A227" i="11"/>
  <c r="A228" i="11"/>
  <c r="A229" i="11"/>
  <c r="A230" i="11"/>
  <c r="A231" i="11"/>
  <c r="A232" i="11"/>
  <c r="A233" i="11"/>
  <c r="A234" i="11"/>
  <c r="A235" i="11"/>
  <c r="A236" i="11"/>
  <c r="A237" i="11"/>
  <c r="A238" i="11"/>
  <c r="A239" i="11"/>
  <c r="A240" i="11"/>
  <c r="A241" i="11"/>
  <c r="A242" i="11"/>
  <c r="A243" i="11"/>
  <c r="A244" i="11"/>
  <c r="A245" i="11"/>
  <c r="A246" i="11"/>
  <c r="A247" i="11"/>
  <c r="A248" i="11"/>
  <c r="A249" i="11"/>
  <c r="A250" i="11"/>
  <c r="A251" i="11"/>
  <c r="A252" i="11"/>
  <c r="A253" i="11"/>
  <c r="A254" i="11"/>
  <c r="A255" i="11"/>
  <c r="A256" i="11"/>
  <c r="A257" i="11"/>
  <c r="A258" i="11"/>
  <c r="A259" i="11"/>
  <c r="A260" i="11"/>
  <c r="A261" i="11"/>
  <c r="A262" i="11"/>
  <c r="A263" i="11"/>
  <c r="A264" i="11"/>
  <c r="A265" i="11"/>
  <c r="A266" i="11"/>
  <c r="A267" i="11"/>
  <c r="A268" i="11"/>
  <c r="A269" i="11"/>
  <c r="A270" i="11"/>
  <c r="A271" i="11"/>
  <c r="A272" i="11"/>
  <c r="A273" i="11"/>
  <c r="A274" i="11"/>
  <c r="A275" i="11"/>
  <c r="A276" i="11"/>
  <c r="A277" i="11"/>
  <c r="A278" i="11"/>
  <c r="A279" i="11"/>
  <c r="A280" i="11"/>
  <c r="A281" i="11"/>
  <c r="A282" i="11"/>
  <c r="A283" i="11"/>
  <c r="A284" i="11"/>
  <c r="A285" i="11"/>
  <c r="A286" i="11"/>
  <c r="A287" i="11"/>
  <c r="A288" i="11"/>
  <c r="A289" i="11"/>
  <c r="A290" i="11"/>
  <c r="A291" i="11"/>
  <c r="A292" i="11"/>
  <c r="A293" i="11"/>
  <c r="A294" i="11"/>
  <c r="A295" i="11"/>
  <c r="A296" i="11"/>
  <c r="A297" i="11"/>
  <c r="A298" i="11"/>
  <c r="A299" i="11"/>
  <c r="A300" i="11"/>
  <c r="A301" i="11"/>
  <c r="A302" i="11"/>
  <c r="A303" i="11"/>
  <c r="A304" i="11"/>
  <c r="A305" i="11"/>
  <c r="A306" i="11"/>
  <c r="A307" i="11"/>
  <c r="A308" i="11"/>
  <c r="A309" i="11"/>
  <c r="A310" i="11"/>
  <c r="A311" i="11"/>
  <c r="A312" i="11"/>
  <c r="A313" i="11"/>
  <c r="A314" i="11"/>
  <c r="A315" i="11"/>
  <c r="A316" i="11"/>
  <c r="A317" i="11"/>
  <c r="A318" i="11"/>
  <c r="A319" i="11"/>
  <c r="A320" i="11"/>
  <c r="A321" i="11"/>
  <c r="A322" i="11"/>
  <c r="A323" i="11"/>
  <c r="A324" i="11"/>
  <c r="A325" i="11"/>
  <c r="A326" i="11"/>
  <c r="A327" i="11"/>
  <c r="A328" i="11"/>
  <c r="A329" i="11"/>
  <c r="A330" i="11"/>
  <c r="A331" i="11"/>
  <c r="A332" i="11"/>
  <c r="A333" i="11"/>
  <c r="A334" i="11"/>
  <c r="A335" i="11"/>
  <c r="A336" i="11"/>
  <c r="A337" i="11"/>
  <c r="A338" i="11"/>
  <c r="A339" i="11"/>
  <c r="A340" i="11"/>
  <c r="A341" i="11"/>
  <c r="A342" i="11"/>
  <c r="A343" i="11"/>
  <c r="A344" i="11"/>
  <c r="A345" i="11"/>
  <c r="A346" i="11"/>
  <c r="A347" i="11"/>
  <c r="A348" i="11"/>
  <c r="A349" i="11"/>
  <c r="A350" i="11"/>
  <c r="A351" i="11"/>
  <c r="A352" i="11"/>
  <c r="A353" i="11"/>
  <c r="A354" i="11"/>
  <c r="A355" i="11"/>
  <c r="A356" i="11"/>
  <c r="A357" i="11"/>
  <c r="A358" i="11"/>
  <c r="A359" i="11"/>
  <c r="A360" i="11"/>
  <c r="A361" i="11"/>
  <c r="A362" i="11"/>
  <c r="A363" i="11"/>
  <c r="A364" i="11"/>
  <c r="A365" i="11"/>
  <c r="A366" i="11"/>
  <c r="A367" i="11"/>
  <c r="A368" i="11"/>
  <c r="A369" i="11"/>
  <c r="A370" i="11"/>
  <c r="A371" i="11"/>
  <c r="A372" i="11"/>
  <c r="A373" i="11"/>
  <c r="A374" i="11"/>
  <c r="A375" i="11"/>
  <c r="A376" i="11"/>
  <c r="A377" i="11"/>
  <c r="A378" i="11"/>
  <c r="A379" i="11"/>
  <c r="A380" i="11"/>
  <c r="A381" i="11"/>
  <c r="A382" i="11"/>
  <c r="A383" i="11"/>
  <c r="A384" i="11"/>
  <c r="A385" i="11"/>
  <c r="A386" i="11"/>
  <c r="A387" i="11"/>
  <c r="A388" i="11"/>
  <c r="A389" i="11"/>
  <c r="A390" i="11"/>
  <c r="A391" i="11"/>
  <c r="A392" i="11"/>
  <c r="A393" i="11"/>
  <c r="A394" i="11"/>
  <c r="A395" i="11"/>
  <c r="A396" i="11"/>
  <c r="A397" i="11"/>
  <c r="A398" i="11"/>
  <c r="A399" i="11"/>
  <c r="A400" i="11"/>
  <c r="A401" i="11"/>
  <c r="A402" i="11"/>
  <c r="A403" i="11"/>
  <c r="A404" i="11"/>
  <c r="A405" i="11"/>
  <c r="A406" i="11"/>
  <c r="A407" i="11"/>
  <c r="A408" i="11"/>
  <c r="A409" i="11"/>
  <c r="A410" i="11"/>
  <c r="A411" i="11"/>
  <c r="A412" i="11"/>
  <c r="A413" i="11"/>
  <c r="A414" i="11"/>
  <c r="A415" i="11"/>
  <c r="A416" i="11"/>
  <c r="A417" i="11"/>
  <c r="A418" i="11"/>
  <c r="A419" i="11"/>
  <c r="A420" i="11"/>
  <c r="A421" i="11"/>
  <c r="A422" i="11"/>
  <c r="A423" i="11"/>
  <c r="A424" i="11"/>
  <c r="A425" i="11"/>
  <c r="A426" i="11"/>
  <c r="A427" i="11"/>
  <c r="A428" i="11"/>
  <c r="A429" i="11"/>
  <c r="A430" i="11"/>
  <c r="A431" i="11"/>
  <c r="A432" i="11"/>
  <c r="A433" i="11"/>
  <c r="A434" i="11"/>
  <c r="A435" i="11"/>
  <c r="A436" i="11"/>
  <c r="A437" i="11"/>
  <c r="A438" i="11"/>
  <c r="A439" i="11"/>
  <c r="A440" i="11"/>
  <c r="A441" i="11"/>
  <c r="A442" i="11"/>
  <c r="A443" i="11"/>
  <c r="A444" i="11"/>
  <c r="A445" i="11"/>
  <c r="A446" i="11"/>
  <c r="A447" i="11"/>
  <c r="A448" i="11"/>
  <c r="A449" i="11"/>
  <c r="A450" i="11"/>
  <c r="A451" i="11"/>
  <c r="A452" i="11"/>
  <c r="A453" i="11"/>
  <c r="A454" i="11"/>
  <c r="A455" i="11"/>
  <c r="A456" i="11"/>
  <c r="A457" i="11"/>
  <c r="A458" i="11"/>
  <c r="A459" i="11"/>
  <c r="A460" i="11"/>
  <c r="A461" i="11"/>
  <c r="A462" i="11"/>
  <c r="A463" i="11"/>
  <c r="A464" i="11"/>
  <c r="A465" i="11"/>
  <c r="A466" i="11"/>
  <c r="A467" i="11"/>
  <c r="A468" i="11"/>
  <c r="A469" i="11"/>
  <c r="A470" i="11"/>
  <c r="A471" i="11"/>
  <c r="A472" i="11"/>
  <c r="A473" i="11"/>
  <c r="A474" i="11"/>
  <c r="A475" i="11"/>
  <c r="A476" i="11"/>
  <c r="A477" i="11"/>
  <c r="A478" i="11"/>
  <c r="A479" i="11"/>
  <c r="A480" i="11"/>
  <c r="A481" i="11"/>
  <c r="A482" i="11"/>
  <c r="A483" i="11"/>
  <c r="A484" i="11"/>
  <c r="A485" i="11"/>
  <c r="A486" i="11"/>
  <c r="A487" i="11"/>
  <c r="A488" i="11"/>
  <c r="A489" i="11"/>
  <c r="A490" i="11"/>
  <c r="A491" i="11"/>
  <c r="A492" i="11"/>
  <c r="A493" i="11"/>
  <c r="A494" i="11"/>
  <c r="A495" i="11"/>
  <c r="A496" i="11"/>
  <c r="A497" i="11"/>
  <c r="A498" i="11"/>
  <c r="A499" i="11"/>
  <c r="A500" i="11"/>
  <c r="A501" i="11"/>
  <c r="A502" i="11"/>
  <c r="A503" i="11"/>
  <c r="A504" i="11"/>
  <c r="A505" i="11"/>
  <c r="A506" i="11"/>
  <c r="A507" i="11"/>
  <c r="A508" i="11"/>
  <c r="A509" i="11"/>
  <c r="A510" i="11"/>
  <c r="A511" i="11"/>
  <c r="A512" i="11"/>
  <c r="A513" i="11"/>
  <c r="A514" i="11"/>
  <c r="A515" i="11"/>
  <c r="A516" i="11"/>
  <c r="A517" i="11"/>
  <c r="A518" i="11"/>
  <c r="A519" i="11"/>
  <c r="A520" i="11"/>
  <c r="A521" i="11"/>
  <c r="A522" i="11"/>
  <c r="A523" i="11"/>
  <c r="A524" i="11"/>
  <c r="A525" i="11"/>
  <c r="A526" i="11"/>
  <c r="A527" i="11"/>
  <c r="A528" i="11"/>
  <c r="A529" i="11"/>
  <c r="A530" i="11"/>
  <c r="A531" i="11"/>
  <c r="A532" i="11"/>
  <c r="A533" i="11"/>
  <c r="A534" i="11"/>
  <c r="A535" i="11"/>
  <c r="A536" i="11"/>
  <c r="A537" i="11"/>
  <c r="A538" i="11"/>
  <c r="A539" i="11"/>
  <c r="A540" i="11"/>
  <c r="A541" i="11"/>
  <c r="A542" i="11"/>
  <c r="A543" i="11"/>
  <c r="A544" i="11"/>
  <c r="A545" i="11"/>
  <c r="A546" i="11"/>
  <c r="A547" i="11"/>
  <c r="A548" i="11"/>
  <c r="A549" i="11"/>
  <c r="A550" i="11"/>
  <c r="A551" i="11"/>
  <c r="A552" i="11"/>
  <c r="A553" i="11"/>
  <c r="A554" i="11"/>
  <c r="A555" i="11"/>
  <c r="A556" i="11"/>
  <c r="A557" i="11"/>
  <c r="A558" i="11"/>
  <c r="A559" i="11"/>
  <c r="A560" i="11"/>
  <c r="A561" i="11"/>
  <c r="A562" i="11"/>
  <c r="A563" i="11"/>
  <c r="A564" i="11"/>
  <c r="A565" i="11"/>
  <c r="A566" i="11"/>
  <c r="A567" i="11"/>
  <c r="A568" i="11"/>
  <c r="A569" i="11"/>
  <c r="A570" i="11"/>
  <c r="A571" i="11"/>
  <c r="A572" i="11"/>
  <c r="A573" i="11"/>
  <c r="A574" i="11"/>
  <c r="A575" i="11"/>
  <c r="A576" i="11"/>
  <c r="A577" i="11"/>
  <c r="A578" i="11"/>
  <c r="A579" i="11"/>
  <c r="A580" i="11"/>
  <c r="A581" i="11"/>
  <c r="A582" i="11"/>
  <c r="A583" i="11"/>
  <c r="A584" i="11"/>
  <c r="A585" i="11"/>
  <c r="A586" i="11"/>
  <c r="A587" i="11"/>
  <c r="A588" i="11"/>
  <c r="A589" i="11"/>
  <c r="A590" i="11"/>
  <c r="A591" i="11"/>
  <c r="A592" i="11"/>
  <c r="A593" i="11"/>
  <c r="A594" i="11"/>
  <c r="A595" i="11"/>
  <c r="A596" i="11"/>
  <c r="A597" i="11"/>
  <c r="A598" i="11"/>
  <c r="A599" i="11"/>
  <c r="A600" i="11"/>
  <c r="A601" i="11"/>
  <c r="A602" i="11"/>
  <c r="A603" i="11"/>
  <c r="A604" i="11"/>
  <c r="A605" i="11"/>
  <c r="A606" i="11"/>
  <c r="A607" i="11"/>
  <c r="A608" i="11"/>
  <c r="A609" i="11"/>
  <c r="A610" i="11"/>
  <c r="A611" i="11"/>
  <c r="A612" i="11"/>
  <c r="A613" i="11"/>
  <c r="A614" i="11"/>
  <c r="A615" i="11"/>
  <c r="A616" i="11"/>
  <c r="A617" i="11"/>
  <c r="A618" i="11"/>
  <c r="A619" i="11"/>
  <c r="A620" i="11"/>
  <c r="A621" i="11"/>
  <c r="A622" i="11"/>
  <c r="A623" i="11"/>
  <c r="A624" i="11"/>
  <c r="A625" i="11"/>
  <c r="A626" i="11"/>
  <c r="A627" i="11"/>
  <c r="A628" i="11"/>
  <c r="A629" i="11"/>
  <c r="A630" i="11"/>
  <c r="A631" i="11"/>
  <c r="A632" i="11"/>
  <c r="A633" i="11"/>
  <c r="A634" i="11"/>
  <c r="A635" i="11"/>
  <c r="A636" i="11"/>
  <c r="A637" i="11"/>
  <c r="A638" i="11"/>
  <c r="A639" i="11"/>
  <c r="A640" i="11"/>
  <c r="A641" i="11"/>
  <c r="A642" i="11"/>
  <c r="A643" i="11"/>
  <c r="A644" i="11"/>
  <c r="A645" i="11"/>
  <c r="A646" i="11"/>
  <c r="A647" i="11"/>
  <c r="A648" i="11"/>
  <c r="A649" i="11"/>
  <c r="A650" i="11"/>
  <c r="A651" i="11"/>
  <c r="A652" i="11"/>
  <c r="A653" i="11"/>
  <c r="A654" i="11"/>
  <c r="A655" i="11"/>
  <c r="A656" i="11"/>
  <c r="A657" i="11"/>
  <c r="A658" i="11"/>
  <c r="A20" i="11"/>
  <c r="A21" i="10"/>
  <c r="A22" i="10"/>
  <c r="A23" i="10"/>
  <c r="A24" i="10"/>
  <c r="A25" i="10"/>
  <c r="A26" i="10"/>
  <c r="A27" i="10"/>
  <c r="A28" i="10"/>
  <c r="A29" i="10"/>
  <c r="A30" i="10"/>
  <c r="A31" i="10"/>
  <c r="A32" i="10"/>
  <c r="A33" i="10"/>
  <c r="A34" i="10"/>
  <c r="A35" i="10"/>
  <c r="A36" i="10"/>
  <c r="A37" i="10"/>
  <c r="A38" i="10"/>
  <c r="A39" i="10"/>
  <c r="A40" i="10"/>
  <c r="A41" i="10"/>
  <c r="A42" i="10"/>
  <c r="A43" i="10"/>
  <c r="A44" i="10"/>
  <c r="A45" i="10"/>
  <c r="A46" i="10"/>
  <c r="A47" i="10"/>
  <c r="A48" i="10"/>
  <c r="A49" i="10"/>
  <c r="A50" i="10"/>
  <c r="A51" i="10"/>
  <c r="A52" i="10"/>
  <c r="A53" i="10"/>
  <c r="A54" i="10"/>
  <c r="A55" i="10"/>
  <c r="A56" i="10"/>
  <c r="A57" i="10"/>
  <c r="A58" i="10"/>
  <c r="A59" i="10"/>
  <c r="A60" i="10"/>
  <c r="A61" i="10"/>
  <c r="A62" i="10"/>
  <c r="A63" i="10"/>
  <c r="A64" i="10"/>
  <c r="A65" i="10"/>
  <c r="A66" i="10"/>
  <c r="A67" i="10"/>
  <c r="A68" i="10"/>
  <c r="A69" i="10"/>
  <c r="A70" i="10"/>
  <c r="A71" i="10"/>
  <c r="A72" i="10"/>
  <c r="A73" i="10"/>
  <c r="A74" i="10"/>
  <c r="A75" i="10"/>
  <c r="A76" i="10"/>
  <c r="A77" i="10"/>
  <c r="A78" i="10"/>
  <c r="A79" i="10"/>
  <c r="A80" i="10"/>
  <c r="A81" i="10"/>
  <c r="A82" i="10"/>
  <c r="A83" i="10"/>
  <c r="A84" i="10"/>
  <c r="A85" i="10"/>
  <c r="A86" i="10"/>
  <c r="A87" i="10"/>
  <c r="A88" i="10"/>
  <c r="A89" i="10"/>
  <c r="A90" i="10"/>
  <c r="A91" i="10"/>
  <c r="A92" i="10"/>
  <c r="A93" i="10"/>
  <c r="A94" i="10"/>
  <c r="A95" i="10"/>
  <c r="A96" i="10"/>
  <c r="A97" i="10"/>
  <c r="A98" i="10"/>
  <c r="A99" i="10"/>
  <c r="A100" i="10"/>
  <c r="A101" i="10"/>
  <c r="A102" i="10"/>
  <c r="A103" i="10"/>
  <c r="A104" i="10"/>
  <c r="A105" i="10"/>
  <c r="A106" i="10"/>
  <c r="A107" i="10"/>
  <c r="A108" i="10"/>
  <c r="A109" i="10"/>
  <c r="A110" i="10"/>
  <c r="A111" i="10"/>
  <c r="A112" i="10"/>
  <c r="A113" i="10"/>
  <c r="A114" i="10"/>
  <c r="A115" i="10"/>
  <c r="A116" i="10"/>
  <c r="A117" i="10"/>
  <c r="A118" i="10"/>
  <c r="A119" i="10"/>
  <c r="A120" i="10"/>
  <c r="A121" i="10"/>
  <c r="A122" i="10"/>
  <c r="A123" i="10"/>
  <c r="A124" i="10"/>
  <c r="A125" i="10"/>
  <c r="A126" i="10"/>
  <c r="A127" i="10"/>
  <c r="A128" i="10"/>
  <c r="A129" i="10"/>
  <c r="A130" i="10"/>
  <c r="A131" i="10"/>
  <c r="A132" i="10"/>
  <c r="A133" i="10"/>
  <c r="A134" i="10"/>
  <c r="A135" i="10"/>
  <c r="A136" i="10"/>
  <c r="A137" i="10"/>
  <c r="A138" i="10"/>
  <c r="A139" i="10"/>
  <c r="A140" i="10"/>
  <c r="A141" i="10"/>
  <c r="A142" i="10"/>
  <c r="A143" i="10"/>
  <c r="A144" i="10"/>
  <c r="A145" i="10"/>
  <c r="A146" i="10"/>
  <c r="A147" i="10"/>
  <c r="A148" i="10"/>
  <c r="A149" i="10"/>
  <c r="A150" i="10"/>
  <c r="A151" i="10"/>
  <c r="A152" i="10"/>
  <c r="A153" i="10"/>
  <c r="A154" i="10"/>
  <c r="A155" i="10"/>
  <c r="A156" i="10"/>
  <c r="A157" i="10"/>
  <c r="A158" i="10"/>
  <c r="A159" i="10"/>
  <c r="A160" i="10"/>
  <c r="A161" i="10"/>
  <c r="A162" i="10"/>
  <c r="A163" i="10"/>
  <c r="A164" i="10"/>
  <c r="A165" i="10"/>
  <c r="A166" i="10"/>
  <c r="A167" i="10"/>
  <c r="A168" i="10"/>
  <c r="A169" i="10"/>
  <c r="A170" i="10"/>
  <c r="A171" i="10"/>
  <c r="A172" i="10"/>
  <c r="A173" i="10"/>
  <c r="A174" i="10"/>
  <c r="A175" i="10"/>
  <c r="A176" i="10"/>
  <c r="A177" i="10"/>
  <c r="A178" i="10"/>
  <c r="A179" i="10"/>
  <c r="A180" i="10"/>
  <c r="A181" i="10"/>
  <c r="A182" i="10"/>
  <c r="A183" i="10"/>
  <c r="A184" i="10"/>
  <c r="A185" i="10"/>
  <c r="A186" i="10"/>
  <c r="A187" i="10"/>
  <c r="A188" i="10"/>
  <c r="A189" i="10"/>
  <c r="A190" i="10"/>
  <c r="A191" i="10"/>
  <c r="A192" i="10"/>
  <c r="A193" i="10"/>
  <c r="A194" i="10"/>
  <c r="A195" i="10"/>
  <c r="A196" i="10"/>
  <c r="A197" i="10"/>
  <c r="A198" i="10"/>
  <c r="A199" i="10"/>
  <c r="A200" i="10"/>
  <c r="A201" i="10"/>
  <c r="A202" i="10"/>
  <c r="A203" i="10"/>
  <c r="A204" i="10"/>
  <c r="A205" i="10"/>
  <c r="A206" i="10"/>
  <c r="A207" i="10"/>
  <c r="A208" i="10"/>
  <c r="A209" i="10"/>
  <c r="A210" i="10"/>
  <c r="A211" i="10"/>
  <c r="A212" i="10"/>
  <c r="A213" i="10"/>
  <c r="A214" i="10"/>
  <c r="A215" i="10"/>
  <c r="A216" i="10"/>
  <c r="A217" i="10"/>
  <c r="A218" i="10"/>
  <c r="A219" i="10"/>
  <c r="A220" i="10"/>
  <c r="A221" i="10"/>
  <c r="A222" i="10"/>
  <c r="A223" i="10"/>
  <c r="A224" i="10"/>
  <c r="A225" i="10"/>
  <c r="A226" i="10"/>
  <c r="A227" i="10"/>
  <c r="A228" i="10"/>
  <c r="A229" i="10"/>
  <c r="A230" i="10"/>
  <c r="A231" i="10"/>
  <c r="A232" i="10"/>
  <c r="A233" i="10"/>
  <c r="A234" i="10"/>
  <c r="A235" i="10"/>
  <c r="A236" i="10"/>
  <c r="A237" i="10"/>
  <c r="A238" i="10"/>
  <c r="A239" i="10"/>
  <c r="A240" i="10"/>
  <c r="A241" i="10"/>
  <c r="A242" i="10"/>
  <c r="A243" i="10"/>
  <c r="A244" i="10"/>
  <c r="A245" i="10"/>
  <c r="A246" i="10"/>
  <c r="A247" i="10"/>
  <c r="A248" i="10"/>
  <c r="A249" i="10"/>
  <c r="A250" i="10"/>
  <c r="A251" i="10"/>
  <c r="A252" i="10"/>
  <c r="A253" i="10"/>
  <c r="A254" i="10"/>
  <c r="A255" i="10"/>
  <c r="A256" i="10"/>
  <c r="A257" i="10"/>
  <c r="A258" i="10"/>
  <c r="A259" i="10"/>
  <c r="A260" i="10"/>
  <c r="A261" i="10"/>
  <c r="A262" i="10"/>
  <c r="A263" i="10"/>
  <c r="A264" i="10"/>
  <c r="A265" i="10"/>
  <c r="A266" i="10"/>
  <c r="A267" i="10"/>
  <c r="A268" i="10"/>
  <c r="A269" i="10"/>
  <c r="A270" i="10"/>
  <c r="A271" i="10"/>
  <c r="A272" i="10"/>
  <c r="A273" i="10"/>
  <c r="A274" i="10"/>
  <c r="A275" i="10"/>
  <c r="A276" i="10"/>
  <c r="A277" i="10"/>
  <c r="A278" i="10"/>
  <c r="A279" i="10"/>
  <c r="A280" i="10"/>
  <c r="A281" i="10"/>
  <c r="A282" i="10"/>
  <c r="A283" i="10"/>
  <c r="A284" i="10"/>
  <c r="A285" i="10"/>
  <c r="A286" i="10"/>
  <c r="A287" i="10"/>
  <c r="A288" i="10"/>
  <c r="A289" i="10"/>
  <c r="A290" i="10"/>
  <c r="A291" i="10"/>
  <c r="A292" i="10"/>
  <c r="A293" i="10"/>
  <c r="A294" i="10"/>
  <c r="A295" i="10"/>
  <c r="A296" i="10"/>
  <c r="A297" i="10"/>
  <c r="A298" i="10"/>
  <c r="A299" i="10"/>
  <c r="A300" i="10"/>
  <c r="A301" i="10"/>
  <c r="A302" i="10"/>
  <c r="A303" i="10"/>
  <c r="A304" i="10"/>
  <c r="A305" i="10"/>
  <c r="A306" i="10"/>
  <c r="A307" i="10"/>
  <c r="A308" i="10"/>
  <c r="A309" i="10"/>
  <c r="A310" i="10"/>
  <c r="A311" i="10"/>
  <c r="A312" i="10"/>
  <c r="A313" i="10"/>
  <c r="A314" i="10"/>
  <c r="A315" i="10"/>
  <c r="A316" i="10"/>
  <c r="A317" i="10"/>
  <c r="A318" i="10"/>
  <c r="A319" i="10"/>
  <c r="A320" i="10"/>
  <c r="A321" i="10"/>
  <c r="A322" i="10"/>
  <c r="A323" i="10"/>
  <c r="A324" i="10"/>
  <c r="A325" i="10"/>
  <c r="A326" i="10"/>
  <c r="A327" i="10"/>
  <c r="A328" i="10"/>
  <c r="A329" i="10"/>
  <c r="A330" i="10"/>
  <c r="A331" i="10"/>
  <c r="A332" i="10"/>
  <c r="A333" i="10"/>
  <c r="A334" i="10"/>
  <c r="A335" i="10"/>
  <c r="A336" i="10"/>
  <c r="A337" i="10"/>
  <c r="A338" i="10"/>
  <c r="A339" i="10"/>
  <c r="A340" i="10"/>
  <c r="A341" i="10"/>
  <c r="A342" i="10"/>
  <c r="A343" i="10"/>
  <c r="A344" i="10"/>
  <c r="A345" i="10"/>
  <c r="A346" i="10"/>
  <c r="A347" i="10"/>
  <c r="A348" i="10"/>
  <c r="A349" i="10"/>
  <c r="A350" i="10"/>
  <c r="A351" i="10"/>
  <c r="A352" i="10"/>
  <c r="A353" i="10"/>
  <c r="A354" i="10"/>
  <c r="A355" i="10"/>
  <c r="A356" i="10"/>
  <c r="A357" i="10"/>
  <c r="A358" i="10"/>
  <c r="A359" i="10"/>
  <c r="A360" i="10"/>
  <c r="A361" i="10"/>
  <c r="A362" i="10"/>
  <c r="A363" i="10"/>
  <c r="A364" i="10"/>
  <c r="A365" i="10"/>
  <c r="A366" i="10"/>
  <c r="A367" i="10"/>
  <c r="A368" i="10"/>
  <c r="A369" i="10"/>
  <c r="A370" i="10"/>
  <c r="A371" i="10"/>
  <c r="A372" i="10"/>
  <c r="A373" i="10"/>
  <c r="A374" i="10"/>
  <c r="A375" i="10"/>
  <c r="A376" i="10"/>
  <c r="A377" i="10"/>
  <c r="A378" i="10"/>
  <c r="A379" i="10"/>
  <c r="A380" i="10"/>
  <c r="A381" i="10"/>
  <c r="A382" i="10"/>
  <c r="A383" i="10"/>
  <c r="A384" i="10"/>
  <c r="A385" i="10"/>
  <c r="A386" i="10"/>
  <c r="A387" i="10"/>
  <c r="A388" i="10"/>
  <c r="A389" i="10"/>
  <c r="A390" i="10"/>
  <c r="A391" i="10"/>
  <c r="A392" i="10"/>
  <c r="A393" i="10"/>
  <c r="A394" i="10"/>
  <c r="A395" i="10"/>
  <c r="A396" i="10"/>
  <c r="A397" i="10"/>
  <c r="A398" i="10"/>
  <c r="A399" i="10"/>
  <c r="A400" i="10"/>
  <c r="A401" i="10"/>
  <c r="A402" i="10"/>
  <c r="A403" i="10"/>
  <c r="A404" i="10"/>
  <c r="A405" i="10"/>
  <c r="A406" i="10"/>
  <c r="A407" i="10"/>
  <c r="A408" i="10"/>
  <c r="A409" i="10"/>
  <c r="A410" i="10"/>
  <c r="A411" i="10"/>
  <c r="A412" i="10"/>
  <c r="A413" i="10"/>
  <c r="A414" i="10"/>
  <c r="A415" i="10"/>
  <c r="A416" i="10"/>
  <c r="A417" i="10"/>
  <c r="A418" i="10"/>
  <c r="A419" i="10"/>
  <c r="A420" i="10"/>
  <c r="A421" i="10"/>
  <c r="A422" i="10"/>
  <c r="A423" i="10"/>
  <c r="A424" i="10"/>
  <c r="A425" i="10"/>
  <c r="A426" i="10"/>
  <c r="A427" i="10"/>
  <c r="A428" i="10"/>
  <c r="A429" i="10"/>
  <c r="A430" i="10"/>
  <c r="A431" i="10"/>
  <c r="A432" i="10"/>
  <c r="A433" i="10"/>
  <c r="A434" i="10"/>
  <c r="A435" i="10"/>
  <c r="A436" i="10"/>
  <c r="A437" i="10"/>
  <c r="A438" i="10"/>
  <c r="A439" i="10"/>
  <c r="A440" i="10"/>
  <c r="A441" i="10"/>
  <c r="A442" i="10"/>
  <c r="A443" i="10"/>
  <c r="A444" i="10"/>
  <c r="A445" i="10"/>
  <c r="A446" i="10"/>
  <c r="A447" i="10"/>
  <c r="A448" i="10"/>
  <c r="A449" i="10"/>
  <c r="A450" i="10"/>
  <c r="A451" i="10"/>
  <c r="A452" i="10"/>
  <c r="A453" i="10"/>
  <c r="A454" i="10"/>
  <c r="A455" i="10"/>
  <c r="A456" i="10"/>
  <c r="A457" i="10"/>
  <c r="A458" i="10"/>
  <c r="A459" i="10"/>
  <c r="A460" i="10"/>
  <c r="A461" i="10"/>
  <c r="A462" i="10"/>
  <c r="A463" i="10"/>
  <c r="A464" i="10"/>
  <c r="A465" i="10"/>
  <c r="A466" i="10"/>
  <c r="A467" i="10"/>
  <c r="A468" i="10"/>
  <c r="A469" i="10"/>
  <c r="A470" i="10"/>
  <c r="A471" i="10"/>
  <c r="A472" i="10"/>
  <c r="A473" i="10"/>
  <c r="A474" i="10"/>
  <c r="A475" i="10"/>
  <c r="A476" i="10"/>
  <c r="A477" i="10"/>
  <c r="A478" i="10"/>
  <c r="A479" i="10"/>
  <c r="A480" i="10"/>
  <c r="A481" i="10"/>
  <c r="A482" i="10"/>
  <c r="A483" i="10"/>
  <c r="A484" i="10"/>
  <c r="A485" i="10"/>
  <c r="A486" i="10"/>
  <c r="A487" i="10"/>
  <c r="A488" i="10"/>
  <c r="A489" i="10"/>
  <c r="A490" i="10"/>
  <c r="A491" i="10"/>
  <c r="A492" i="10"/>
  <c r="A493" i="10"/>
  <c r="A494" i="10"/>
  <c r="A495" i="10"/>
  <c r="A496" i="10"/>
  <c r="A497" i="10"/>
  <c r="A498" i="10"/>
  <c r="A499" i="10"/>
  <c r="A500" i="10"/>
  <c r="A501" i="10"/>
  <c r="A502" i="10"/>
  <c r="A503" i="10"/>
  <c r="A504" i="10"/>
  <c r="A505" i="10"/>
  <c r="A506" i="10"/>
  <c r="A507" i="10"/>
  <c r="A508" i="10"/>
  <c r="A509" i="10"/>
  <c r="A510" i="10"/>
  <c r="A511" i="10"/>
  <c r="A512" i="10"/>
  <c r="A513" i="10"/>
  <c r="A514" i="10"/>
  <c r="A515" i="10"/>
  <c r="A516" i="10"/>
  <c r="A517" i="10"/>
  <c r="A518" i="10"/>
  <c r="A519" i="10"/>
  <c r="A520" i="10"/>
  <c r="A521" i="10"/>
  <c r="A522" i="10"/>
  <c r="A523" i="10"/>
  <c r="A524" i="10"/>
  <c r="A525" i="10"/>
  <c r="A526" i="10"/>
  <c r="A527" i="10"/>
  <c r="A528" i="10"/>
  <c r="A529" i="10"/>
  <c r="A530" i="10"/>
  <c r="A531" i="10"/>
  <c r="A532" i="10"/>
  <c r="A533" i="10"/>
  <c r="A534" i="10"/>
  <c r="A535" i="10"/>
  <c r="A536" i="10"/>
  <c r="A537" i="10"/>
  <c r="A538" i="10"/>
  <c r="A539" i="10"/>
  <c r="A540" i="10"/>
  <c r="A541" i="10"/>
  <c r="A542" i="10"/>
  <c r="A543" i="10"/>
  <c r="A544" i="10"/>
  <c r="A545" i="10"/>
  <c r="A546" i="10"/>
  <c r="A547" i="10"/>
  <c r="A548" i="10"/>
  <c r="A549" i="10"/>
  <c r="A550" i="10"/>
  <c r="A551" i="10"/>
  <c r="A552" i="10"/>
  <c r="A553" i="10"/>
  <c r="A21" i="9"/>
  <c r="A22" i="9"/>
  <c r="A23" i="9"/>
  <c r="A24" i="9"/>
  <c r="A25" i="9"/>
  <c r="A26" i="9"/>
  <c r="A27" i="9"/>
  <c r="A28" i="9"/>
  <c r="A29" i="9"/>
  <c r="A30" i="9"/>
  <c r="A31" i="9"/>
  <c r="A32" i="9"/>
  <c r="A33" i="9"/>
  <c r="A34" i="9"/>
  <c r="A35" i="9"/>
  <c r="A36" i="9"/>
  <c r="A37" i="9"/>
  <c r="A38" i="9"/>
  <c r="A39" i="9"/>
  <c r="A40" i="9"/>
  <c r="A41" i="9"/>
  <c r="A42" i="9"/>
  <c r="A43" i="9"/>
  <c r="A44" i="9"/>
  <c r="A45" i="9"/>
  <c r="A46" i="9"/>
  <c r="A47" i="9"/>
  <c r="A48" i="9"/>
  <c r="A49" i="9"/>
  <c r="A50" i="9"/>
  <c r="A51" i="9"/>
  <c r="A52" i="9"/>
  <c r="A53" i="9"/>
  <c r="A54" i="9"/>
  <c r="A55" i="9"/>
  <c r="A56" i="9"/>
  <c r="A57" i="9"/>
  <c r="A58" i="9"/>
  <c r="A59" i="9"/>
  <c r="A60" i="9"/>
  <c r="A61" i="9"/>
  <c r="A62" i="9"/>
  <c r="A63" i="9"/>
  <c r="A64" i="9"/>
  <c r="A65" i="9"/>
  <c r="A66" i="9"/>
  <c r="A67" i="9"/>
  <c r="A68" i="9"/>
  <c r="A69" i="9"/>
  <c r="A70" i="9"/>
  <c r="A71" i="9"/>
  <c r="A72" i="9"/>
  <c r="A73" i="9"/>
  <c r="A74" i="9"/>
  <c r="A75" i="9"/>
  <c r="A76" i="9"/>
  <c r="A77" i="9"/>
  <c r="A78" i="9"/>
  <c r="A79" i="9"/>
  <c r="A80" i="9"/>
  <c r="A81" i="9"/>
  <c r="A82" i="9"/>
  <c r="A83" i="9"/>
  <c r="A84" i="9"/>
  <c r="A85" i="9"/>
  <c r="A86" i="9"/>
  <c r="A87" i="9"/>
  <c r="A88" i="9"/>
  <c r="A89" i="9"/>
  <c r="A90" i="9"/>
  <c r="A91" i="9"/>
  <c r="A92" i="9"/>
  <c r="A93" i="9"/>
  <c r="A94" i="9"/>
  <c r="A95" i="9"/>
  <c r="A96" i="9"/>
  <c r="A97" i="9"/>
  <c r="A98" i="9"/>
  <c r="A99" i="9"/>
  <c r="A100" i="9"/>
  <c r="A101" i="9"/>
  <c r="A102" i="9"/>
  <c r="A103" i="9"/>
  <c r="A104" i="9"/>
  <c r="A105" i="9"/>
  <c r="A106" i="9"/>
  <c r="A107" i="9"/>
  <c r="A108" i="9"/>
  <c r="A109" i="9"/>
  <c r="A110" i="9"/>
  <c r="A111" i="9"/>
  <c r="A112" i="9"/>
  <c r="A113" i="9"/>
  <c r="A114" i="9"/>
  <c r="A115" i="9"/>
  <c r="A116" i="9"/>
  <c r="A117" i="9"/>
  <c r="A118" i="9"/>
  <c r="A119" i="9"/>
  <c r="A120" i="9"/>
  <c r="A121" i="9"/>
  <c r="A122" i="9"/>
  <c r="A123" i="9"/>
  <c r="A124" i="9"/>
  <c r="A125" i="9"/>
  <c r="A126" i="9"/>
  <c r="A127" i="9"/>
  <c r="A128" i="9"/>
  <c r="A129" i="9"/>
  <c r="A130" i="9"/>
  <c r="A131" i="9"/>
  <c r="A132" i="9"/>
  <c r="A133" i="9"/>
  <c r="A134" i="9"/>
  <c r="A135" i="9"/>
  <c r="A136" i="9"/>
  <c r="A137" i="9"/>
  <c r="A138" i="9"/>
  <c r="A139" i="9"/>
  <c r="A140" i="9"/>
  <c r="A141" i="9"/>
  <c r="A142" i="9"/>
  <c r="A143" i="9"/>
  <c r="A144" i="9"/>
  <c r="A145" i="9"/>
  <c r="A146" i="9"/>
  <c r="A147" i="9"/>
  <c r="A148" i="9"/>
  <c r="A149" i="9"/>
  <c r="A150" i="9"/>
  <c r="A151" i="9"/>
  <c r="A152" i="9"/>
  <c r="A153" i="9"/>
  <c r="A154" i="9"/>
  <c r="A155" i="9"/>
  <c r="A156" i="9"/>
  <c r="A157" i="9"/>
  <c r="A158" i="9"/>
  <c r="A159" i="9"/>
  <c r="A160" i="9"/>
  <c r="A161" i="9"/>
  <c r="A162" i="9"/>
  <c r="A163" i="9"/>
  <c r="A164" i="9"/>
  <c r="A165" i="9"/>
  <c r="A166" i="9"/>
  <c r="A167" i="9"/>
  <c r="A168" i="9"/>
  <c r="A169" i="9"/>
  <c r="A170" i="9"/>
  <c r="A171" i="9"/>
  <c r="A172" i="9"/>
  <c r="A173" i="9"/>
  <c r="A174" i="9"/>
  <c r="A175" i="9"/>
  <c r="A176" i="9"/>
  <c r="A177" i="9"/>
  <c r="A178" i="9"/>
  <c r="A179" i="9"/>
  <c r="A180" i="9"/>
  <c r="A181" i="9"/>
  <c r="A182" i="9"/>
  <c r="A183" i="9"/>
  <c r="A184" i="9"/>
  <c r="A185" i="9"/>
  <c r="A186" i="9"/>
  <c r="A187" i="9"/>
  <c r="A188" i="9"/>
  <c r="A189" i="9"/>
  <c r="A190" i="9"/>
  <c r="A191" i="9"/>
  <c r="A192" i="9"/>
  <c r="A193" i="9"/>
  <c r="A194" i="9"/>
  <c r="A195" i="9"/>
  <c r="A196" i="9"/>
  <c r="A197" i="9"/>
  <c r="A198" i="9"/>
  <c r="A199" i="9"/>
  <c r="A200" i="9"/>
  <c r="A201" i="9"/>
  <c r="A202" i="9"/>
  <c r="A203" i="9"/>
  <c r="A204" i="9"/>
  <c r="A205" i="9"/>
  <c r="A206" i="9"/>
  <c r="A207" i="9"/>
  <c r="A208" i="9"/>
  <c r="A209" i="9"/>
  <c r="A210" i="9"/>
  <c r="A211" i="9"/>
  <c r="A212" i="9"/>
  <c r="A213" i="9"/>
  <c r="A214" i="9"/>
  <c r="A215" i="9"/>
  <c r="A216" i="9"/>
  <c r="A217" i="9"/>
  <c r="A218" i="9"/>
  <c r="A219" i="9"/>
  <c r="A220" i="9"/>
  <c r="A221" i="9"/>
  <c r="A222" i="9"/>
  <c r="A223" i="9"/>
  <c r="A224" i="9"/>
  <c r="A225" i="9"/>
  <c r="A226" i="9"/>
  <c r="A227" i="9"/>
  <c r="A228" i="9"/>
  <c r="A229" i="9"/>
  <c r="A230" i="9"/>
  <c r="A231" i="9"/>
  <c r="A232" i="9"/>
  <c r="A233" i="9"/>
  <c r="A234" i="9"/>
  <c r="A235" i="9"/>
  <c r="A236" i="9"/>
  <c r="A237" i="9"/>
  <c r="A238" i="9"/>
  <c r="A239" i="9"/>
  <c r="A240" i="9"/>
  <c r="A241" i="9"/>
  <c r="A242" i="9"/>
  <c r="A243" i="9"/>
  <c r="A244" i="9"/>
  <c r="A245" i="9"/>
  <c r="A246" i="9"/>
  <c r="A247" i="9"/>
  <c r="A248" i="9"/>
  <c r="A249" i="9"/>
  <c r="A250" i="9"/>
  <c r="A251" i="9"/>
  <c r="A252" i="9"/>
  <c r="A253" i="9"/>
  <c r="A254" i="9"/>
  <c r="A255" i="9"/>
  <c r="A256" i="9"/>
  <c r="A257" i="9"/>
  <c r="A258" i="9"/>
  <c r="A259" i="9"/>
  <c r="A260" i="9"/>
  <c r="A261" i="9"/>
  <c r="A262" i="9"/>
  <c r="A263" i="9"/>
  <c r="A264" i="9"/>
  <c r="A265" i="9"/>
  <c r="A266" i="9"/>
  <c r="A267" i="9"/>
  <c r="A268" i="9"/>
  <c r="A269" i="9"/>
  <c r="A270" i="9"/>
  <c r="A271" i="9"/>
  <c r="A272" i="9"/>
  <c r="A273" i="9"/>
  <c r="A274" i="9"/>
  <c r="A275" i="9"/>
  <c r="A276" i="9"/>
  <c r="A277" i="9"/>
  <c r="A278" i="9"/>
  <c r="A279" i="9"/>
  <c r="A280" i="9"/>
  <c r="A281" i="9"/>
  <c r="A282" i="9"/>
  <c r="A283" i="9"/>
  <c r="A284" i="9"/>
  <c r="A285" i="9"/>
  <c r="A286" i="9"/>
  <c r="A287" i="9"/>
  <c r="A288" i="9"/>
  <c r="A289" i="9"/>
  <c r="A290" i="9"/>
  <c r="A291" i="9"/>
  <c r="A292" i="9"/>
  <c r="A293" i="9"/>
  <c r="A294" i="9"/>
  <c r="A295" i="9"/>
  <c r="A296" i="9"/>
  <c r="A297" i="9"/>
  <c r="A298" i="9"/>
  <c r="A299" i="9"/>
  <c r="A300" i="9"/>
  <c r="A301" i="9"/>
  <c r="A302" i="9"/>
  <c r="A303" i="9"/>
  <c r="A304" i="9"/>
  <c r="A305" i="9"/>
  <c r="A306" i="9"/>
  <c r="A307" i="9"/>
  <c r="A308" i="9"/>
  <c r="A309" i="9"/>
  <c r="A310" i="9"/>
  <c r="A311" i="9"/>
  <c r="A312" i="9"/>
  <c r="A313" i="9"/>
  <c r="A314" i="9"/>
  <c r="A315" i="9"/>
  <c r="A316" i="9"/>
  <c r="A317" i="9"/>
  <c r="A318" i="9"/>
  <c r="A319" i="9"/>
  <c r="A320" i="9"/>
  <c r="A321" i="9"/>
  <c r="A322" i="9"/>
  <c r="A323" i="9"/>
  <c r="A324" i="9"/>
  <c r="A325" i="9"/>
  <c r="A326" i="9"/>
  <c r="A327" i="9"/>
  <c r="A328" i="9"/>
  <c r="A329" i="9"/>
  <c r="A330" i="9"/>
  <c r="A331" i="9"/>
  <c r="A332" i="9"/>
  <c r="A333" i="9"/>
  <c r="A334" i="9"/>
  <c r="A335" i="9"/>
  <c r="A336" i="9"/>
  <c r="A337" i="9"/>
  <c r="A338" i="9"/>
  <c r="A339" i="9"/>
  <c r="A340" i="9"/>
  <c r="A341" i="9"/>
  <c r="A342" i="9"/>
  <c r="A343" i="9"/>
  <c r="A344" i="9"/>
  <c r="A345" i="9"/>
  <c r="A346" i="9"/>
  <c r="A347" i="9"/>
  <c r="A348" i="9"/>
  <c r="A349" i="9"/>
  <c r="A350" i="9"/>
  <c r="A351" i="9"/>
  <c r="A352" i="9"/>
  <c r="A353" i="9"/>
  <c r="A354" i="9"/>
  <c r="A355" i="9"/>
  <c r="A356" i="9"/>
  <c r="A357" i="9"/>
  <c r="A358" i="9"/>
  <c r="A359" i="9"/>
  <c r="A360" i="9"/>
  <c r="A361" i="9"/>
  <c r="A362" i="9"/>
  <c r="A363" i="9"/>
  <c r="A364" i="9"/>
  <c r="A365" i="9"/>
  <c r="A366" i="9"/>
  <c r="A367" i="9"/>
  <c r="A368" i="9"/>
  <c r="A369" i="9"/>
  <c r="A370" i="9"/>
  <c r="A371" i="9"/>
  <c r="A372" i="9"/>
  <c r="A373" i="9"/>
  <c r="A374" i="9"/>
  <c r="A375" i="9"/>
  <c r="A376" i="9"/>
  <c r="A377" i="9"/>
  <c r="A378" i="9"/>
  <c r="A379" i="9"/>
  <c r="A380" i="9"/>
  <c r="A381" i="9"/>
  <c r="A382" i="9"/>
  <c r="A383" i="9"/>
  <c r="A384" i="9"/>
  <c r="A385" i="9"/>
  <c r="A386" i="9"/>
  <c r="A387" i="9"/>
  <c r="A388" i="9"/>
  <c r="A389" i="9"/>
  <c r="A390" i="9"/>
  <c r="A391" i="9"/>
  <c r="A392" i="9"/>
  <c r="A393" i="9"/>
  <c r="A394" i="9"/>
  <c r="A395" i="9"/>
  <c r="A396" i="9"/>
  <c r="A397" i="9"/>
  <c r="A398" i="9"/>
  <c r="A399" i="9"/>
  <c r="A400" i="9"/>
  <c r="A401" i="9"/>
  <c r="A402" i="9"/>
  <c r="A403" i="9"/>
  <c r="A404" i="9"/>
  <c r="A405" i="9"/>
  <c r="A406" i="9"/>
  <c r="A407" i="9"/>
  <c r="A408" i="9"/>
  <c r="A409" i="9"/>
  <c r="A410" i="9"/>
  <c r="A411" i="9"/>
  <c r="A412" i="9"/>
  <c r="A413" i="9"/>
  <c r="A414" i="9"/>
  <c r="A415" i="9"/>
  <c r="A416" i="9"/>
  <c r="A417" i="9"/>
  <c r="A418" i="9"/>
  <c r="A419" i="9"/>
  <c r="A420" i="9"/>
  <c r="A421" i="9"/>
  <c r="A422" i="9"/>
  <c r="A423" i="9"/>
  <c r="A424" i="9"/>
  <c r="A425" i="9"/>
  <c r="A426" i="9"/>
  <c r="A427" i="9"/>
  <c r="A428" i="9"/>
  <c r="A429" i="9"/>
  <c r="A430" i="9"/>
  <c r="A431" i="9"/>
  <c r="A432" i="9"/>
  <c r="A433" i="9"/>
  <c r="A434" i="9"/>
  <c r="A435" i="9"/>
  <c r="A436" i="9"/>
  <c r="A437" i="9"/>
  <c r="A438" i="9"/>
  <c r="A439" i="9"/>
  <c r="A440" i="9"/>
  <c r="A441" i="9"/>
  <c r="A442" i="9"/>
  <c r="A443" i="9"/>
  <c r="A444" i="9"/>
  <c r="A445" i="9"/>
  <c r="A446" i="9"/>
  <c r="A447" i="9"/>
  <c r="A448" i="9"/>
  <c r="A449" i="9"/>
  <c r="A450" i="9"/>
  <c r="A451" i="9"/>
  <c r="A452" i="9"/>
  <c r="A453" i="9"/>
  <c r="A454" i="9"/>
  <c r="A455" i="9"/>
  <c r="A456" i="9"/>
  <c r="A457" i="9"/>
  <c r="A458" i="9"/>
  <c r="A459" i="9"/>
  <c r="A460" i="9"/>
  <c r="A461" i="9"/>
  <c r="A462" i="9"/>
  <c r="A463" i="9"/>
  <c r="A464" i="9"/>
  <c r="A465" i="9"/>
  <c r="A466" i="9"/>
  <c r="A467" i="9"/>
  <c r="A468" i="9"/>
  <c r="A469" i="9"/>
  <c r="A470" i="9"/>
  <c r="A471" i="9"/>
  <c r="A472" i="9"/>
  <c r="A473" i="9"/>
  <c r="A474" i="9"/>
  <c r="A475" i="9"/>
  <c r="A476" i="9"/>
  <c r="A477" i="9"/>
  <c r="A478" i="9"/>
  <c r="A479" i="9"/>
  <c r="A480" i="9"/>
  <c r="A481" i="9"/>
  <c r="A482" i="9"/>
  <c r="A483" i="9"/>
  <c r="A484" i="9"/>
  <c r="A485" i="9"/>
  <c r="A486" i="9"/>
  <c r="A487" i="9"/>
  <c r="A488" i="9"/>
  <c r="A489" i="9"/>
  <c r="A490" i="9"/>
  <c r="A491" i="9"/>
  <c r="A492" i="9"/>
  <c r="A493" i="9"/>
  <c r="A494" i="9"/>
  <c r="A495" i="9"/>
  <c r="A496" i="9"/>
  <c r="A497" i="9"/>
  <c r="A498" i="9"/>
  <c r="A499" i="9"/>
  <c r="A500" i="9"/>
  <c r="A501" i="9"/>
  <c r="A502" i="9"/>
  <c r="A503" i="9"/>
  <c r="A504" i="9"/>
  <c r="A505" i="9"/>
  <c r="A506" i="9"/>
  <c r="A507" i="9"/>
  <c r="A508" i="9"/>
  <c r="A509" i="9"/>
  <c r="A510" i="9"/>
  <c r="A511" i="9"/>
  <c r="A512" i="9"/>
  <c r="A513" i="9"/>
  <c r="A514" i="9"/>
  <c r="A515" i="9"/>
  <c r="A516" i="9"/>
  <c r="A517" i="9"/>
  <c r="A518" i="9"/>
  <c r="A519" i="9"/>
  <c r="A520" i="9"/>
  <c r="A521" i="9"/>
  <c r="A522" i="9"/>
  <c r="A523" i="9"/>
  <c r="A524" i="9"/>
  <c r="A525" i="9"/>
  <c r="A526" i="9"/>
  <c r="A527" i="9"/>
  <c r="A528" i="9"/>
  <c r="A529" i="9"/>
  <c r="A530" i="9"/>
  <c r="A531" i="9"/>
  <c r="A532" i="9"/>
  <c r="A533" i="9"/>
  <c r="A534" i="9"/>
  <c r="A535" i="9"/>
  <c r="A536" i="9"/>
  <c r="A537" i="9"/>
  <c r="A538" i="9"/>
  <c r="A539" i="9"/>
  <c r="A540" i="9"/>
  <c r="A541" i="9"/>
  <c r="A542" i="9"/>
  <c r="A543" i="9"/>
  <c r="A544" i="9"/>
  <c r="A545" i="9"/>
  <c r="A546" i="9"/>
  <c r="A547" i="9"/>
  <c r="A548" i="9"/>
  <c r="A549" i="9"/>
  <c r="A550" i="9"/>
  <c r="A551" i="9"/>
  <c r="A552" i="9"/>
  <c r="A553" i="9"/>
  <c r="A554" i="9"/>
  <c r="A555" i="9"/>
  <c r="A556" i="9"/>
  <c r="A557" i="9"/>
  <c r="A558" i="9"/>
  <c r="A559" i="9"/>
  <c r="A560" i="9"/>
  <c r="A561" i="9"/>
  <c r="A562" i="9"/>
  <c r="A563" i="9"/>
  <c r="A564" i="9"/>
  <c r="A565" i="9"/>
  <c r="A566" i="9"/>
  <c r="A567" i="9"/>
  <c r="A568" i="9"/>
  <c r="A569" i="9"/>
  <c r="A570" i="9"/>
  <c r="A571" i="9"/>
  <c r="A572" i="9"/>
  <c r="A573" i="9"/>
  <c r="A574" i="9"/>
  <c r="A575" i="9"/>
  <c r="A576" i="9"/>
  <c r="A577" i="9"/>
  <c r="A578" i="9"/>
  <c r="A579" i="9"/>
  <c r="A580" i="9"/>
  <c r="A581" i="9"/>
  <c r="A582" i="9"/>
  <c r="A583" i="9"/>
  <c r="A584" i="9"/>
  <c r="A585" i="9"/>
  <c r="A586" i="9"/>
  <c r="A587" i="9"/>
  <c r="A588" i="9"/>
  <c r="A589" i="9"/>
  <c r="A590" i="9"/>
  <c r="A591" i="9"/>
  <c r="A592" i="9"/>
  <c r="A593" i="9"/>
  <c r="A594" i="9"/>
  <c r="A595" i="9"/>
  <c r="A596" i="9"/>
  <c r="A597" i="9"/>
  <c r="A598" i="9"/>
  <c r="A599" i="9"/>
  <c r="A600" i="9"/>
  <c r="A601" i="9"/>
  <c r="A602" i="9"/>
  <c r="A603" i="9"/>
  <c r="A604" i="9"/>
  <c r="A605" i="9"/>
  <c r="A606" i="9"/>
  <c r="A607" i="9"/>
  <c r="A608" i="9"/>
  <c r="A609" i="9"/>
  <c r="A610" i="9"/>
  <c r="A20" i="9"/>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83" i="8"/>
  <c r="A84" i="8"/>
  <c r="A85" i="8"/>
  <c r="A86" i="8"/>
  <c r="A87" i="8"/>
  <c r="A88" i="8"/>
  <c r="A89" i="8"/>
  <c r="A90" i="8"/>
  <c r="A91" i="8"/>
  <c r="A92" i="8"/>
  <c r="A93" i="8"/>
  <c r="A94" i="8"/>
  <c r="A95" i="8"/>
  <c r="A96" i="8"/>
  <c r="A97" i="8"/>
  <c r="A98" i="8"/>
  <c r="A99" i="8"/>
  <c r="A100" i="8"/>
  <c r="A101" i="8"/>
  <c r="A102" i="8"/>
  <c r="A103" i="8"/>
  <c r="A104" i="8"/>
  <c r="A105" i="8"/>
  <c r="A106" i="8"/>
  <c r="A107" i="8"/>
  <c r="A108" i="8"/>
  <c r="A109" i="8"/>
  <c r="A110" i="8"/>
  <c r="A111" i="8"/>
  <c r="A112" i="8"/>
  <c r="A113" i="8"/>
  <c r="A114" i="8"/>
  <c r="A115" i="8"/>
  <c r="A116" i="8"/>
  <c r="A117" i="8"/>
  <c r="A118" i="8"/>
  <c r="A119" i="8"/>
  <c r="A120" i="8"/>
  <c r="A121" i="8"/>
  <c r="A122" i="8"/>
  <c r="A123" i="8"/>
  <c r="A124" i="8"/>
  <c r="A125" i="8"/>
  <c r="A126" i="8"/>
  <c r="A127" i="8"/>
  <c r="A128" i="8"/>
  <c r="A129" i="8"/>
  <c r="A130" i="8"/>
  <c r="A131" i="8"/>
  <c r="A132" i="8"/>
  <c r="A133" i="8"/>
  <c r="A134" i="8"/>
  <c r="A135" i="8"/>
  <c r="A136" i="8"/>
  <c r="A137" i="8"/>
  <c r="A138" i="8"/>
  <c r="A139" i="8"/>
  <c r="A140" i="8"/>
  <c r="A141" i="8"/>
  <c r="A142" i="8"/>
  <c r="A143" i="8"/>
  <c r="A144" i="8"/>
  <c r="A145" i="8"/>
  <c r="A146" i="8"/>
  <c r="A147" i="8"/>
  <c r="A148" i="8"/>
  <c r="A149" i="8"/>
  <c r="A150" i="8"/>
  <c r="A151" i="8"/>
  <c r="A152" i="8"/>
  <c r="A153" i="8"/>
  <c r="A154" i="8"/>
  <c r="A155" i="8"/>
  <c r="A156" i="8"/>
  <c r="A157" i="8"/>
  <c r="A158" i="8"/>
  <c r="A159" i="8"/>
  <c r="A160" i="8"/>
  <c r="A161" i="8"/>
  <c r="A162" i="8"/>
  <c r="A163" i="8"/>
  <c r="A164" i="8"/>
  <c r="A165" i="8"/>
  <c r="A166" i="8"/>
  <c r="A167" i="8"/>
  <c r="A168" i="8"/>
  <c r="A169" i="8"/>
  <c r="A170" i="8"/>
  <c r="A171" i="8"/>
  <c r="A172" i="8"/>
  <c r="A173" i="8"/>
  <c r="A174" i="8"/>
  <c r="A175" i="8"/>
  <c r="A176" i="8"/>
  <c r="A177" i="8"/>
  <c r="A178" i="8"/>
  <c r="A179" i="8"/>
  <c r="A180" i="8"/>
  <c r="A181" i="8"/>
  <c r="A182" i="8"/>
  <c r="A183" i="8"/>
  <c r="A184" i="8"/>
  <c r="A185" i="8"/>
  <c r="A186" i="8"/>
  <c r="A187" i="8"/>
  <c r="A188" i="8"/>
  <c r="A189" i="8"/>
  <c r="A190" i="8"/>
  <c r="A191" i="8"/>
  <c r="A192" i="8"/>
  <c r="A193" i="8"/>
  <c r="A194" i="8"/>
  <c r="A195" i="8"/>
  <c r="A196" i="8"/>
  <c r="A197" i="8"/>
  <c r="A198" i="8"/>
  <c r="A199" i="8"/>
  <c r="A200" i="8"/>
  <c r="A201" i="8"/>
  <c r="A202" i="8"/>
  <c r="A203" i="8"/>
  <c r="A204" i="8"/>
  <c r="A205" i="8"/>
  <c r="A206" i="8"/>
  <c r="A207" i="8"/>
  <c r="A208" i="8"/>
  <c r="A209" i="8"/>
  <c r="A210" i="8"/>
  <c r="A211" i="8"/>
  <c r="A212" i="8"/>
  <c r="A213" i="8"/>
  <c r="A214" i="8"/>
  <c r="A215" i="8"/>
  <c r="A216" i="8"/>
  <c r="A217" i="8"/>
  <c r="A218" i="8"/>
  <c r="A219" i="8"/>
  <c r="A220" i="8"/>
  <c r="A221" i="8"/>
  <c r="A222" i="8"/>
  <c r="A223" i="8"/>
  <c r="A224" i="8"/>
  <c r="A225" i="8"/>
  <c r="A226" i="8"/>
  <c r="A227" i="8"/>
  <c r="A228" i="8"/>
  <c r="A229" i="8"/>
  <c r="A230" i="8"/>
  <c r="A231" i="8"/>
  <c r="A232" i="8"/>
  <c r="A233" i="8"/>
  <c r="A234" i="8"/>
  <c r="A235" i="8"/>
  <c r="A236" i="8"/>
  <c r="A237" i="8"/>
  <c r="A238" i="8"/>
  <c r="A239" i="8"/>
  <c r="A240" i="8"/>
  <c r="A241" i="8"/>
  <c r="A242" i="8"/>
  <c r="A243" i="8"/>
  <c r="A244" i="8"/>
  <c r="A245" i="8"/>
  <c r="A246" i="8"/>
  <c r="A247" i="8"/>
  <c r="A248" i="8"/>
  <c r="A249" i="8"/>
  <c r="A250" i="8"/>
  <c r="A251" i="8"/>
  <c r="A252" i="8"/>
  <c r="A253" i="8"/>
  <c r="A254" i="8"/>
  <c r="A255" i="8"/>
  <c r="A256" i="8"/>
  <c r="A257" i="8"/>
  <c r="A258" i="8"/>
  <c r="A259" i="8"/>
  <c r="A260" i="8"/>
  <c r="A261" i="8"/>
  <c r="A262" i="8"/>
  <c r="A263" i="8"/>
  <c r="A264" i="8"/>
  <c r="A265" i="8"/>
  <c r="A266" i="8"/>
  <c r="A267" i="8"/>
  <c r="A268" i="8"/>
  <c r="A269" i="8"/>
  <c r="A270" i="8"/>
  <c r="A271" i="8"/>
  <c r="A272" i="8"/>
  <c r="A273" i="8"/>
  <c r="A274" i="8"/>
  <c r="A275" i="8"/>
  <c r="A276" i="8"/>
  <c r="A277" i="8"/>
  <c r="A278" i="8"/>
  <c r="A279" i="8"/>
  <c r="A280" i="8"/>
  <c r="A281" i="8"/>
  <c r="A282" i="8"/>
  <c r="A283" i="8"/>
  <c r="A284" i="8"/>
  <c r="A285" i="8"/>
  <c r="A286" i="8"/>
  <c r="A287" i="8"/>
  <c r="A288" i="8"/>
  <c r="A289" i="8"/>
  <c r="A290" i="8"/>
  <c r="A291" i="8"/>
  <c r="A292" i="8"/>
  <c r="A293" i="8"/>
  <c r="A294" i="8"/>
  <c r="A295" i="8"/>
  <c r="A296" i="8"/>
  <c r="A297" i="8"/>
  <c r="A298" i="8"/>
  <c r="A299" i="8"/>
  <c r="A300" i="8"/>
  <c r="A301" i="8"/>
  <c r="A302" i="8"/>
  <c r="A303" i="8"/>
  <c r="A304" i="8"/>
  <c r="A305" i="8"/>
  <c r="A306" i="8"/>
  <c r="A307" i="8"/>
  <c r="A308" i="8"/>
  <c r="A309" i="8"/>
  <c r="A310" i="8"/>
  <c r="A311" i="8"/>
  <c r="A312" i="8"/>
  <c r="A313" i="8"/>
  <c r="A314" i="8"/>
  <c r="A315" i="8"/>
  <c r="A316" i="8"/>
  <c r="A317" i="8"/>
  <c r="A318" i="8"/>
  <c r="A319" i="8"/>
  <c r="A320" i="8"/>
  <c r="A321" i="8"/>
  <c r="A322" i="8"/>
  <c r="A323" i="8"/>
  <c r="A324" i="8"/>
  <c r="A325" i="8"/>
  <c r="A326" i="8"/>
  <c r="A327" i="8"/>
  <c r="A328" i="8"/>
  <c r="A329" i="8"/>
  <c r="A330" i="8"/>
  <c r="A331" i="8"/>
  <c r="A332" i="8"/>
  <c r="A333" i="8"/>
  <c r="A334" i="8"/>
  <c r="A335" i="8"/>
  <c r="A336" i="8"/>
  <c r="A337" i="8"/>
  <c r="A338" i="8"/>
  <c r="A339" i="8"/>
  <c r="A340" i="8"/>
  <c r="A341" i="8"/>
  <c r="A342" i="8"/>
  <c r="A343" i="8"/>
  <c r="A344" i="8"/>
  <c r="A345" i="8"/>
  <c r="A346" i="8"/>
  <c r="A347" i="8"/>
  <c r="A348" i="8"/>
  <c r="A349" i="8"/>
  <c r="A350" i="8"/>
  <c r="A351" i="8"/>
  <c r="A352" i="8"/>
  <c r="A353" i="8"/>
  <c r="A354" i="8"/>
  <c r="A355" i="8"/>
  <c r="A356" i="8"/>
  <c r="A357" i="8"/>
  <c r="A358" i="8"/>
  <c r="A359" i="8"/>
  <c r="A360" i="8"/>
  <c r="A361" i="8"/>
  <c r="A362" i="8"/>
  <c r="A363" i="8"/>
  <c r="A364" i="8"/>
  <c r="A365" i="8"/>
  <c r="A20" i="8"/>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70" i="7"/>
  <c r="A71" i="7"/>
  <c r="A72" i="7"/>
  <c r="A73" i="7"/>
  <c r="A74" i="7"/>
  <c r="A75" i="7"/>
  <c r="A76" i="7"/>
  <c r="A77" i="7"/>
  <c r="A78" i="7"/>
  <c r="A79" i="7"/>
  <c r="A80" i="7"/>
  <c r="A81" i="7"/>
  <c r="A82" i="7"/>
  <c r="A83" i="7"/>
  <c r="A84" i="7"/>
  <c r="A85" i="7"/>
  <c r="A86" i="7"/>
  <c r="A87" i="7"/>
  <c r="A88" i="7"/>
  <c r="A89" i="7"/>
  <c r="A90" i="7"/>
  <c r="A91" i="7"/>
  <c r="A92" i="7"/>
  <c r="A93" i="7"/>
  <c r="A94" i="7"/>
  <c r="A95" i="7"/>
  <c r="A96" i="7"/>
  <c r="A97" i="7"/>
  <c r="A98" i="7"/>
  <c r="A99" i="7"/>
  <c r="A100" i="7"/>
  <c r="A101" i="7"/>
  <c r="A102" i="7"/>
  <c r="A103" i="7"/>
  <c r="A104" i="7"/>
  <c r="A105" i="7"/>
  <c r="A106" i="7"/>
  <c r="A107" i="7"/>
  <c r="A108" i="7"/>
  <c r="A109" i="7"/>
  <c r="A110" i="7"/>
  <c r="A111" i="7"/>
  <c r="A112" i="7"/>
  <c r="A113" i="7"/>
  <c r="A114" i="7"/>
  <c r="A115" i="7"/>
  <c r="A116" i="7"/>
  <c r="A117" i="7"/>
  <c r="A118" i="7"/>
  <c r="A119" i="7"/>
  <c r="A120" i="7"/>
  <c r="A121" i="7"/>
  <c r="A122" i="7"/>
  <c r="A123" i="7"/>
  <c r="A124" i="7"/>
  <c r="A125" i="7"/>
  <c r="A126" i="7"/>
  <c r="A127" i="7"/>
  <c r="A128" i="7"/>
  <c r="A129" i="7"/>
  <c r="A130" i="7"/>
  <c r="A131" i="7"/>
  <c r="A132" i="7"/>
  <c r="A133" i="7"/>
  <c r="A134" i="7"/>
  <c r="A135" i="7"/>
  <c r="A136" i="7"/>
  <c r="A137" i="7"/>
  <c r="A138" i="7"/>
  <c r="A139" i="7"/>
  <c r="A140" i="7"/>
  <c r="A141" i="7"/>
  <c r="A142" i="7"/>
  <c r="A143" i="7"/>
  <c r="A144" i="7"/>
  <c r="A145" i="7"/>
  <c r="A146" i="7"/>
  <c r="A147" i="7"/>
  <c r="A148" i="7"/>
  <c r="A149" i="7"/>
  <c r="A150" i="7"/>
  <c r="A151" i="7"/>
  <c r="A152" i="7"/>
  <c r="A153" i="7"/>
  <c r="A154" i="7"/>
  <c r="A155" i="7"/>
  <c r="A156" i="7"/>
  <c r="A157" i="7"/>
  <c r="A158" i="7"/>
  <c r="A159" i="7"/>
  <c r="A160" i="7"/>
  <c r="A161" i="7"/>
  <c r="A162" i="7"/>
  <c r="A163" i="7"/>
  <c r="A164" i="7"/>
  <c r="A165" i="7"/>
  <c r="A166" i="7"/>
  <c r="A167" i="7"/>
  <c r="A168" i="7"/>
  <c r="A169" i="7"/>
  <c r="A170" i="7"/>
  <c r="A171" i="7"/>
  <c r="A172" i="7"/>
  <c r="A173" i="7"/>
  <c r="A174" i="7"/>
  <c r="A175" i="7"/>
  <c r="A176" i="7"/>
  <c r="A177" i="7"/>
  <c r="A178" i="7"/>
  <c r="A179" i="7"/>
  <c r="A180" i="7"/>
  <c r="A181" i="7"/>
  <c r="A182" i="7"/>
  <c r="A183" i="7"/>
  <c r="A184" i="7"/>
  <c r="A185" i="7"/>
  <c r="A186" i="7"/>
  <c r="A187" i="7"/>
  <c r="A188" i="7"/>
  <c r="A189" i="7"/>
  <c r="A190" i="7"/>
  <c r="A191" i="7"/>
  <c r="A192" i="7"/>
  <c r="A193" i="7"/>
  <c r="A194" i="7"/>
  <c r="A195" i="7"/>
  <c r="A196" i="7"/>
  <c r="A197" i="7"/>
  <c r="A198" i="7"/>
  <c r="A199" i="7"/>
  <c r="A200" i="7"/>
  <c r="A201" i="7"/>
  <c r="A202" i="7"/>
  <c r="A203" i="7"/>
  <c r="A204" i="7"/>
  <c r="A205" i="7"/>
  <c r="A206" i="7"/>
  <c r="A207" i="7"/>
  <c r="A208" i="7"/>
  <c r="A209" i="7"/>
  <c r="A210" i="7"/>
  <c r="A211" i="7"/>
  <c r="A212" i="7"/>
  <c r="A213" i="7"/>
  <c r="A214" i="7"/>
  <c r="A215" i="7"/>
  <c r="A216" i="7"/>
  <c r="A217" i="7"/>
  <c r="A218" i="7"/>
  <c r="A219" i="7"/>
  <c r="A220" i="7"/>
  <c r="A221" i="7"/>
  <c r="A222" i="7"/>
  <c r="A223" i="7"/>
  <c r="A224" i="7"/>
  <c r="A225" i="7"/>
  <c r="A226" i="7"/>
  <c r="A227" i="7"/>
  <c r="A228" i="7"/>
  <c r="A229" i="7"/>
  <c r="A230" i="7"/>
  <c r="A231" i="7"/>
  <c r="A232" i="7"/>
  <c r="A233" i="7"/>
  <c r="A234" i="7"/>
  <c r="A235" i="7"/>
  <c r="A236" i="7"/>
  <c r="A237" i="7"/>
  <c r="A238" i="7"/>
  <c r="A239" i="7"/>
  <c r="A240" i="7"/>
  <c r="A241" i="7"/>
  <c r="A242" i="7"/>
  <c r="A243" i="7"/>
  <c r="A244" i="7"/>
  <c r="A245" i="7"/>
  <c r="A246" i="7"/>
  <c r="A247" i="7"/>
  <c r="A248" i="7"/>
  <c r="A249" i="7"/>
  <c r="A250" i="7"/>
  <c r="A251" i="7"/>
  <c r="A252" i="7"/>
  <c r="A253" i="7"/>
  <c r="A254" i="7"/>
  <c r="A255" i="7"/>
  <c r="A256" i="7"/>
  <c r="A257" i="7"/>
  <c r="A258" i="7"/>
  <c r="A259" i="7"/>
  <c r="A260" i="7"/>
  <c r="A261" i="7"/>
  <c r="A262" i="7"/>
  <c r="A263" i="7"/>
  <c r="A264" i="7"/>
  <c r="A265" i="7"/>
  <c r="A266" i="7"/>
  <c r="A267" i="7"/>
  <c r="A268" i="7"/>
  <c r="A269" i="7"/>
  <c r="A270" i="7"/>
  <c r="A271" i="7"/>
  <c r="A272" i="7"/>
  <c r="A273" i="7"/>
  <c r="A274" i="7"/>
  <c r="A275" i="7"/>
  <c r="A276" i="7"/>
  <c r="A277" i="7"/>
  <c r="A278" i="7"/>
  <c r="A279" i="7"/>
  <c r="A280" i="7"/>
  <c r="A281" i="7"/>
  <c r="A282" i="7"/>
  <c r="A283" i="7"/>
  <c r="A284" i="7"/>
  <c r="A285" i="7"/>
  <c r="A286" i="7"/>
  <c r="A287" i="7"/>
  <c r="A288" i="7"/>
  <c r="A289" i="7"/>
  <c r="A290" i="7"/>
  <c r="A291" i="7"/>
  <c r="A292" i="7"/>
  <c r="A293" i="7"/>
  <c r="A294" i="7"/>
  <c r="A295" i="7"/>
  <c r="A296" i="7"/>
  <c r="A297" i="7"/>
  <c r="A298" i="7"/>
  <c r="A299" i="7"/>
  <c r="A300" i="7"/>
  <c r="A301" i="7"/>
  <c r="A302" i="7"/>
  <c r="A303" i="7"/>
  <c r="A304" i="7"/>
  <c r="A305" i="7"/>
  <c r="A306" i="7"/>
  <c r="A307" i="7"/>
  <c r="A308" i="7"/>
  <c r="A309" i="7"/>
  <c r="A310" i="7"/>
  <c r="A311" i="7"/>
  <c r="A312" i="7"/>
  <c r="A313" i="7"/>
  <c r="A314" i="7"/>
  <c r="A315" i="7"/>
  <c r="A316" i="7"/>
  <c r="A317" i="7"/>
  <c r="A318" i="7"/>
  <c r="A319" i="7"/>
  <c r="A320" i="7"/>
  <c r="A321" i="7"/>
  <c r="A322" i="7"/>
  <c r="A323" i="7"/>
  <c r="A324" i="7"/>
  <c r="A325" i="7"/>
  <c r="A326" i="7"/>
  <c r="A327" i="7"/>
  <c r="A328" i="7"/>
  <c r="A329" i="7"/>
  <c r="A330" i="7"/>
  <c r="A331" i="7"/>
  <c r="A332" i="7"/>
  <c r="A333" i="7"/>
  <c r="A334" i="7"/>
  <c r="A335" i="7"/>
  <c r="A336" i="7"/>
  <c r="A337" i="7"/>
  <c r="A338" i="7"/>
  <c r="A339" i="7"/>
  <c r="A340" i="7"/>
  <c r="A341" i="7"/>
  <c r="A342" i="7"/>
  <c r="A343" i="7"/>
  <c r="A344" i="7"/>
  <c r="A345" i="7"/>
  <c r="A346" i="7"/>
  <c r="A347" i="7"/>
  <c r="A348" i="7"/>
  <c r="A349" i="7"/>
  <c r="A350" i="7"/>
  <c r="A351" i="7"/>
  <c r="A352" i="7"/>
  <c r="A353" i="7"/>
  <c r="A354" i="7"/>
  <c r="A355" i="7"/>
  <c r="A356" i="7"/>
  <c r="A357" i="7"/>
  <c r="A358" i="7"/>
  <c r="A359" i="7"/>
  <c r="A360" i="7"/>
  <c r="A361" i="7"/>
  <c r="A362" i="7"/>
  <c r="A363" i="7"/>
  <c r="A364" i="7"/>
  <c r="A365" i="7"/>
  <c r="A366" i="7"/>
  <c r="A367" i="7"/>
  <c r="A368" i="7"/>
  <c r="A369" i="7"/>
  <c r="A370" i="7"/>
  <c r="A371" i="7"/>
  <c r="A372" i="7"/>
  <c r="A373" i="7"/>
  <c r="A374" i="7"/>
  <c r="A375" i="7"/>
  <c r="A376" i="7"/>
  <c r="A377" i="7"/>
  <c r="A378" i="7"/>
  <c r="A379" i="7"/>
  <c r="A380" i="7"/>
  <c r="A381" i="7"/>
  <c r="A382" i="7"/>
  <c r="A383" i="7"/>
  <c r="A384" i="7"/>
  <c r="A385" i="7"/>
  <c r="A386" i="7"/>
  <c r="A387" i="7"/>
  <c r="A388" i="7"/>
  <c r="A389" i="7"/>
  <c r="A390" i="7"/>
  <c r="A391" i="7"/>
  <c r="A392" i="7"/>
  <c r="A393" i="7"/>
  <c r="A394" i="7"/>
  <c r="A395" i="7"/>
  <c r="A396" i="7"/>
  <c r="A397" i="7"/>
  <c r="A398" i="7"/>
  <c r="A399" i="7"/>
  <c r="A400" i="7"/>
  <c r="A401" i="7"/>
  <c r="A402" i="7"/>
  <c r="A403" i="7"/>
  <c r="A404" i="7"/>
  <c r="A405" i="7"/>
  <c r="A406" i="7"/>
  <c r="A407" i="7"/>
  <c r="A408" i="7"/>
  <c r="A409" i="7"/>
  <c r="A410" i="7"/>
  <c r="A411" i="7"/>
  <c r="A412" i="7"/>
  <c r="A413" i="7"/>
  <c r="A414" i="7"/>
  <c r="A415" i="7"/>
  <c r="A416" i="7"/>
  <c r="A417" i="7"/>
  <c r="A418" i="7"/>
  <c r="A419" i="7"/>
  <c r="A420" i="7"/>
  <c r="A421" i="7"/>
  <c r="A422" i="7"/>
  <c r="A423" i="7"/>
  <c r="A424" i="7"/>
  <c r="A425" i="7"/>
  <c r="A426" i="7"/>
  <c r="A427" i="7"/>
  <c r="A428" i="7"/>
  <c r="A429" i="7"/>
  <c r="A430" i="7"/>
  <c r="A431" i="7"/>
  <c r="A432" i="7"/>
  <c r="A433" i="7"/>
  <c r="A434" i="7"/>
  <c r="A435" i="7"/>
  <c r="A436" i="7"/>
  <c r="A437" i="7"/>
  <c r="A438" i="7"/>
  <c r="A439" i="7"/>
  <c r="A440" i="7"/>
  <c r="A441" i="7"/>
  <c r="A442" i="7"/>
  <c r="A443" i="7"/>
  <c r="A444" i="7"/>
  <c r="A445" i="7"/>
  <c r="A446" i="7"/>
  <c r="A447" i="7"/>
  <c r="A448" i="7"/>
  <c r="A449" i="7"/>
  <c r="A450" i="7"/>
  <c r="A451" i="7"/>
  <c r="A452" i="7"/>
  <c r="A453" i="7"/>
  <c r="A454" i="7"/>
  <c r="A455" i="7"/>
  <c r="A456" i="7"/>
  <c r="A457" i="7"/>
  <c r="A458" i="7"/>
  <c r="A459" i="7"/>
  <c r="A460" i="7"/>
  <c r="A461" i="7"/>
  <c r="A462" i="7"/>
  <c r="A463" i="7"/>
  <c r="A464" i="7"/>
  <c r="A465" i="7"/>
  <c r="A466" i="7"/>
  <c r="A467" i="7"/>
  <c r="A468" i="7"/>
  <c r="A469" i="7"/>
  <c r="A470" i="7"/>
  <c r="A471" i="7"/>
  <c r="A472" i="7"/>
  <c r="A473" i="7"/>
  <c r="A474" i="7"/>
  <c r="A475" i="7"/>
  <c r="A476" i="7"/>
  <c r="A477" i="7"/>
  <c r="A478" i="7"/>
  <c r="A479" i="7"/>
  <c r="A480" i="7"/>
  <c r="A481" i="7"/>
  <c r="A482" i="7"/>
  <c r="A483" i="7"/>
  <c r="A484" i="7"/>
  <c r="A485" i="7"/>
  <c r="A486" i="7"/>
  <c r="A487" i="7"/>
  <c r="A488" i="7"/>
  <c r="A489" i="7"/>
  <c r="A490" i="7"/>
  <c r="A491" i="7"/>
  <c r="A492" i="7"/>
  <c r="A493" i="7"/>
  <c r="A494" i="7"/>
  <c r="A495" i="7"/>
  <c r="A496" i="7"/>
  <c r="A497" i="7"/>
  <c r="A498" i="7"/>
  <c r="A499" i="7"/>
  <c r="A500" i="7"/>
  <c r="A501" i="7"/>
  <c r="A502" i="7"/>
  <c r="A503" i="7"/>
  <c r="A504" i="7"/>
  <c r="A505" i="7"/>
  <c r="A506" i="7"/>
  <c r="A507" i="7"/>
  <c r="A508" i="7"/>
  <c r="A509" i="7"/>
  <c r="A510" i="7"/>
  <c r="A511" i="7"/>
  <c r="A512" i="7"/>
  <c r="A513" i="7"/>
  <c r="A514" i="7"/>
  <c r="A515" i="7"/>
  <c r="A516" i="7"/>
  <c r="A517" i="7"/>
  <c r="A518" i="7"/>
  <c r="A519" i="7"/>
  <c r="A520" i="7"/>
  <c r="A521" i="7"/>
  <c r="A522" i="7"/>
  <c r="A523" i="7"/>
  <c r="A524" i="7"/>
  <c r="A525" i="7"/>
  <c r="A526" i="7"/>
  <c r="A527" i="7"/>
  <c r="A528" i="7"/>
  <c r="A529" i="7"/>
  <c r="A530" i="7"/>
  <c r="A531" i="7"/>
  <c r="A532" i="7"/>
  <c r="A533" i="7"/>
  <c r="A534" i="7"/>
  <c r="A535" i="7"/>
  <c r="A536" i="7"/>
  <c r="A537" i="7"/>
  <c r="A538" i="7"/>
  <c r="A539" i="7"/>
  <c r="A20" i="7"/>
  <c r="A21" i="6"/>
  <c r="A22" i="6"/>
  <c r="A23" i="6"/>
  <c r="A24" i="6"/>
  <c r="A25" i="6"/>
  <c r="A26" i="6"/>
  <c r="A27" i="6"/>
  <c r="A28" i="6"/>
  <c r="A29" i="6"/>
  <c r="A30" i="6"/>
  <c r="A31" i="6"/>
  <c r="A32" i="6"/>
  <c r="A33" i="6"/>
  <c r="A34" i="6"/>
  <c r="A35" i="6"/>
  <c r="A36" i="6"/>
  <c r="A37" i="6"/>
  <c r="A38" i="6"/>
  <c r="A39" i="6"/>
  <c r="A40" i="6"/>
  <c r="A41" i="6"/>
  <c r="A42" i="6"/>
  <c r="A43" i="6"/>
  <c r="A44" i="6"/>
  <c r="A45" i="6"/>
  <c r="A46" i="6"/>
  <c r="A47" i="6"/>
  <c r="A48" i="6"/>
  <c r="A49" i="6"/>
  <c r="A50" i="6"/>
  <c r="A51" i="6"/>
  <c r="A52" i="6"/>
  <c r="A53" i="6"/>
  <c r="A54" i="6"/>
  <c r="A55" i="6"/>
  <c r="A56" i="6"/>
  <c r="A57" i="6"/>
  <c r="A58" i="6"/>
  <c r="A59" i="6"/>
  <c r="A60" i="6"/>
  <c r="A61" i="6"/>
  <c r="A62" i="6"/>
  <c r="A63" i="6"/>
  <c r="A64" i="6"/>
  <c r="A65" i="6"/>
  <c r="A66" i="6"/>
  <c r="A67" i="6"/>
  <c r="A68" i="6"/>
  <c r="A69" i="6"/>
  <c r="A70" i="6"/>
  <c r="A71" i="6"/>
  <c r="A72" i="6"/>
  <c r="A73" i="6"/>
  <c r="A74" i="6"/>
  <c r="A75" i="6"/>
  <c r="A76" i="6"/>
  <c r="A77" i="6"/>
  <c r="A78" i="6"/>
  <c r="A79" i="6"/>
  <c r="A80" i="6"/>
  <c r="A81" i="6"/>
  <c r="A82" i="6"/>
  <c r="A83" i="6"/>
  <c r="A84" i="6"/>
  <c r="A85" i="6"/>
  <c r="A86" i="6"/>
  <c r="A87" i="6"/>
  <c r="A88" i="6"/>
  <c r="A89" i="6"/>
  <c r="A90" i="6"/>
  <c r="A91" i="6"/>
  <c r="A92" i="6"/>
  <c r="A93" i="6"/>
  <c r="A94" i="6"/>
  <c r="A95" i="6"/>
  <c r="A96" i="6"/>
  <c r="A97" i="6"/>
  <c r="A98" i="6"/>
  <c r="A99" i="6"/>
  <c r="A100" i="6"/>
  <c r="A101" i="6"/>
  <c r="A102" i="6"/>
  <c r="A103" i="6"/>
  <c r="A104" i="6"/>
  <c r="A105" i="6"/>
  <c r="A106" i="6"/>
  <c r="A107" i="6"/>
  <c r="A108" i="6"/>
  <c r="A109" i="6"/>
  <c r="A110" i="6"/>
  <c r="A111" i="6"/>
  <c r="A112" i="6"/>
  <c r="A113" i="6"/>
  <c r="A114" i="6"/>
  <c r="A115" i="6"/>
  <c r="A116" i="6"/>
  <c r="A117" i="6"/>
  <c r="A118" i="6"/>
  <c r="A119" i="6"/>
  <c r="A120" i="6"/>
  <c r="A121" i="6"/>
  <c r="A122" i="6"/>
  <c r="A123" i="6"/>
  <c r="A124" i="6"/>
  <c r="A125" i="6"/>
  <c r="A126" i="6"/>
  <c r="A127" i="6"/>
  <c r="A128" i="6"/>
  <c r="A129" i="6"/>
  <c r="A130" i="6"/>
  <c r="A131" i="6"/>
  <c r="A132" i="6"/>
  <c r="A133" i="6"/>
  <c r="A134" i="6"/>
  <c r="A135" i="6"/>
  <c r="A136" i="6"/>
  <c r="A137" i="6"/>
  <c r="A138" i="6"/>
  <c r="A139" i="6"/>
  <c r="A140" i="6"/>
  <c r="A141" i="6"/>
  <c r="A142" i="6"/>
  <c r="A143" i="6"/>
  <c r="A144" i="6"/>
  <c r="A145" i="6"/>
  <c r="A146" i="6"/>
  <c r="A147" i="6"/>
  <c r="A148" i="6"/>
  <c r="A149" i="6"/>
  <c r="A150" i="6"/>
  <c r="A151" i="6"/>
  <c r="A152" i="6"/>
  <c r="A153" i="6"/>
  <c r="A154" i="6"/>
  <c r="A155" i="6"/>
  <c r="A156" i="6"/>
  <c r="A157" i="6"/>
  <c r="A158" i="6"/>
  <c r="A159" i="6"/>
  <c r="A160" i="6"/>
  <c r="A161" i="6"/>
  <c r="A162" i="6"/>
  <c r="A163" i="6"/>
  <c r="A164" i="6"/>
  <c r="A165" i="6"/>
  <c r="A166" i="6"/>
  <c r="A167" i="6"/>
  <c r="A168" i="6"/>
  <c r="A169" i="6"/>
  <c r="A170" i="6"/>
  <c r="A171" i="6"/>
  <c r="A172" i="6"/>
  <c r="A173" i="6"/>
  <c r="A174" i="6"/>
  <c r="A175" i="6"/>
  <c r="A176" i="6"/>
  <c r="A177" i="6"/>
  <c r="A178" i="6"/>
  <c r="A179" i="6"/>
  <c r="A180" i="6"/>
  <c r="A181" i="6"/>
  <c r="A182" i="6"/>
  <c r="A183" i="6"/>
  <c r="A184" i="6"/>
  <c r="A185" i="6"/>
  <c r="A186" i="6"/>
  <c r="A187" i="6"/>
  <c r="A188" i="6"/>
  <c r="A189" i="6"/>
  <c r="A190" i="6"/>
  <c r="A191" i="6"/>
  <c r="A192" i="6"/>
  <c r="A193" i="6"/>
  <c r="A194" i="6"/>
  <c r="A195" i="6"/>
  <c r="A196" i="6"/>
  <c r="A197" i="6"/>
  <c r="A198" i="6"/>
  <c r="A199" i="6"/>
  <c r="A200" i="6"/>
  <c r="A201" i="6"/>
  <c r="A202" i="6"/>
  <c r="A203" i="6"/>
  <c r="A204" i="6"/>
  <c r="A205" i="6"/>
  <c r="A206" i="6"/>
  <c r="A207" i="6"/>
  <c r="A208" i="6"/>
  <c r="A209" i="6"/>
  <c r="A210" i="6"/>
  <c r="A211" i="6"/>
  <c r="A212" i="6"/>
  <c r="A213" i="6"/>
  <c r="A214" i="6"/>
  <c r="A215" i="6"/>
  <c r="A216" i="6"/>
  <c r="A217" i="6"/>
  <c r="A218" i="6"/>
  <c r="A219" i="6"/>
  <c r="A220" i="6"/>
  <c r="A221" i="6"/>
  <c r="A222" i="6"/>
  <c r="A223" i="6"/>
  <c r="A224" i="6"/>
  <c r="A225" i="6"/>
  <c r="A226" i="6"/>
  <c r="A227" i="6"/>
  <c r="A228" i="6"/>
  <c r="A229" i="6"/>
  <c r="A230" i="6"/>
  <c r="A231" i="6"/>
  <c r="A232" i="6"/>
  <c r="A233" i="6"/>
  <c r="A234" i="6"/>
  <c r="A235" i="6"/>
  <c r="A236" i="6"/>
  <c r="A237" i="6"/>
  <c r="A238" i="6"/>
  <c r="A239" i="6"/>
  <c r="A240" i="6"/>
  <c r="A241" i="6"/>
  <c r="A242" i="6"/>
  <c r="A243" i="6"/>
  <c r="A244" i="6"/>
  <c r="A245" i="6"/>
  <c r="A246" i="6"/>
  <c r="A247" i="6"/>
  <c r="A248" i="6"/>
  <c r="A249" i="6"/>
  <c r="A250" i="6"/>
  <c r="A251" i="6"/>
  <c r="A252" i="6"/>
  <c r="A253" i="6"/>
  <c r="A254" i="6"/>
  <c r="A255" i="6"/>
  <c r="A256" i="6"/>
  <c r="A257" i="6"/>
  <c r="A258" i="6"/>
  <c r="A259" i="6"/>
  <c r="A260" i="6"/>
  <c r="A261" i="6"/>
  <c r="A262" i="6"/>
  <c r="A263" i="6"/>
  <c r="A264" i="6"/>
  <c r="A265" i="6"/>
  <c r="A266" i="6"/>
  <c r="A267" i="6"/>
  <c r="A268" i="6"/>
  <c r="A269" i="6"/>
  <c r="A270" i="6"/>
  <c r="A271" i="6"/>
  <c r="A272" i="6"/>
  <c r="A273" i="6"/>
  <c r="A274" i="6"/>
  <c r="A275" i="6"/>
  <c r="A276" i="6"/>
  <c r="A277" i="6"/>
  <c r="A278" i="6"/>
  <c r="A279" i="6"/>
  <c r="A280" i="6"/>
  <c r="A281" i="6"/>
  <c r="A282" i="6"/>
  <c r="A283" i="6"/>
  <c r="A284" i="6"/>
  <c r="A285" i="6"/>
  <c r="A286" i="6"/>
  <c r="A287" i="6"/>
  <c r="A288" i="6"/>
  <c r="A289" i="6"/>
  <c r="A290" i="6"/>
  <c r="A291" i="6"/>
  <c r="A292" i="6"/>
  <c r="A293" i="6"/>
  <c r="A294" i="6"/>
  <c r="A295" i="6"/>
  <c r="A296" i="6"/>
  <c r="A297" i="6"/>
  <c r="A298" i="6"/>
  <c r="A299" i="6"/>
  <c r="A300" i="6"/>
  <c r="A301" i="6"/>
  <c r="A302" i="6"/>
  <c r="A303" i="6"/>
  <c r="A304" i="6"/>
  <c r="A305" i="6"/>
  <c r="A306" i="6"/>
  <c r="A307" i="6"/>
  <c r="A308" i="6"/>
  <c r="A309" i="6"/>
  <c r="A310" i="6"/>
  <c r="A311" i="6"/>
  <c r="A312" i="6"/>
  <c r="A313" i="6"/>
  <c r="A314" i="6"/>
  <c r="A315" i="6"/>
  <c r="A316" i="6"/>
  <c r="A317" i="6"/>
  <c r="A318" i="6"/>
  <c r="A319" i="6"/>
  <c r="A320" i="6"/>
  <c r="A321" i="6"/>
  <c r="A322" i="6"/>
  <c r="A323" i="6"/>
  <c r="A324" i="6"/>
  <c r="A325" i="6"/>
  <c r="A326" i="6"/>
  <c r="A327" i="6"/>
  <c r="A328" i="6"/>
  <c r="A329" i="6"/>
  <c r="A330" i="6"/>
  <c r="A331" i="6"/>
  <c r="A332" i="6"/>
  <c r="A333" i="6"/>
  <c r="A334" i="6"/>
  <c r="A335" i="6"/>
  <c r="A336" i="6"/>
  <c r="A337" i="6"/>
  <c r="A338" i="6"/>
  <c r="A339" i="6"/>
  <c r="A340" i="6"/>
  <c r="A341" i="6"/>
  <c r="A342" i="6"/>
  <c r="A343" i="6"/>
  <c r="A344" i="6"/>
  <c r="A345" i="6"/>
  <c r="A346" i="6"/>
  <c r="A347" i="6"/>
  <c r="A348" i="6"/>
  <c r="A349" i="6"/>
  <c r="A350" i="6"/>
  <c r="A351" i="6"/>
  <c r="A352" i="6"/>
  <c r="A353" i="6"/>
  <c r="A354" i="6"/>
  <c r="A355" i="6"/>
  <c r="A356" i="6"/>
  <c r="A357" i="6"/>
  <c r="A358" i="6"/>
  <c r="A359" i="6"/>
  <c r="A360" i="6"/>
  <c r="A361" i="6"/>
  <c r="A362" i="6"/>
  <c r="A363" i="6"/>
  <c r="A364" i="6"/>
  <c r="A365" i="6"/>
  <c r="A366" i="6"/>
  <c r="A367" i="6"/>
  <c r="A368" i="6"/>
  <c r="A369" i="6"/>
  <c r="A370" i="6"/>
  <c r="A371" i="6"/>
  <c r="A372" i="6"/>
  <c r="A373" i="6"/>
  <c r="A374" i="6"/>
  <c r="A375" i="6"/>
  <c r="A376" i="6"/>
  <c r="A377" i="6"/>
  <c r="A378" i="6"/>
  <c r="A379" i="6"/>
  <c r="A380" i="6"/>
  <c r="A381" i="6"/>
  <c r="A382" i="6"/>
  <c r="A383" i="6"/>
  <c r="A384" i="6"/>
  <c r="A385" i="6"/>
  <c r="A386" i="6"/>
  <c r="A387" i="6"/>
  <c r="A388" i="6"/>
  <c r="A389" i="6"/>
  <c r="A390" i="6"/>
  <c r="A391" i="6"/>
  <c r="A392" i="6"/>
  <c r="A393" i="6"/>
  <c r="A394" i="6"/>
  <c r="A395" i="6"/>
  <c r="A396" i="6"/>
  <c r="A397" i="6"/>
  <c r="A398" i="6"/>
  <c r="A399" i="6"/>
  <c r="A400" i="6"/>
  <c r="A401" i="6"/>
  <c r="A402" i="6"/>
  <c r="A403" i="6"/>
  <c r="A404" i="6"/>
  <c r="A405" i="6"/>
  <c r="A406" i="6"/>
  <c r="A407" i="6"/>
  <c r="A408" i="6"/>
  <c r="A409" i="6"/>
  <c r="A410" i="6"/>
  <c r="A411" i="6"/>
  <c r="A412" i="6"/>
  <c r="A413" i="6"/>
  <c r="A414" i="6"/>
  <c r="A415" i="6"/>
  <c r="A416" i="6"/>
  <c r="A417" i="6"/>
  <c r="A418" i="6"/>
  <c r="A419" i="6"/>
  <c r="A420" i="6"/>
  <c r="A421" i="6"/>
  <c r="A422" i="6"/>
  <c r="A423" i="6"/>
  <c r="A424" i="6"/>
  <c r="A425" i="6"/>
  <c r="A426" i="6"/>
  <c r="A427" i="6"/>
  <c r="A428" i="6"/>
  <c r="A429" i="6"/>
  <c r="A430" i="6"/>
  <c r="A431" i="6"/>
  <c r="A432" i="6"/>
  <c r="A433" i="6"/>
  <c r="A434" i="6"/>
  <c r="A435" i="6"/>
  <c r="A436" i="6"/>
  <c r="A437" i="6"/>
  <c r="A438" i="6"/>
  <c r="A439" i="6"/>
  <c r="A440" i="6"/>
  <c r="A441" i="6"/>
  <c r="A442" i="6"/>
  <c r="A443" i="6"/>
  <c r="A444" i="6"/>
  <c r="A445" i="6"/>
  <c r="A446" i="6"/>
  <c r="A447" i="6"/>
  <c r="A448" i="6"/>
  <c r="A449" i="6"/>
  <c r="A450" i="6"/>
  <c r="A451" i="6"/>
  <c r="A452" i="6"/>
  <c r="A453" i="6"/>
  <c r="A454" i="6"/>
  <c r="A455" i="6"/>
  <c r="A456" i="6"/>
  <c r="A457" i="6"/>
  <c r="A458" i="6"/>
  <c r="A459" i="6"/>
  <c r="A460" i="6"/>
  <c r="A461" i="6"/>
  <c r="A462" i="6"/>
  <c r="A463" i="6"/>
  <c r="A464" i="6"/>
  <c r="A465" i="6"/>
  <c r="A466" i="6"/>
  <c r="A467" i="6"/>
  <c r="A468" i="6"/>
  <c r="A469" i="6"/>
  <c r="A470" i="6"/>
  <c r="A471" i="6"/>
  <c r="A472" i="6"/>
  <c r="A473" i="6"/>
  <c r="A474" i="6"/>
  <c r="A475" i="6"/>
  <c r="A476" i="6"/>
  <c r="A477" i="6"/>
  <c r="A478" i="6"/>
  <c r="A479" i="6"/>
  <c r="A480" i="6"/>
  <c r="A481" i="6"/>
  <c r="A482" i="6"/>
  <c r="A483" i="6"/>
  <c r="A484" i="6"/>
  <c r="A485" i="6"/>
  <c r="A486" i="6"/>
  <c r="A487" i="6"/>
  <c r="A488" i="6"/>
  <c r="A489" i="6"/>
  <c r="A490" i="6"/>
  <c r="A491" i="6"/>
  <c r="A492" i="6"/>
  <c r="A493" i="6"/>
  <c r="A20" i="6"/>
  <c r="A21" i="5"/>
  <c r="A22" i="5"/>
  <c r="A23" i="5"/>
  <c r="A24" i="5"/>
  <c r="A25" i="5"/>
  <c r="A26" i="5"/>
  <c r="A27" i="5"/>
  <c r="A28" i="5"/>
  <c r="A29" i="5"/>
  <c r="A30" i="5"/>
  <c r="A31" i="5"/>
  <c r="A32" i="5"/>
  <c r="A33" i="5"/>
  <c r="A34" i="5"/>
  <c r="A35" i="5"/>
  <c r="A36" i="5"/>
  <c r="A37" i="5"/>
  <c r="A38" i="5"/>
  <c r="A39" i="5"/>
  <c r="A40" i="5"/>
  <c r="A41" i="5"/>
  <c r="A42" i="5"/>
  <c r="A43" i="5"/>
  <c r="A44" i="5"/>
  <c r="A45" i="5"/>
  <c r="A46" i="5"/>
  <c r="A47" i="5"/>
  <c r="A48" i="5"/>
  <c r="A49" i="5"/>
  <c r="A50" i="5"/>
  <c r="A51" i="5"/>
  <c r="A52" i="5"/>
  <c r="A53" i="5"/>
  <c r="A54" i="5"/>
  <c r="A55" i="5"/>
  <c r="A56" i="5"/>
  <c r="A57" i="5"/>
  <c r="A58" i="5"/>
  <c r="A59" i="5"/>
  <c r="A60" i="5"/>
  <c r="A61" i="5"/>
  <c r="A62" i="5"/>
  <c r="A63" i="5"/>
  <c r="A64" i="5"/>
  <c r="A65" i="5"/>
  <c r="A66" i="5"/>
  <c r="A67" i="5"/>
  <c r="A68" i="5"/>
  <c r="A69" i="5"/>
  <c r="A70" i="5"/>
  <c r="A71" i="5"/>
  <c r="A72" i="5"/>
  <c r="A73" i="5"/>
  <c r="A74" i="5"/>
  <c r="A75" i="5"/>
  <c r="A76" i="5"/>
  <c r="A77" i="5"/>
  <c r="A78" i="5"/>
  <c r="A79" i="5"/>
  <c r="A80" i="5"/>
  <c r="A81" i="5"/>
  <c r="A82" i="5"/>
  <c r="A83" i="5"/>
  <c r="A84" i="5"/>
  <c r="A85" i="5"/>
  <c r="A86" i="5"/>
  <c r="A87" i="5"/>
  <c r="A88" i="5"/>
  <c r="A89" i="5"/>
  <c r="A90" i="5"/>
  <c r="A91" i="5"/>
  <c r="A92" i="5"/>
  <c r="A93" i="5"/>
  <c r="A94" i="5"/>
  <c r="A95" i="5"/>
  <c r="A96" i="5"/>
  <c r="A97" i="5"/>
  <c r="A98" i="5"/>
  <c r="A99" i="5"/>
  <c r="A100" i="5"/>
  <c r="A101" i="5"/>
  <c r="A102" i="5"/>
  <c r="A103" i="5"/>
  <c r="A104" i="5"/>
  <c r="A105" i="5"/>
  <c r="A106" i="5"/>
  <c r="A107" i="5"/>
  <c r="A108" i="5"/>
  <c r="A109" i="5"/>
  <c r="A110" i="5"/>
  <c r="A111" i="5"/>
  <c r="A112" i="5"/>
  <c r="A113" i="5"/>
  <c r="A114" i="5"/>
  <c r="A115" i="5"/>
  <c r="A116" i="5"/>
  <c r="A117" i="5"/>
  <c r="A118" i="5"/>
  <c r="A119" i="5"/>
  <c r="A120" i="5"/>
  <c r="A121" i="5"/>
  <c r="A122" i="5"/>
  <c r="A123" i="5"/>
  <c r="A124" i="5"/>
  <c r="A125" i="5"/>
  <c r="A126" i="5"/>
  <c r="A127" i="5"/>
  <c r="A128" i="5"/>
  <c r="A129" i="5"/>
  <c r="A130" i="5"/>
  <c r="A131" i="5"/>
  <c r="A132" i="5"/>
  <c r="A133" i="5"/>
  <c r="A134" i="5"/>
  <c r="A135" i="5"/>
  <c r="A136" i="5"/>
  <c r="A137" i="5"/>
  <c r="A138" i="5"/>
  <c r="A139" i="5"/>
  <c r="A140" i="5"/>
  <c r="A141" i="5"/>
  <c r="A142" i="5"/>
  <c r="A143" i="5"/>
  <c r="A144" i="5"/>
  <c r="A145" i="5"/>
  <c r="A146" i="5"/>
  <c r="A147" i="5"/>
  <c r="A148" i="5"/>
  <c r="A149" i="5"/>
  <c r="A150" i="5"/>
  <c r="A151" i="5"/>
  <c r="A152" i="5"/>
  <c r="A153" i="5"/>
  <c r="A154" i="5"/>
  <c r="A155" i="5"/>
  <c r="A156" i="5"/>
  <c r="A157" i="5"/>
  <c r="A158" i="5"/>
  <c r="A159" i="5"/>
  <c r="A160" i="5"/>
  <c r="A161" i="5"/>
  <c r="A162" i="5"/>
  <c r="A163" i="5"/>
  <c r="A164" i="5"/>
  <c r="A165" i="5"/>
  <c r="A166" i="5"/>
  <c r="A167" i="5"/>
  <c r="A168" i="5"/>
  <c r="A169" i="5"/>
  <c r="A170" i="5"/>
  <c r="A171" i="5"/>
  <c r="A172" i="5"/>
  <c r="A173" i="5"/>
  <c r="A174" i="5"/>
  <c r="A175" i="5"/>
  <c r="A176" i="5"/>
  <c r="A177" i="5"/>
  <c r="A178" i="5"/>
  <c r="A179" i="5"/>
  <c r="A180" i="5"/>
  <c r="A181" i="5"/>
  <c r="A182" i="5"/>
  <c r="A183" i="5"/>
  <c r="A184" i="5"/>
  <c r="A185" i="5"/>
  <c r="A186" i="5"/>
  <c r="A187" i="5"/>
  <c r="A188" i="5"/>
  <c r="A189" i="5"/>
  <c r="A190" i="5"/>
  <c r="A191" i="5"/>
  <c r="A192" i="5"/>
  <c r="A193" i="5"/>
  <c r="A194" i="5"/>
  <c r="A195" i="5"/>
  <c r="A196" i="5"/>
  <c r="A197" i="5"/>
  <c r="A198" i="5"/>
  <c r="A199" i="5"/>
  <c r="A200" i="5"/>
  <c r="A201" i="5"/>
  <c r="A202" i="5"/>
  <c r="A203" i="5"/>
  <c r="A204" i="5"/>
  <c r="A205" i="5"/>
  <c r="A206" i="5"/>
  <c r="A207" i="5"/>
  <c r="A208" i="5"/>
  <c r="A209" i="5"/>
  <c r="A210" i="5"/>
  <c r="A211" i="5"/>
  <c r="A212" i="5"/>
  <c r="A213" i="5"/>
  <c r="A214" i="5"/>
  <c r="A215" i="5"/>
  <c r="A216" i="5"/>
  <c r="A217" i="5"/>
  <c r="A218" i="5"/>
  <c r="A219" i="5"/>
  <c r="A220" i="5"/>
  <c r="A221" i="5"/>
  <c r="A222" i="5"/>
  <c r="A223" i="5"/>
  <c r="A224" i="5"/>
  <c r="A225" i="5"/>
  <c r="A226" i="5"/>
  <c r="A227" i="5"/>
  <c r="A228" i="5"/>
  <c r="A229" i="5"/>
  <c r="A230" i="5"/>
  <c r="A231" i="5"/>
  <c r="A232" i="5"/>
  <c r="A233" i="5"/>
  <c r="A234" i="5"/>
  <c r="A235" i="5"/>
  <c r="A236" i="5"/>
  <c r="A237" i="5"/>
  <c r="A238" i="5"/>
  <c r="A239" i="5"/>
  <c r="A240" i="5"/>
  <c r="A241" i="5"/>
  <c r="A242" i="5"/>
  <c r="A243" i="5"/>
  <c r="A244" i="5"/>
  <c r="A245" i="5"/>
  <c r="A246" i="5"/>
  <c r="A247" i="5"/>
  <c r="A248" i="5"/>
  <c r="A249" i="5"/>
  <c r="A250" i="5"/>
  <c r="A251" i="5"/>
  <c r="A252" i="5"/>
  <c r="A253" i="5"/>
  <c r="A254" i="5"/>
  <c r="A255" i="5"/>
  <c r="A256" i="5"/>
  <c r="A257" i="5"/>
  <c r="A258" i="5"/>
  <c r="A259" i="5"/>
  <c r="A260" i="5"/>
  <c r="A261" i="5"/>
  <c r="A262" i="5"/>
  <c r="A263" i="5"/>
  <c r="A264" i="5"/>
  <c r="A265" i="5"/>
  <c r="A266" i="5"/>
  <c r="A267" i="5"/>
  <c r="A268" i="5"/>
  <c r="A269" i="5"/>
  <c r="A270" i="5"/>
  <c r="A271" i="5"/>
  <c r="A272" i="5"/>
  <c r="A273" i="5"/>
  <c r="A274" i="5"/>
  <c r="A275" i="5"/>
  <c r="A276" i="5"/>
  <c r="A277" i="5"/>
  <c r="A278" i="5"/>
  <c r="A279" i="5"/>
  <c r="A280" i="5"/>
  <c r="A281" i="5"/>
  <c r="A282" i="5"/>
  <c r="A283" i="5"/>
  <c r="A284" i="5"/>
  <c r="A285" i="5"/>
  <c r="A286" i="5"/>
  <c r="A287" i="5"/>
  <c r="A288" i="5"/>
  <c r="A289" i="5"/>
  <c r="A290" i="5"/>
  <c r="A291" i="5"/>
  <c r="A292" i="5"/>
  <c r="A293" i="5"/>
  <c r="A294" i="5"/>
  <c r="A295" i="5"/>
  <c r="A296" i="5"/>
  <c r="A297" i="5"/>
  <c r="A298" i="5"/>
  <c r="A299" i="5"/>
  <c r="A300" i="5"/>
  <c r="A301" i="5"/>
  <c r="A302" i="5"/>
  <c r="A303" i="5"/>
  <c r="A304" i="5"/>
  <c r="A305" i="5"/>
  <c r="A306" i="5"/>
  <c r="A307" i="5"/>
  <c r="A308" i="5"/>
  <c r="A309" i="5"/>
  <c r="A310" i="5"/>
  <c r="A311" i="5"/>
  <c r="A312" i="5"/>
  <c r="A313" i="5"/>
  <c r="A314" i="5"/>
  <c r="A315" i="5"/>
  <c r="A316" i="5"/>
  <c r="A317" i="5"/>
  <c r="A318" i="5"/>
  <c r="A319" i="5"/>
  <c r="A320" i="5"/>
  <c r="A321" i="5"/>
  <c r="A322" i="5"/>
  <c r="A323" i="5"/>
  <c r="A324" i="5"/>
  <c r="A325" i="5"/>
  <c r="A326" i="5"/>
  <c r="A327" i="5"/>
  <c r="A328" i="5"/>
  <c r="A329" i="5"/>
  <c r="A330" i="5"/>
  <c r="A331" i="5"/>
  <c r="A332" i="5"/>
  <c r="A333" i="5"/>
  <c r="A334" i="5"/>
  <c r="A335" i="5"/>
  <c r="A336" i="5"/>
  <c r="A337" i="5"/>
  <c r="A338" i="5"/>
  <c r="A339" i="5"/>
  <c r="A340" i="5"/>
  <c r="A341" i="5"/>
  <c r="A342" i="5"/>
  <c r="A343" i="5"/>
  <c r="A344" i="5"/>
  <c r="A345" i="5"/>
  <c r="A346" i="5"/>
  <c r="A347" i="5"/>
  <c r="A348" i="5"/>
  <c r="A349" i="5"/>
  <c r="A350" i="5"/>
  <c r="A351" i="5"/>
  <c r="A352" i="5"/>
  <c r="A353" i="5"/>
  <c r="A354" i="5"/>
  <c r="A355" i="5"/>
  <c r="A356" i="5"/>
  <c r="A357" i="5"/>
  <c r="A358" i="5"/>
  <c r="A359" i="5"/>
  <c r="A360" i="5"/>
  <c r="A361" i="5"/>
  <c r="A362" i="5"/>
  <c r="A363" i="5"/>
  <c r="A364" i="5"/>
  <c r="A365" i="5"/>
  <c r="A366" i="5"/>
  <c r="A367" i="5"/>
  <c r="A368" i="5"/>
  <c r="A369" i="5"/>
  <c r="A370" i="5"/>
  <c r="A371" i="5"/>
  <c r="A372" i="5"/>
  <c r="A373" i="5"/>
  <c r="A374" i="5"/>
  <c r="A375" i="5"/>
  <c r="A376" i="5"/>
  <c r="A377" i="5"/>
  <c r="A378" i="5"/>
  <c r="A379" i="5"/>
  <c r="A380" i="5"/>
  <c r="A381" i="5"/>
  <c r="A382" i="5"/>
  <c r="A383" i="5"/>
  <c r="A384" i="5"/>
  <c r="A385" i="5"/>
  <c r="A386" i="5"/>
  <c r="A387" i="5"/>
  <c r="A388" i="5"/>
  <c r="A389" i="5"/>
  <c r="A390" i="5"/>
  <c r="A391" i="5"/>
  <c r="A392" i="5"/>
  <c r="A393" i="5"/>
  <c r="A394" i="5"/>
  <c r="A395" i="5"/>
  <c r="A396" i="5"/>
  <c r="A397" i="5"/>
  <c r="A398" i="5"/>
  <c r="A399" i="5"/>
  <c r="A400" i="5"/>
  <c r="A401" i="5"/>
  <c r="A402" i="5"/>
  <c r="A403" i="5"/>
  <c r="A404" i="5"/>
  <c r="A405" i="5"/>
  <c r="A406" i="5"/>
  <c r="A407" i="5"/>
  <c r="A408" i="5"/>
  <c r="A409" i="5"/>
  <c r="A410" i="5"/>
  <c r="A411" i="5"/>
  <c r="A412" i="5"/>
  <c r="A413" i="5"/>
  <c r="A414" i="5"/>
  <c r="A415" i="5"/>
  <c r="A416" i="5"/>
  <c r="A417" i="5"/>
  <c r="A418" i="5"/>
  <c r="A419" i="5"/>
  <c r="A420" i="5"/>
  <c r="A421" i="5"/>
  <c r="A422" i="5"/>
  <c r="A423" i="5"/>
  <c r="A424" i="5"/>
  <c r="A425" i="5"/>
  <c r="A426" i="5"/>
  <c r="A427" i="5"/>
  <c r="A428" i="5"/>
  <c r="A429" i="5"/>
  <c r="A430" i="5"/>
  <c r="A431" i="5"/>
  <c r="A432" i="5"/>
  <c r="A433" i="5"/>
  <c r="A434" i="5"/>
  <c r="A435" i="5"/>
  <c r="A436" i="5"/>
  <c r="A437" i="5"/>
  <c r="A438" i="5"/>
  <c r="A439" i="5"/>
  <c r="A440" i="5"/>
  <c r="A441" i="5"/>
  <c r="A442" i="5"/>
  <c r="A443" i="5"/>
  <c r="A444" i="5"/>
  <c r="A445" i="5"/>
  <c r="A446" i="5"/>
  <c r="A447" i="5"/>
  <c r="A448" i="5"/>
  <c r="A449" i="5"/>
  <c r="A450" i="5"/>
  <c r="A451" i="5"/>
  <c r="A452" i="5"/>
  <c r="A453" i="5"/>
  <c r="A454" i="5"/>
  <c r="A455" i="5"/>
  <c r="A456" i="5"/>
  <c r="A457" i="5"/>
  <c r="A458" i="5"/>
  <c r="A459" i="5"/>
  <c r="A460" i="5"/>
  <c r="A461" i="5"/>
  <c r="A462" i="5"/>
  <c r="A463" i="5"/>
  <c r="A464" i="5"/>
  <c r="A465" i="5"/>
  <c r="A466" i="5"/>
  <c r="A467" i="5"/>
  <c r="A468" i="5"/>
  <c r="A469" i="5"/>
  <c r="A470" i="5"/>
  <c r="A471" i="5"/>
  <c r="A472" i="5"/>
  <c r="A473" i="5"/>
  <c r="A474" i="5"/>
  <c r="A475" i="5"/>
  <c r="A476" i="5"/>
  <c r="A477" i="5"/>
  <c r="A478" i="5"/>
  <c r="A479" i="5"/>
  <c r="A480" i="5"/>
  <c r="A481" i="5"/>
  <c r="A482" i="5"/>
  <c r="A483" i="5"/>
  <c r="A484" i="5"/>
  <c r="A485" i="5"/>
  <c r="A486" i="5"/>
  <c r="A487" i="5"/>
  <c r="A488" i="5"/>
  <c r="A489" i="5"/>
  <c r="A490" i="5"/>
  <c r="A20" i="5"/>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 r="A112" i="4"/>
  <c r="A113" i="4"/>
  <c r="A114" i="4"/>
  <c r="A115" i="4"/>
  <c r="A116" i="4"/>
  <c r="A117" i="4"/>
  <c r="A118" i="4"/>
  <c r="A119" i="4"/>
  <c r="A120" i="4"/>
  <c r="A121" i="4"/>
  <c r="A122" i="4"/>
  <c r="A123" i="4"/>
  <c r="A124" i="4"/>
  <c r="A125" i="4"/>
  <c r="A126" i="4"/>
  <c r="A127" i="4"/>
  <c r="A128" i="4"/>
  <c r="A129" i="4"/>
  <c r="A130" i="4"/>
  <c r="A131" i="4"/>
  <c r="A132" i="4"/>
  <c r="A133" i="4"/>
  <c r="A134" i="4"/>
  <c r="A135" i="4"/>
  <c r="A136" i="4"/>
  <c r="A137" i="4"/>
  <c r="A138" i="4"/>
  <c r="A139" i="4"/>
  <c r="A140" i="4"/>
  <c r="A141" i="4"/>
  <c r="A142" i="4"/>
  <c r="A143" i="4"/>
  <c r="A144" i="4"/>
  <c r="A145" i="4"/>
  <c r="A146" i="4"/>
  <c r="A147" i="4"/>
  <c r="A148" i="4"/>
  <c r="A149" i="4"/>
  <c r="A150" i="4"/>
  <c r="A151" i="4"/>
  <c r="A152" i="4"/>
  <c r="A153" i="4"/>
  <c r="A154" i="4"/>
  <c r="A155" i="4"/>
  <c r="A156" i="4"/>
  <c r="A157" i="4"/>
  <c r="A158" i="4"/>
  <c r="A159" i="4"/>
  <c r="A160" i="4"/>
  <c r="A161" i="4"/>
  <c r="A162" i="4"/>
  <c r="A163" i="4"/>
  <c r="A164" i="4"/>
  <c r="A165" i="4"/>
  <c r="A166" i="4"/>
  <c r="A167" i="4"/>
  <c r="A168" i="4"/>
  <c r="A169" i="4"/>
  <c r="A170" i="4"/>
  <c r="A171" i="4"/>
  <c r="A172" i="4"/>
  <c r="A173" i="4"/>
  <c r="A174" i="4"/>
  <c r="A175" i="4"/>
  <c r="A176" i="4"/>
  <c r="A177" i="4"/>
  <c r="A178" i="4"/>
  <c r="A179" i="4"/>
  <c r="A180" i="4"/>
  <c r="A181" i="4"/>
  <c r="A182" i="4"/>
  <c r="A183" i="4"/>
  <c r="A184" i="4"/>
  <c r="A185" i="4"/>
  <c r="A186" i="4"/>
  <c r="A187" i="4"/>
  <c r="A188" i="4"/>
  <c r="A189" i="4"/>
  <c r="A190" i="4"/>
  <c r="A191" i="4"/>
  <c r="A192" i="4"/>
  <c r="A193" i="4"/>
  <c r="A194" i="4"/>
  <c r="A195" i="4"/>
  <c r="A196" i="4"/>
  <c r="A197" i="4"/>
  <c r="A198" i="4"/>
  <c r="A199" i="4"/>
  <c r="A200" i="4"/>
  <c r="A201" i="4"/>
  <c r="A202" i="4"/>
  <c r="A203" i="4"/>
  <c r="A204" i="4"/>
  <c r="A205" i="4"/>
  <c r="A206" i="4"/>
  <c r="A207" i="4"/>
  <c r="A208" i="4"/>
  <c r="A209" i="4"/>
  <c r="A210" i="4"/>
  <c r="A211" i="4"/>
  <c r="A212" i="4"/>
  <c r="A213" i="4"/>
  <c r="A214" i="4"/>
  <c r="A215" i="4"/>
  <c r="A216" i="4"/>
  <c r="A217" i="4"/>
  <c r="A218" i="4"/>
  <c r="A219" i="4"/>
  <c r="A220" i="4"/>
  <c r="A221" i="4"/>
  <c r="A222" i="4"/>
  <c r="A223" i="4"/>
  <c r="A224" i="4"/>
  <c r="A225" i="4"/>
  <c r="A226" i="4"/>
  <c r="A227" i="4"/>
  <c r="A228" i="4"/>
  <c r="A229" i="4"/>
  <c r="A230" i="4"/>
  <c r="A231" i="4"/>
  <c r="A232" i="4"/>
  <c r="A233" i="4"/>
  <c r="A234" i="4"/>
  <c r="A235" i="4"/>
  <c r="A236" i="4"/>
  <c r="A237" i="4"/>
  <c r="A238" i="4"/>
  <c r="A239" i="4"/>
  <c r="A240" i="4"/>
  <c r="A241" i="4"/>
  <c r="A242" i="4"/>
  <c r="A243" i="4"/>
  <c r="A244" i="4"/>
  <c r="A245" i="4"/>
  <c r="A246" i="4"/>
  <c r="A247" i="4"/>
  <c r="A248" i="4"/>
  <c r="A249" i="4"/>
  <c r="A250" i="4"/>
  <c r="A251" i="4"/>
  <c r="A252" i="4"/>
  <c r="A253" i="4"/>
  <c r="A254" i="4"/>
  <c r="A255" i="4"/>
  <c r="A256" i="4"/>
  <c r="A257" i="4"/>
  <c r="A258" i="4"/>
  <c r="A259" i="4"/>
  <c r="A260" i="4"/>
  <c r="A261" i="4"/>
  <c r="A262" i="4"/>
  <c r="A263" i="4"/>
  <c r="A264" i="4"/>
  <c r="A265" i="4"/>
  <c r="A266" i="4"/>
  <c r="A267" i="4"/>
  <c r="A268" i="4"/>
  <c r="A269" i="4"/>
  <c r="A270" i="4"/>
  <c r="A271" i="4"/>
  <c r="A272" i="4"/>
  <c r="A273" i="4"/>
  <c r="A274" i="4"/>
  <c r="A275" i="4"/>
  <c r="A276" i="4"/>
  <c r="A277" i="4"/>
  <c r="A278" i="4"/>
  <c r="A279" i="4"/>
  <c r="A280" i="4"/>
  <c r="A281" i="4"/>
  <c r="A282" i="4"/>
  <c r="A283" i="4"/>
  <c r="A284" i="4"/>
  <c r="A285" i="4"/>
  <c r="A286" i="4"/>
  <c r="A287" i="4"/>
  <c r="A288" i="4"/>
  <c r="A289" i="4"/>
  <c r="A290" i="4"/>
  <c r="A291" i="4"/>
  <c r="A292" i="4"/>
  <c r="A293" i="4"/>
  <c r="A294" i="4"/>
  <c r="A295" i="4"/>
  <c r="A296" i="4"/>
  <c r="A297" i="4"/>
  <c r="A298" i="4"/>
  <c r="A299" i="4"/>
  <c r="A300" i="4"/>
  <c r="A301" i="4"/>
  <c r="A302" i="4"/>
  <c r="A303" i="4"/>
  <c r="A304" i="4"/>
  <c r="A305" i="4"/>
  <c r="A306" i="4"/>
  <c r="A307" i="4"/>
  <c r="A308" i="4"/>
  <c r="A309" i="4"/>
  <c r="A310" i="4"/>
  <c r="A311" i="4"/>
  <c r="A312" i="4"/>
  <c r="A313" i="4"/>
  <c r="A314" i="4"/>
  <c r="A315" i="4"/>
  <c r="A316" i="4"/>
  <c r="A317" i="4"/>
  <c r="A318" i="4"/>
  <c r="A319" i="4"/>
  <c r="A320" i="4"/>
  <c r="A321" i="4"/>
  <c r="A322" i="4"/>
  <c r="A323" i="4"/>
  <c r="A324" i="4"/>
  <c r="A325" i="4"/>
  <c r="A326" i="4"/>
  <c r="A327" i="4"/>
  <c r="A328" i="4"/>
  <c r="A329" i="4"/>
  <c r="A330" i="4"/>
  <c r="A331" i="4"/>
  <c r="A332" i="4"/>
  <c r="A333" i="4"/>
  <c r="A334" i="4"/>
  <c r="A335" i="4"/>
  <c r="A336" i="4"/>
  <c r="A337" i="4"/>
  <c r="A338" i="4"/>
  <c r="A339" i="4"/>
  <c r="A340" i="4"/>
  <c r="A341" i="4"/>
  <c r="A342" i="4"/>
  <c r="A343" i="4"/>
  <c r="A344" i="4"/>
  <c r="A345" i="4"/>
  <c r="A346" i="4"/>
  <c r="A347" i="4"/>
  <c r="A348" i="4"/>
  <c r="A349" i="4"/>
  <c r="A350" i="4"/>
  <c r="A351" i="4"/>
  <c r="A352" i="4"/>
  <c r="A353" i="4"/>
  <c r="A354" i="4"/>
  <c r="A355" i="4"/>
  <c r="A356" i="4"/>
  <c r="A357" i="4"/>
  <c r="A358" i="4"/>
  <c r="A359" i="4"/>
  <c r="A360" i="4"/>
  <c r="A361" i="4"/>
  <c r="A362" i="4"/>
  <c r="A20" i="4"/>
  <c r="A21" i="3"/>
  <c r="A22" i="3"/>
  <c r="A23" i="3"/>
  <c r="A24" i="3"/>
  <c r="A25" i="3"/>
  <c r="A26" i="3"/>
  <c r="A27" i="3"/>
  <c r="A28" i="3"/>
  <c r="A29" i="3"/>
  <c r="A30" i="3"/>
  <c r="A31" i="3"/>
  <c r="A32" i="3"/>
  <c r="A33" i="3"/>
  <c r="A34" i="3"/>
  <c r="A35" i="3"/>
  <c r="A36" i="3"/>
  <c r="A37" i="3"/>
  <c r="A38" i="3"/>
  <c r="A39" i="3"/>
  <c r="A40" i="3"/>
  <c r="A41" i="3"/>
  <c r="A42" i="3"/>
  <c r="A43" i="3"/>
  <c r="A44" i="3"/>
  <c r="A45" i="3"/>
  <c r="A46" i="3"/>
  <c r="A47" i="3"/>
  <c r="A48" i="3"/>
  <c r="A49" i="3"/>
  <c r="A50" i="3"/>
  <c r="A51" i="3"/>
  <c r="A52" i="3"/>
  <c r="A53" i="3"/>
  <c r="A54" i="3"/>
  <c r="A55" i="3"/>
  <c r="A56" i="3"/>
  <c r="A57" i="3"/>
  <c r="A58" i="3"/>
  <c r="A59" i="3"/>
  <c r="A60" i="3"/>
  <c r="A61" i="3"/>
  <c r="A62" i="3"/>
  <c r="A63" i="3"/>
  <c r="A64" i="3"/>
  <c r="A65" i="3"/>
  <c r="A66" i="3"/>
  <c r="A67" i="3"/>
  <c r="A68" i="3"/>
  <c r="A69" i="3"/>
  <c r="A70" i="3"/>
  <c r="A71" i="3"/>
  <c r="A72" i="3"/>
  <c r="A73" i="3"/>
  <c r="A74" i="3"/>
  <c r="A75" i="3"/>
  <c r="A76" i="3"/>
  <c r="A77" i="3"/>
  <c r="A78" i="3"/>
  <c r="A79" i="3"/>
  <c r="A80" i="3"/>
  <c r="A81" i="3"/>
  <c r="A82" i="3"/>
  <c r="A83" i="3"/>
  <c r="A84" i="3"/>
  <c r="A85" i="3"/>
  <c r="A86" i="3"/>
  <c r="A87" i="3"/>
  <c r="A88" i="3"/>
  <c r="A89" i="3"/>
  <c r="A90" i="3"/>
  <c r="A91" i="3"/>
  <c r="A92" i="3"/>
  <c r="A93" i="3"/>
  <c r="A94" i="3"/>
  <c r="A95" i="3"/>
  <c r="A96" i="3"/>
  <c r="A97" i="3"/>
  <c r="A98" i="3"/>
  <c r="A99" i="3"/>
  <c r="A100" i="3"/>
  <c r="A101" i="3"/>
  <c r="A102" i="3"/>
  <c r="A103" i="3"/>
  <c r="A104" i="3"/>
  <c r="A105" i="3"/>
  <c r="A106" i="3"/>
  <c r="A107" i="3"/>
  <c r="A108" i="3"/>
  <c r="A109" i="3"/>
  <c r="A110" i="3"/>
  <c r="A111" i="3"/>
  <c r="A112" i="3"/>
  <c r="A113" i="3"/>
  <c r="A114" i="3"/>
  <c r="A115" i="3"/>
  <c r="A116" i="3"/>
  <c r="A117" i="3"/>
  <c r="A118" i="3"/>
  <c r="A119" i="3"/>
  <c r="A120" i="3"/>
  <c r="A121" i="3"/>
  <c r="A122" i="3"/>
  <c r="A123" i="3"/>
  <c r="A124" i="3"/>
  <c r="A125" i="3"/>
  <c r="A126" i="3"/>
  <c r="A127" i="3"/>
  <c r="A128" i="3"/>
  <c r="A129" i="3"/>
  <c r="A130" i="3"/>
  <c r="A131" i="3"/>
  <c r="A132" i="3"/>
  <c r="A133" i="3"/>
  <c r="A134" i="3"/>
  <c r="A135" i="3"/>
  <c r="A136" i="3"/>
  <c r="A137" i="3"/>
  <c r="A138" i="3"/>
  <c r="A139" i="3"/>
  <c r="A140" i="3"/>
  <c r="A141" i="3"/>
  <c r="A142" i="3"/>
  <c r="A143" i="3"/>
  <c r="A144" i="3"/>
  <c r="A145" i="3"/>
  <c r="A146" i="3"/>
  <c r="A147" i="3"/>
  <c r="A148" i="3"/>
  <c r="A149" i="3"/>
  <c r="A150" i="3"/>
  <c r="A151" i="3"/>
  <c r="A152" i="3"/>
  <c r="A153" i="3"/>
  <c r="A154" i="3"/>
  <c r="A155" i="3"/>
  <c r="A156" i="3"/>
  <c r="A157" i="3"/>
  <c r="A158" i="3"/>
  <c r="A159" i="3"/>
  <c r="A160" i="3"/>
  <c r="A161" i="3"/>
  <c r="A162" i="3"/>
  <c r="A163" i="3"/>
  <c r="A164" i="3"/>
  <c r="A165" i="3"/>
  <c r="A166" i="3"/>
  <c r="A167" i="3"/>
  <c r="A168" i="3"/>
  <c r="A169" i="3"/>
  <c r="A170" i="3"/>
  <c r="A171" i="3"/>
  <c r="A172" i="3"/>
  <c r="A173" i="3"/>
  <c r="A174" i="3"/>
  <c r="A175" i="3"/>
  <c r="A176" i="3"/>
  <c r="A177" i="3"/>
  <c r="A178" i="3"/>
  <c r="A179" i="3"/>
  <c r="A180" i="3"/>
  <c r="A181" i="3"/>
  <c r="A182" i="3"/>
  <c r="A183" i="3"/>
  <c r="A184" i="3"/>
  <c r="A185" i="3"/>
  <c r="A186" i="3"/>
  <c r="A187" i="3"/>
  <c r="A188" i="3"/>
  <c r="A189" i="3"/>
  <c r="A190" i="3"/>
  <c r="A191" i="3"/>
  <c r="A192" i="3"/>
  <c r="A193" i="3"/>
  <c r="A194" i="3"/>
  <c r="A195" i="3"/>
  <c r="A196" i="3"/>
  <c r="A197" i="3"/>
  <c r="A198" i="3"/>
  <c r="A199" i="3"/>
  <c r="A200" i="3"/>
  <c r="A201" i="3"/>
  <c r="A202" i="3"/>
  <c r="A203" i="3"/>
  <c r="A204" i="3"/>
  <c r="A205" i="3"/>
  <c r="A206" i="3"/>
  <c r="A207" i="3"/>
  <c r="A208" i="3"/>
  <c r="A209" i="3"/>
  <c r="A210" i="3"/>
  <c r="A211" i="3"/>
  <c r="A212" i="3"/>
  <c r="A213" i="3"/>
  <c r="A214" i="3"/>
  <c r="A215" i="3"/>
  <c r="A216" i="3"/>
  <c r="A217" i="3"/>
  <c r="A218" i="3"/>
  <c r="A219" i="3"/>
  <c r="A220" i="3"/>
  <c r="A221" i="3"/>
  <c r="A222" i="3"/>
  <c r="A223" i="3"/>
  <c r="A224" i="3"/>
  <c r="A225" i="3"/>
  <c r="A226" i="3"/>
  <c r="A227" i="3"/>
  <c r="A228" i="3"/>
  <c r="A229" i="3"/>
  <c r="A230" i="3"/>
  <c r="A231" i="3"/>
  <c r="A232" i="3"/>
  <c r="A233" i="3"/>
  <c r="A234" i="3"/>
  <c r="A235" i="3"/>
  <c r="A236" i="3"/>
  <c r="A237" i="3"/>
  <c r="A238" i="3"/>
  <c r="A239" i="3"/>
  <c r="A240" i="3"/>
  <c r="A241" i="3"/>
  <c r="A242" i="3"/>
  <c r="A243" i="3"/>
  <c r="A244" i="3"/>
  <c r="A245" i="3"/>
  <c r="A246" i="3"/>
  <c r="A247" i="3"/>
  <c r="A248" i="3"/>
  <c r="A249" i="3"/>
  <c r="A250" i="3"/>
  <c r="A251" i="3"/>
  <c r="A252" i="3"/>
  <c r="A253" i="3"/>
  <c r="A254" i="3"/>
  <c r="A255" i="3"/>
  <c r="A256" i="3"/>
  <c r="A257" i="3"/>
  <c r="A258" i="3"/>
  <c r="A259" i="3"/>
  <c r="A260" i="3"/>
  <c r="A261" i="3"/>
  <c r="A262" i="3"/>
  <c r="A263" i="3"/>
  <c r="A264" i="3"/>
  <c r="A265" i="3"/>
  <c r="A266" i="3"/>
  <c r="A267" i="3"/>
  <c r="A268" i="3"/>
  <c r="A269" i="3"/>
  <c r="A270" i="3"/>
  <c r="A271" i="3"/>
  <c r="A272" i="3"/>
  <c r="A273" i="3"/>
  <c r="A274" i="3"/>
  <c r="A275" i="3"/>
  <c r="A276" i="3"/>
  <c r="A277" i="3"/>
  <c r="A278" i="3"/>
  <c r="A279" i="3"/>
  <c r="A280" i="3"/>
  <c r="A281" i="3"/>
  <c r="A282" i="3"/>
  <c r="A283" i="3"/>
  <c r="A284" i="3"/>
  <c r="A285" i="3"/>
  <c r="A286" i="3"/>
  <c r="A287" i="3"/>
  <c r="A288" i="3"/>
  <c r="A289" i="3"/>
  <c r="A290" i="3"/>
  <c r="A291" i="3"/>
  <c r="A292" i="3"/>
  <c r="A293" i="3"/>
  <c r="A294" i="3"/>
  <c r="A295" i="3"/>
  <c r="A296" i="3"/>
  <c r="A297" i="3"/>
  <c r="A298" i="3"/>
  <c r="A299" i="3"/>
  <c r="A300" i="3"/>
  <c r="A301" i="3"/>
  <c r="A302" i="3"/>
  <c r="A303" i="3"/>
  <c r="A304" i="3"/>
  <c r="A305" i="3"/>
  <c r="A306" i="3"/>
  <c r="A307" i="3"/>
  <c r="A308" i="3"/>
  <c r="A309" i="3"/>
  <c r="A310" i="3"/>
  <c r="A311" i="3"/>
  <c r="A312" i="3"/>
  <c r="A313" i="3"/>
  <c r="A20" i="3"/>
  <c r="A21" i="1"/>
  <c r="A22" i="1"/>
  <c r="A23" i="1"/>
  <c r="A24" i="1"/>
  <c r="A25" i="1"/>
  <c r="A26" i="1"/>
  <c r="A27" i="1"/>
  <c r="A28" i="1"/>
  <c r="A29" i="1"/>
  <c r="A30" i="1"/>
  <c r="A31" i="1"/>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20" i="1"/>
  <c r="I23" i="11"/>
  <c r="I24" i="11"/>
  <c r="I25" i="11"/>
  <c r="I26" i="11"/>
  <c r="I27" i="11"/>
  <c r="I28" i="11"/>
  <c r="I29" i="11"/>
  <c r="I30" i="11"/>
  <c r="I31" i="11"/>
  <c r="I32" i="11"/>
  <c r="I33" i="11"/>
  <c r="I34" i="11"/>
  <c r="I35" i="11"/>
  <c r="I36" i="11"/>
  <c r="I37" i="11"/>
  <c r="I38" i="11"/>
  <c r="I39" i="11"/>
  <c r="I40" i="11"/>
  <c r="I41" i="11"/>
  <c r="I42" i="11"/>
  <c r="I43" i="11"/>
  <c r="I44" i="11"/>
  <c r="I45" i="11"/>
  <c r="I46" i="11"/>
  <c r="I47" i="11"/>
  <c r="I48" i="11"/>
  <c r="I49" i="11"/>
  <c r="I50" i="11"/>
  <c r="I51" i="11"/>
  <c r="I52" i="11"/>
  <c r="I53" i="11"/>
  <c r="I54" i="11"/>
  <c r="I55" i="11"/>
  <c r="I56" i="11"/>
  <c r="I57" i="11"/>
  <c r="I58" i="11"/>
  <c r="I59" i="11"/>
  <c r="I60" i="11"/>
  <c r="I61" i="11"/>
  <c r="I62" i="11"/>
  <c r="I63" i="11"/>
  <c r="I64" i="11"/>
  <c r="I65" i="11"/>
  <c r="I66" i="11"/>
  <c r="I67" i="11"/>
  <c r="I68" i="11"/>
  <c r="I69" i="11"/>
  <c r="I70" i="11"/>
  <c r="I71" i="11"/>
  <c r="I72" i="11"/>
  <c r="I73" i="11"/>
  <c r="I74" i="11"/>
  <c r="I75" i="11"/>
  <c r="I76" i="11"/>
  <c r="I77" i="11"/>
  <c r="I78" i="11"/>
  <c r="I79" i="11"/>
  <c r="I80" i="11"/>
  <c r="I81" i="11"/>
  <c r="I82" i="11"/>
  <c r="I83" i="11"/>
  <c r="I84" i="11"/>
  <c r="I85" i="11"/>
  <c r="I86" i="11"/>
  <c r="I87" i="11"/>
  <c r="I88" i="11"/>
  <c r="I89" i="11"/>
  <c r="I90" i="11"/>
  <c r="I91" i="11"/>
  <c r="I92" i="11"/>
  <c r="I93" i="11"/>
  <c r="I94" i="11"/>
  <c r="I95" i="11"/>
  <c r="I96" i="11"/>
  <c r="I97" i="11"/>
  <c r="I98" i="11"/>
  <c r="I99" i="11"/>
  <c r="I100" i="11"/>
  <c r="I101" i="11"/>
  <c r="I102" i="11"/>
  <c r="I103" i="11"/>
  <c r="I104" i="11"/>
  <c r="I105" i="11"/>
  <c r="I106" i="11"/>
  <c r="I107" i="11"/>
  <c r="I108" i="11"/>
  <c r="I109" i="11"/>
  <c r="I110" i="11"/>
  <c r="I111" i="11"/>
  <c r="I112" i="11"/>
  <c r="I113" i="11"/>
  <c r="I114" i="11"/>
  <c r="I115" i="11"/>
  <c r="I116" i="11"/>
  <c r="I117" i="11"/>
  <c r="I118" i="11"/>
  <c r="I119" i="11"/>
  <c r="I120" i="11"/>
  <c r="I121" i="11"/>
  <c r="I122" i="11"/>
  <c r="I123" i="11"/>
  <c r="I124" i="11"/>
  <c r="I125" i="11"/>
  <c r="I126" i="11"/>
  <c r="I127" i="11"/>
  <c r="I128" i="11"/>
  <c r="I129" i="11"/>
  <c r="I130" i="11"/>
  <c r="I131" i="11"/>
  <c r="I132" i="11"/>
  <c r="I133" i="11"/>
  <c r="I134" i="11"/>
  <c r="I135" i="11"/>
  <c r="I136" i="11"/>
  <c r="I137" i="11"/>
  <c r="I138" i="11"/>
  <c r="I139" i="11"/>
  <c r="I140" i="11"/>
  <c r="I141" i="11"/>
  <c r="I142" i="11"/>
  <c r="I143" i="11"/>
  <c r="I144" i="11"/>
  <c r="I145" i="11"/>
  <c r="I146" i="11"/>
  <c r="I147" i="11"/>
  <c r="I148" i="11"/>
  <c r="I149" i="11"/>
  <c r="I150" i="11"/>
  <c r="I151" i="11"/>
  <c r="I152" i="11"/>
  <c r="I153" i="11"/>
  <c r="I154" i="11"/>
  <c r="I155" i="11"/>
  <c r="I156" i="11"/>
  <c r="I157" i="11"/>
  <c r="I158" i="11"/>
  <c r="I159" i="11"/>
  <c r="I160" i="11"/>
  <c r="I161" i="11"/>
  <c r="I162" i="11"/>
  <c r="I163" i="11"/>
  <c r="I164" i="11"/>
  <c r="I165" i="11"/>
  <c r="I166" i="11"/>
  <c r="I167" i="11"/>
  <c r="I168" i="11"/>
  <c r="I169" i="11"/>
  <c r="I170" i="11"/>
  <c r="I171" i="11"/>
  <c r="I172" i="11"/>
  <c r="I173" i="11"/>
  <c r="I174" i="11"/>
  <c r="I175" i="11"/>
  <c r="I176" i="11"/>
  <c r="I177" i="11"/>
  <c r="I178" i="11"/>
  <c r="I179" i="11"/>
  <c r="I180" i="11"/>
  <c r="I181" i="11"/>
  <c r="I182" i="11"/>
  <c r="I183" i="11"/>
  <c r="I184" i="11"/>
  <c r="I185" i="11"/>
  <c r="I186" i="11"/>
  <c r="I187" i="11"/>
  <c r="I188" i="11"/>
  <c r="I189" i="11"/>
  <c r="I190" i="11"/>
  <c r="I191" i="11"/>
  <c r="I192" i="11"/>
  <c r="I193" i="11"/>
  <c r="I194" i="11"/>
  <c r="I195" i="11"/>
  <c r="I196" i="11"/>
  <c r="I197" i="11"/>
  <c r="I198" i="11"/>
  <c r="I199" i="11"/>
  <c r="I200" i="11"/>
  <c r="I201" i="11"/>
  <c r="I202" i="11"/>
  <c r="I203" i="11"/>
  <c r="I204" i="11"/>
  <c r="I205" i="11"/>
  <c r="I206" i="11"/>
  <c r="I207" i="11"/>
  <c r="I208" i="11"/>
  <c r="I209" i="11"/>
  <c r="I210" i="11"/>
  <c r="I211" i="11"/>
  <c r="I212" i="11"/>
  <c r="I213" i="11"/>
  <c r="I214" i="11"/>
  <c r="I215" i="11"/>
  <c r="I216" i="11"/>
  <c r="I217" i="11"/>
  <c r="I218" i="11"/>
  <c r="I219" i="11"/>
  <c r="I220" i="11"/>
  <c r="I221" i="11"/>
  <c r="I222" i="11"/>
  <c r="I223" i="11"/>
  <c r="I224" i="11"/>
  <c r="I225" i="11"/>
  <c r="I226" i="11"/>
  <c r="I227" i="11"/>
  <c r="I228" i="11"/>
  <c r="I229" i="11"/>
  <c r="I230" i="11"/>
  <c r="I231" i="11"/>
  <c r="I232" i="11"/>
  <c r="I233" i="11"/>
  <c r="I234" i="11"/>
  <c r="I235" i="11"/>
  <c r="I236" i="11"/>
  <c r="I237" i="11"/>
  <c r="I238" i="11"/>
  <c r="I239" i="11"/>
  <c r="I240" i="11"/>
  <c r="I241" i="11"/>
  <c r="I242" i="11"/>
  <c r="I243" i="11"/>
  <c r="I244" i="11"/>
  <c r="I245" i="11"/>
  <c r="I246" i="11"/>
  <c r="I247" i="11"/>
  <c r="I248" i="11"/>
  <c r="I249" i="11"/>
  <c r="I250" i="11"/>
  <c r="I251" i="11"/>
  <c r="I252" i="11"/>
  <c r="I253" i="11"/>
  <c r="I254" i="11"/>
  <c r="I255" i="11"/>
  <c r="I256" i="11"/>
  <c r="I257" i="11"/>
  <c r="I258" i="11"/>
  <c r="I259" i="11"/>
  <c r="I260" i="11"/>
  <c r="I261" i="11"/>
  <c r="I262" i="11"/>
  <c r="I263" i="11"/>
  <c r="I264" i="11"/>
  <c r="I265" i="11"/>
  <c r="I266" i="11"/>
  <c r="I267" i="11"/>
  <c r="I268" i="11"/>
  <c r="I269" i="11"/>
  <c r="I270" i="11"/>
  <c r="I271" i="11"/>
  <c r="I272" i="11"/>
  <c r="I273" i="11"/>
  <c r="I274" i="11"/>
  <c r="I275" i="11"/>
  <c r="I276" i="11"/>
  <c r="I277" i="11"/>
  <c r="I278" i="11"/>
  <c r="I279" i="11"/>
  <c r="I280" i="11"/>
  <c r="I281" i="11"/>
  <c r="I282" i="11"/>
  <c r="I283" i="11"/>
  <c r="I284" i="11"/>
  <c r="I285" i="11"/>
  <c r="I286" i="11"/>
  <c r="I287" i="11"/>
  <c r="I288" i="11"/>
  <c r="I289" i="11"/>
  <c r="I290" i="11"/>
  <c r="I291" i="11"/>
  <c r="I292" i="11"/>
  <c r="I293" i="11"/>
  <c r="I294" i="11"/>
  <c r="I295" i="11"/>
  <c r="I296" i="11"/>
  <c r="I297" i="11"/>
  <c r="I298" i="11"/>
  <c r="I299" i="11"/>
  <c r="I300" i="11"/>
  <c r="I301" i="11"/>
  <c r="I302" i="11"/>
  <c r="I303" i="11"/>
  <c r="I304" i="11"/>
  <c r="I305" i="11"/>
  <c r="I306" i="11"/>
  <c r="I307" i="11"/>
  <c r="I308" i="11"/>
  <c r="I309" i="11"/>
  <c r="I310" i="11"/>
  <c r="I311" i="11"/>
  <c r="I312" i="11"/>
  <c r="I313" i="11"/>
  <c r="I314" i="11"/>
  <c r="I315" i="11"/>
  <c r="I316" i="11"/>
  <c r="I317" i="11"/>
  <c r="I318" i="11"/>
  <c r="I319" i="11"/>
  <c r="I320" i="11"/>
  <c r="I321" i="11"/>
  <c r="I322" i="11"/>
  <c r="I323" i="11"/>
  <c r="I324" i="11"/>
  <c r="I325" i="11"/>
  <c r="I326" i="11"/>
  <c r="I327" i="11"/>
  <c r="I328" i="11"/>
  <c r="I329" i="11"/>
  <c r="I330" i="11"/>
  <c r="I331" i="11"/>
  <c r="I332" i="11"/>
  <c r="I333" i="11"/>
  <c r="I334" i="11"/>
  <c r="I335" i="11"/>
  <c r="I336" i="11"/>
  <c r="I337" i="11"/>
  <c r="I338" i="11"/>
  <c r="I339" i="11"/>
  <c r="I340" i="11"/>
  <c r="I341" i="11"/>
  <c r="I342" i="11"/>
  <c r="I343" i="11"/>
  <c r="I344" i="11"/>
  <c r="I345" i="11"/>
  <c r="I346" i="11"/>
  <c r="I347" i="11"/>
  <c r="I348" i="11"/>
  <c r="I349" i="11"/>
  <c r="I350" i="11"/>
  <c r="I351" i="11"/>
  <c r="I352" i="11"/>
  <c r="I353" i="11"/>
  <c r="I354" i="11"/>
  <c r="I355" i="11"/>
  <c r="I356" i="11"/>
  <c r="I357" i="11"/>
  <c r="I358" i="11"/>
  <c r="I359" i="11"/>
  <c r="I360" i="11"/>
  <c r="I361" i="11"/>
  <c r="I362" i="11"/>
  <c r="I363" i="11"/>
  <c r="I364" i="11"/>
  <c r="I365" i="11"/>
  <c r="I366" i="11"/>
  <c r="I367" i="11"/>
  <c r="I368" i="11"/>
  <c r="I369" i="11"/>
  <c r="I370" i="11"/>
  <c r="I371" i="11"/>
  <c r="I372" i="11"/>
  <c r="I373" i="11"/>
  <c r="I374" i="11"/>
  <c r="I375" i="11"/>
  <c r="I376" i="11"/>
  <c r="I377" i="11"/>
  <c r="I378" i="11"/>
  <c r="I379" i="11"/>
  <c r="I380" i="11"/>
  <c r="I381" i="11"/>
  <c r="I382" i="11"/>
  <c r="I383" i="11"/>
  <c r="I384" i="11"/>
  <c r="I385" i="11"/>
  <c r="I386" i="11"/>
  <c r="I387" i="11"/>
  <c r="I388" i="11"/>
  <c r="I389" i="11"/>
  <c r="I390" i="11"/>
  <c r="I391" i="11"/>
  <c r="I392" i="11"/>
  <c r="I393" i="11"/>
  <c r="I394" i="11"/>
  <c r="I395" i="11"/>
  <c r="I396" i="11"/>
  <c r="I397" i="11"/>
  <c r="I398" i="11"/>
  <c r="I399" i="11"/>
  <c r="I400" i="11"/>
  <c r="I401" i="11"/>
  <c r="I402" i="11"/>
  <c r="I403" i="11"/>
  <c r="I404" i="11"/>
  <c r="I405" i="11"/>
  <c r="I406" i="11"/>
  <c r="I407" i="11"/>
  <c r="I408" i="11"/>
  <c r="I409" i="11"/>
  <c r="I410" i="11"/>
  <c r="I411" i="11"/>
  <c r="I412" i="11"/>
  <c r="I413" i="11"/>
  <c r="I414" i="11"/>
  <c r="I415" i="11"/>
  <c r="I416" i="11"/>
  <c r="I417" i="11"/>
  <c r="I418" i="11"/>
  <c r="I419" i="11"/>
  <c r="I420" i="11"/>
  <c r="I421" i="11"/>
  <c r="I422" i="11"/>
  <c r="I423" i="11"/>
  <c r="I424" i="11"/>
  <c r="I425" i="11"/>
  <c r="I426" i="11"/>
  <c r="I427" i="11"/>
  <c r="I428" i="11"/>
  <c r="I429" i="11"/>
  <c r="I430" i="11"/>
  <c r="I431" i="11"/>
  <c r="I432" i="11"/>
  <c r="I433" i="11"/>
  <c r="I434" i="11"/>
  <c r="I435" i="11"/>
  <c r="I436" i="11"/>
  <c r="I437" i="11"/>
  <c r="I438" i="11"/>
  <c r="I439" i="11"/>
  <c r="I440" i="11"/>
  <c r="I441" i="11"/>
  <c r="I442" i="11"/>
  <c r="I443" i="11"/>
  <c r="I444" i="11"/>
  <c r="I445" i="11"/>
  <c r="I446" i="11"/>
  <c r="I447" i="11"/>
  <c r="I448" i="11"/>
  <c r="I449" i="11"/>
  <c r="I450" i="11"/>
  <c r="I451" i="11"/>
  <c r="I452" i="11"/>
  <c r="I453" i="11"/>
  <c r="I454" i="11"/>
  <c r="I455" i="11"/>
  <c r="I456" i="11"/>
  <c r="I457" i="11"/>
  <c r="I458" i="11"/>
  <c r="I459" i="11"/>
  <c r="I460" i="11"/>
  <c r="I461" i="11"/>
  <c r="I462" i="11"/>
  <c r="I463" i="11"/>
  <c r="I464" i="11"/>
  <c r="I465" i="11"/>
  <c r="I466" i="11"/>
  <c r="I467" i="11"/>
  <c r="I468" i="11"/>
  <c r="I469" i="11"/>
  <c r="I470" i="11"/>
  <c r="I471" i="11"/>
  <c r="I472" i="11"/>
  <c r="I473" i="11"/>
  <c r="I474" i="11"/>
  <c r="I475" i="11"/>
  <c r="I476" i="11"/>
  <c r="I477" i="11"/>
  <c r="I478" i="11"/>
  <c r="I479" i="11"/>
  <c r="I480" i="11"/>
  <c r="I481" i="11"/>
  <c r="I482" i="11"/>
  <c r="I483" i="11"/>
  <c r="I484" i="11"/>
  <c r="I485" i="11"/>
  <c r="I486" i="11"/>
  <c r="I487" i="11"/>
  <c r="I488" i="11"/>
  <c r="I489" i="11"/>
  <c r="I490" i="11"/>
  <c r="I491" i="11"/>
  <c r="I492" i="11"/>
  <c r="I493" i="11"/>
  <c r="I494" i="11"/>
  <c r="I495" i="11"/>
  <c r="I496" i="11"/>
  <c r="I497" i="11"/>
  <c r="I498" i="11"/>
  <c r="I499" i="11"/>
  <c r="I500" i="11"/>
  <c r="I501" i="11"/>
  <c r="I502" i="11"/>
  <c r="I503" i="11"/>
  <c r="I504" i="11"/>
  <c r="I505" i="11"/>
  <c r="I506" i="11"/>
  <c r="I507" i="11"/>
  <c r="I508" i="11"/>
  <c r="I509" i="11"/>
  <c r="I510" i="11"/>
  <c r="I511" i="11"/>
  <c r="I512" i="11"/>
  <c r="I513" i="11"/>
  <c r="I514" i="11"/>
  <c r="I515" i="11"/>
  <c r="I516" i="11"/>
  <c r="I517" i="11"/>
  <c r="I518" i="11"/>
  <c r="I519" i="11"/>
  <c r="I520" i="11"/>
  <c r="I521" i="11"/>
  <c r="I522" i="11"/>
  <c r="I523" i="11"/>
  <c r="I524" i="11"/>
  <c r="I525" i="11"/>
  <c r="I526" i="11"/>
  <c r="I527" i="11"/>
  <c r="I528" i="11"/>
  <c r="I529" i="11"/>
  <c r="I530" i="11"/>
  <c r="I531" i="11"/>
  <c r="I532" i="11"/>
  <c r="I533" i="11"/>
  <c r="I534" i="11"/>
  <c r="I535" i="11"/>
  <c r="I536" i="11"/>
  <c r="I537" i="11"/>
  <c r="I538" i="11"/>
  <c r="I539" i="11"/>
  <c r="I540" i="11"/>
  <c r="I541" i="11"/>
  <c r="I542" i="11"/>
  <c r="I543" i="11"/>
  <c r="I544" i="11"/>
  <c r="I545" i="11"/>
  <c r="I546" i="11"/>
  <c r="I547" i="11"/>
  <c r="I548" i="11"/>
  <c r="I549" i="11"/>
  <c r="I550" i="11"/>
  <c r="I551" i="11"/>
  <c r="I552" i="11"/>
  <c r="I553" i="11"/>
  <c r="I554" i="11"/>
  <c r="I555" i="11"/>
  <c r="I556" i="11"/>
  <c r="I557" i="11"/>
  <c r="I558" i="11"/>
  <c r="I559" i="11"/>
  <c r="I560" i="11"/>
  <c r="I561" i="11"/>
  <c r="I562" i="11"/>
  <c r="I563" i="11"/>
  <c r="I564" i="11"/>
  <c r="I565" i="11"/>
  <c r="I566" i="11"/>
  <c r="I567" i="11"/>
  <c r="I568" i="11"/>
  <c r="I569" i="11"/>
  <c r="I570" i="11"/>
  <c r="I571" i="11"/>
  <c r="I572" i="11"/>
  <c r="I573" i="11"/>
  <c r="I574" i="11"/>
  <c r="I575" i="11"/>
  <c r="I576" i="11"/>
  <c r="I577" i="11"/>
  <c r="I578" i="11"/>
  <c r="I579" i="11"/>
  <c r="I580" i="11"/>
  <c r="I581" i="11"/>
  <c r="I582" i="11"/>
  <c r="I583" i="11"/>
  <c r="I584" i="11"/>
  <c r="I585" i="11"/>
  <c r="I586" i="11"/>
  <c r="I587" i="11"/>
  <c r="I588" i="11"/>
  <c r="I589" i="11"/>
  <c r="I590" i="11"/>
  <c r="I591" i="11"/>
  <c r="I592" i="11"/>
  <c r="I593" i="11"/>
  <c r="I594" i="11"/>
  <c r="I595" i="11"/>
  <c r="I596" i="11"/>
  <c r="I597" i="11"/>
  <c r="I598" i="11"/>
  <c r="I599" i="11"/>
  <c r="I600" i="11"/>
  <c r="I601" i="11"/>
  <c r="I602" i="11"/>
  <c r="I603" i="11"/>
  <c r="I604" i="11"/>
  <c r="I605" i="11"/>
  <c r="I606" i="11"/>
  <c r="I607" i="11"/>
  <c r="I608" i="11"/>
  <c r="I609" i="11"/>
  <c r="I610" i="11"/>
  <c r="I611" i="11"/>
  <c r="I612" i="11"/>
  <c r="I613" i="11"/>
  <c r="I614" i="11"/>
  <c r="I615" i="11"/>
  <c r="I616" i="11"/>
  <c r="I617" i="11"/>
  <c r="I618" i="11"/>
  <c r="I619" i="11"/>
  <c r="I620" i="11"/>
  <c r="I621" i="11"/>
  <c r="I622" i="11"/>
  <c r="I623" i="11"/>
  <c r="I624" i="11"/>
  <c r="I625" i="11"/>
  <c r="I626" i="11"/>
  <c r="I627" i="11"/>
  <c r="I628" i="11"/>
  <c r="I629" i="11"/>
  <c r="I630" i="11"/>
  <c r="I631" i="11"/>
  <c r="I632" i="11"/>
  <c r="I633" i="11"/>
  <c r="I634" i="11"/>
  <c r="I635" i="11"/>
  <c r="I636" i="11"/>
  <c r="I637" i="11"/>
  <c r="I638" i="11"/>
  <c r="I639" i="11"/>
  <c r="I640" i="11"/>
  <c r="I641" i="11"/>
  <c r="I642" i="11"/>
  <c r="I643" i="11"/>
  <c r="I644" i="11"/>
  <c r="I645" i="11"/>
  <c r="I646" i="11"/>
  <c r="I647" i="11"/>
  <c r="I648" i="11"/>
  <c r="I649" i="11"/>
  <c r="I650" i="11"/>
  <c r="I651" i="11"/>
  <c r="I652" i="11"/>
  <c r="I653" i="11"/>
  <c r="I654" i="11"/>
  <c r="I655" i="11"/>
  <c r="I656" i="11"/>
  <c r="I657" i="11"/>
  <c r="I658" i="11"/>
  <c r="L658" i="11" s="1"/>
  <c r="L23" i="11"/>
  <c r="L24" i="11"/>
  <c r="L25" i="11"/>
  <c r="L26" i="11"/>
  <c r="L27" i="11"/>
  <c r="L28" i="11"/>
  <c r="L29" i="11"/>
  <c r="L30" i="11"/>
  <c r="L31" i="11"/>
  <c r="L32" i="11"/>
  <c r="L33" i="11"/>
  <c r="L34" i="11"/>
  <c r="L35" i="11"/>
  <c r="L36" i="11"/>
  <c r="L37" i="11"/>
  <c r="L38" i="11"/>
  <c r="L39" i="11"/>
  <c r="L40" i="11"/>
  <c r="L41" i="11"/>
  <c r="L42" i="11"/>
  <c r="L43" i="11"/>
  <c r="L44" i="11"/>
  <c r="L45" i="11"/>
  <c r="L46" i="11"/>
  <c r="L47" i="11"/>
  <c r="L48" i="11"/>
  <c r="L49" i="11"/>
  <c r="L50" i="11"/>
  <c r="L51" i="11"/>
  <c r="L52" i="11"/>
  <c r="L53" i="11"/>
  <c r="L54" i="11"/>
  <c r="L55" i="11"/>
  <c r="L56" i="11"/>
  <c r="L57" i="11"/>
  <c r="L58" i="11"/>
  <c r="L59" i="11"/>
  <c r="L60" i="11"/>
  <c r="L61" i="11"/>
  <c r="L62" i="11"/>
  <c r="L63" i="11"/>
  <c r="L64" i="11"/>
  <c r="L65" i="11"/>
  <c r="L66" i="11"/>
  <c r="L67" i="11"/>
  <c r="L68" i="11"/>
  <c r="L69" i="11"/>
  <c r="L70" i="11"/>
  <c r="L71" i="11"/>
  <c r="L72" i="11"/>
  <c r="L73" i="11"/>
  <c r="L74" i="11"/>
  <c r="L75" i="11"/>
  <c r="L76" i="11"/>
  <c r="L77" i="11"/>
  <c r="L78" i="11"/>
  <c r="L79" i="11"/>
  <c r="L80" i="11"/>
  <c r="L81" i="11"/>
  <c r="L82" i="11"/>
  <c r="L83" i="11"/>
  <c r="L84" i="11"/>
  <c r="L85" i="11"/>
  <c r="L86" i="11"/>
  <c r="L87" i="11"/>
  <c r="L88" i="11"/>
  <c r="L89" i="11"/>
  <c r="L90" i="11"/>
  <c r="L91" i="11"/>
  <c r="L92" i="11"/>
  <c r="L93" i="11"/>
  <c r="L94" i="11"/>
  <c r="L95" i="11"/>
  <c r="L96" i="11"/>
  <c r="L97" i="11"/>
  <c r="L98" i="11"/>
  <c r="L99" i="11"/>
  <c r="L100" i="11"/>
  <c r="L101" i="11"/>
  <c r="L102" i="11"/>
  <c r="L103" i="11"/>
  <c r="L104" i="11"/>
  <c r="L105" i="11"/>
  <c r="L106" i="11"/>
  <c r="L107" i="11"/>
  <c r="L108" i="11"/>
  <c r="L109" i="11"/>
  <c r="L110" i="11"/>
  <c r="L111" i="11"/>
  <c r="L112" i="11"/>
  <c r="L113" i="11"/>
  <c r="L114" i="11"/>
  <c r="L115" i="11"/>
  <c r="L116" i="11"/>
  <c r="L117" i="11"/>
  <c r="L118" i="11"/>
  <c r="L119" i="11"/>
  <c r="L120" i="11"/>
  <c r="L121" i="11"/>
  <c r="L122" i="11"/>
  <c r="L123" i="11"/>
  <c r="L124" i="11"/>
  <c r="L125" i="11"/>
  <c r="L126" i="11"/>
  <c r="L127" i="11"/>
  <c r="L128" i="11"/>
  <c r="L129" i="11"/>
  <c r="L130" i="11"/>
  <c r="L131" i="11"/>
  <c r="L132" i="11"/>
  <c r="L133" i="11"/>
  <c r="L134" i="11"/>
  <c r="L135" i="11"/>
  <c r="L136" i="11"/>
  <c r="L137" i="11"/>
  <c r="L138" i="11"/>
  <c r="L139" i="11"/>
  <c r="L140" i="11"/>
  <c r="L141" i="11"/>
  <c r="L142" i="11"/>
  <c r="L143" i="11"/>
  <c r="L144" i="11"/>
  <c r="L145" i="11"/>
  <c r="L146" i="11"/>
  <c r="L147" i="11"/>
  <c r="L148" i="11"/>
  <c r="L149" i="11"/>
  <c r="L150" i="11"/>
  <c r="L151" i="11"/>
  <c r="L152" i="11"/>
  <c r="L153" i="11"/>
  <c r="L154" i="11"/>
  <c r="L155" i="11"/>
  <c r="L156" i="11"/>
  <c r="L157" i="11"/>
  <c r="L158" i="11"/>
  <c r="L159" i="11"/>
  <c r="L160" i="11"/>
  <c r="L161" i="11"/>
  <c r="L162" i="11"/>
  <c r="L163" i="11"/>
  <c r="L164" i="11"/>
  <c r="L165" i="11"/>
  <c r="L166" i="11"/>
  <c r="L167" i="11"/>
  <c r="L168" i="11"/>
  <c r="L169" i="11"/>
  <c r="L170" i="11"/>
  <c r="L171" i="11"/>
  <c r="L172" i="11"/>
  <c r="L173" i="11"/>
  <c r="L174" i="11"/>
  <c r="L175" i="11"/>
  <c r="L176" i="11"/>
  <c r="L177" i="11"/>
  <c r="L178" i="11"/>
  <c r="L179" i="11"/>
  <c r="L180" i="11"/>
  <c r="L181" i="11"/>
  <c r="L182" i="11"/>
  <c r="L183" i="11"/>
  <c r="L184" i="11"/>
  <c r="L185" i="11"/>
  <c r="L186" i="11"/>
  <c r="L187" i="11"/>
  <c r="L188" i="11"/>
  <c r="L189" i="11"/>
  <c r="L190" i="11"/>
  <c r="L191" i="11"/>
  <c r="L192" i="11"/>
  <c r="L193" i="11"/>
  <c r="L194" i="11"/>
  <c r="L195" i="11"/>
  <c r="L196" i="11"/>
  <c r="L197" i="11"/>
  <c r="L198" i="11"/>
  <c r="L199" i="11"/>
  <c r="L200" i="11"/>
  <c r="L201" i="11"/>
  <c r="L202" i="11"/>
  <c r="L203" i="11"/>
  <c r="L204" i="11"/>
  <c r="L205" i="11"/>
  <c r="L206" i="11"/>
  <c r="L207" i="11"/>
  <c r="L208" i="11"/>
  <c r="L209" i="11"/>
  <c r="L210" i="11"/>
  <c r="L211" i="11"/>
  <c r="L212" i="11"/>
  <c r="L213" i="11"/>
  <c r="L214" i="11"/>
  <c r="L215" i="11"/>
  <c r="L216" i="11"/>
  <c r="L217" i="11"/>
  <c r="L218" i="11"/>
  <c r="L219" i="11"/>
  <c r="L220" i="11"/>
  <c r="L221" i="11"/>
  <c r="L222" i="11"/>
  <c r="L223" i="11"/>
  <c r="L224" i="11"/>
  <c r="L225" i="11"/>
  <c r="L226" i="11"/>
  <c r="L227" i="11"/>
  <c r="L228" i="11"/>
  <c r="L229" i="11"/>
  <c r="L230" i="11"/>
  <c r="L231" i="11"/>
  <c r="L232" i="11"/>
  <c r="L233" i="11"/>
  <c r="L234" i="11"/>
  <c r="L235" i="11"/>
  <c r="L236" i="11"/>
  <c r="L237" i="11"/>
  <c r="L238" i="11"/>
  <c r="L239" i="11"/>
  <c r="L240" i="11"/>
  <c r="L241" i="11"/>
  <c r="L242" i="11"/>
  <c r="L243" i="11"/>
  <c r="L244" i="11"/>
  <c r="L245" i="11"/>
  <c r="L246" i="11"/>
  <c r="L247" i="11"/>
  <c r="L248" i="11"/>
  <c r="L249" i="11"/>
  <c r="L250" i="11"/>
  <c r="L251" i="11"/>
  <c r="L252" i="11"/>
  <c r="L253" i="11"/>
  <c r="L254" i="11"/>
  <c r="L255" i="11"/>
  <c r="L256" i="11"/>
  <c r="L257" i="11"/>
  <c r="L258" i="11"/>
  <c r="L259" i="11"/>
  <c r="L260" i="11"/>
  <c r="L261" i="11"/>
  <c r="L262" i="11"/>
  <c r="L263" i="11"/>
  <c r="L264" i="11"/>
  <c r="L265" i="11"/>
  <c r="L266" i="11"/>
  <c r="L267" i="11"/>
  <c r="L268" i="11"/>
  <c r="L269" i="11"/>
  <c r="L270" i="11"/>
  <c r="L271" i="11"/>
  <c r="L272" i="11"/>
  <c r="L273" i="11"/>
  <c r="L274" i="11"/>
  <c r="L275" i="11"/>
  <c r="L276" i="11"/>
  <c r="L277" i="11"/>
  <c r="L278" i="11"/>
  <c r="L279" i="11"/>
  <c r="L280" i="11"/>
  <c r="L281" i="11"/>
  <c r="L282" i="11"/>
  <c r="L283" i="11"/>
  <c r="L284" i="11"/>
  <c r="L285" i="11"/>
  <c r="L286" i="11"/>
  <c r="L287" i="11"/>
  <c r="L288" i="11"/>
  <c r="L289" i="11"/>
  <c r="L290" i="11"/>
  <c r="L291" i="11"/>
  <c r="L292" i="11"/>
  <c r="L293" i="11"/>
  <c r="L294" i="11"/>
  <c r="L295" i="11"/>
  <c r="L296" i="11"/>
  <c r="L297" i="11"/>
  <c r="L298" i="11"/>
  <c r="L299" i="11"/>
  <c r="L300" i="11"/>
  <c r="L301" i="11"/>
  <c r="L302" i="11"/>
  <c r="L303" i="11"/>
  <c r="L304" i="11"/>
  <c r="L305" i="11"/>
  <c r="L306" i="11"/>
  <c r="L307" i="11"/>
  <c r="L308" i="11"/>
  <c r="L309" i="11"/>
  <c r="L310" i="11"/>
  <c r="L311" i="11"/>
  <c r="L312" i="11"/>
  <c r="L313" i="11"/>
  <c r="L314" i="11"/>
  <c r="L315" i="11"/>
  <c r="L316" i="11"/>
  <c r="L317" i="11"/>
  <c r="L318" i="11"/>
  <c r="L319" i="11"/>
  <c r="L320" i="11"/>
  <c r="L321" i="11"/>
  <c r="L322" i="11"/>
  <c r="L323" i="11"/>
  <c r="L324" i="11"/>
  <c r="L325" i="11"/>
  <c r="L326" i="11"/>
  <c r="L327" i="11"/>
  <c r="L328" i="11"/>
  <c r="L329" i="11"/>
  <c r="L330" i="11"/>
  <c r="L331" i="11"/>
  <c r="L332" i="11"/>
  <c r="L333" i="11"/>
  <c r="L334" i="11"/>
  <c r="L335" i="11"/>
  <c r="L336" i="11"/>
  <c r="L337" i="11"/>
  <c r="L338" i="11"/>
  <c r="L339" i="11"/>
  <c r="L340" i="11"/>
  <c r="L341" i="11"/>
  <c r="L342" i="11"/>
  <c r="L343" i="11"/>
  <c r="L344" i="11"/>
  <c r="L345" i="11"/>
  <c r="L346" i="11"/>
  <c r="L347" i="11"/>
  <c r="L348" i="11"/>
  <c r="L349" i="11"/>
  <c r="L350" i="11"/>
  <c r="L351" i="11"/>
  <c r="L352" i="11"/>
  <c r="L353" i="11"/>
  <c r="L354" i="11"/>
  <c r="L355" i="11"/>
  <c r="L356" i="11"/>
  <c r="L357" i="11"/>
  <c r="L358" i="11"/>
  <c r="L359" i="11"/>
  <c r="L360" i="11"/>
  <c r="L361" i="11"/>
  <c r="L362" i="11"/>
  <c r="L363" i="11"/>
  <c r="L364" i="11"/>
  <c r="L365" i="11"/>
  <c r="L366" i="11"/>
  <c r="L367" i="11"/>
  <c r="L368" i="11"/>
  <c r="L369" i="11"/>
  <c r="L370" i="11"/>
  <c r="L371" i="11"/>
  <c r="L372" i="11"/>
  <c r="L373" i="11"/>
  <c r="L374" i="11"/>
  <c r="L375" i="11"/>
  <c r="L376" i="11"/>
  <c r="L377" i="11"/>
  <c r="L378" i="11"/>
  <c r="L379" i="11"/>
  <c r="L380" i="11"/>
  <c r="L381" i="11"/>
  <c r="L382" i="11"/>
  <c r="L383" i="11"/>
  <c r="L384" i="11"/>
  <c r="L385" i="11"/>
  <c r="L386" i="11"/>
  <c r="L387" i="11"/>
  <c r="L388" i="11"/>
  <c r="L389" i="11"/>
  <c r="L390" i="11"/>
  <c r="L391" i="11"/>
  <c r="L392" i="11"/>
  <c r="L393" i="11"/>
  <c r="L394" i="11"/>
  <c r="L395" i="11"/>
  <c r="L396" i="11"/>
  <c r="L397" i="11"/>
  <c r="L398" i="11"/>
  <c r="L399" i="11"/>
  <c r="L400" i="11"/>
  <c r="L401" i="11"/>
  <c r="L402" i="11"/>
  <c r="L403" i="11"/>
  <c r="L404" i="11"/>
  <c r="L405" i="11"/>
  <c r="L406" i="11"/>
  <c r="L407" i="11"/>
  <c r="L408" i="11"/>
  <c r="L409" i="11"/>
  <c r="L410" i="11"/>
  <c r="L411" i="11"/>
  <c r="L412" i="11"/>
  <c r="L413" i="11"/>
  <c r="L414" i="11"/>
  <c r="L415" i="11"/>
  <c r="L416" i="11"/>
  <c r="L417" i="11"/>
  <c r="L418" i="11"/>
  <c r="L419" i="11"/>
  <c r="L420" i="11"/>
  <c r="L421" i="11"/>
  <c r="L422" i="11"/>
  <c r="L423" i="11"/>
  <c r="L424" i="11"/>
  <c r="L425" i="11"/>
  <c r="L426" i="11"/>
  <c r="L427" i="11"/>
  <c r="L428" i="11"/>
  <c r="L429" i="11"/>
  <c r="L430" i="11"/>
  <c r="L431" i="11"/>
  <c r="L432" i="11"/>
  <c r="L433" i="11"/>
  <c r="L434" i="11"/>
  <c r="L435" i="11"/>
  <c r="L436" i="11"/>
  <c r="L437" i="11"/>
  <c r="L438" i="11"/>
  <c r="L439" i="11"/>
  <c r="L440" i="11"/>
  <c r="L441" i="11"/>
  <c r="L442" i="11"/>
  <c r="L443" i="11"/>
  <c r="L444" i="11"/>
  <c r="L445" i="11"/>
  <c r="L446" i="11"/>
  <c r="L447" i="11"/>
  <c r="L448" i="11"/>
  <c r="L449" i="11"/>
  <c r="L450" i="11"/>
  <c r="L451" i="11"/>
  <c r="L452" i="11"/>
  <c r="L453" i="11"/>
  <c r="L454" i="11"/>
  <c r="L455" i="11"/>
  <c r="L456" i="11"/>
  <c r="L457" i="11"/>
  <c r="L458" i="11"/>
  <c r="L459" i="11"/>
  <c r="L460" i="11"/>
  <c r="L461" i="11"/>
  <c r="L462" i="11"/>
  <c r="L463" i="11"/>
  <c r="L464" i="11"/>
  <c r="L465" i="11"/>
  <c r="L466" i="11"/>
  <c r="L467" i="11"/>
  <c r="L468" i="11"/>
  <c r="L469" i="11"/>
  <c r="L470" i="11"/>
  <c r="L471" i="11"/>
  <c r="L472" i="11"/>
  <c r="L473" i="11"/>
  <c r="L474" i="11"/>
  <c r="L475" i="11"/>
  <c r="L476" i="11"/>
  <c r="L477" i="11"/>
  <c r="L478" i="11"/>
  <c r="L479" i="11"/>
  <c r="L480" i="11"/>
  <c r="L481" i="11"/>
  <c r="L482" i="11"/>
  <c r="L483" i="11"/>
  <c r="L484" i="11"/>
  <c r="L485" i="11"/>
  <c r="L486" i="11"/>
  <c r="L487" i="11"/>
  <c r="L488" i="11"/>
  <c r="L489" i="11"/>
  <c r="L490" i="11"/>
  <c r="L491" i="11"/>
  <c r="L492" i="11"/>
  <c r="L493" i="11"/>
  <c r="L494" i="11"/>
  <c r="L495" i="11"/>
  <c r="L496" i="11"/>
  <c r="L497" i="11"/>
  <c r="L498" i="11"/>
  <c r="L499" i="11"/>
  <c r="L500" i="11"/>
  <c r="L501" i="11"/>
  <c r="L502" i="11"/>
  <c r="L503" i="11"/>
  <c r="L504" i="11"/>
  <c r="L505" i="11"/>
  <c r="L506" i="11"/>
  <c r="L507" i="11"/>
  <c r="L508" i="11"/>
  <c r="L509" i="11"/>
  <c r="L510" i="11"/>
  <c r="L511" i="11"/>
  <c r="L512" i="11"/>
  <c r="L513" i="11"/>
  <c r="L514" i="11"/>
  <c r="L515" i="11"/>
  <c r="L516" i="11"/>
  <c r="L517" i="11"/>
  <c r="L518" i="11"/>
  <c r="L519" i="11"/>
  <c r="L520" i="11"/>
  <c r="L521" i="11"/>
  <c r="L522" i="11"/>
  <c r="L523" i="11"/>
  <c r="L524" i="11"/>
  <c r="L525" i="11"/>
  <c r="L526" i="11"/>
  <c r="L527" i="11"/>
  <c r="L528" i="11"/>
  <c r="L529" i="11"/>
  <c r="L530" i="11"/>
  <c r="L531" i="11"/>
  <c r="L532" i="11"/>
  <c r="L533" i="11"/>
  <c r="L534" i="11"/>
  <c r="L535" i="11"/>
  <c r="L536" i="11"/>
  <c r="L537" i="11"/>
  <c r="L538" i="11"/>
  <c r="L539" i="11"/>
  <c r="L540" i="11"/>
  <c r="L541" i="11"/>
  <c r="L542" i="11"/>
  <c r="L543" i="11"/>
  <c r="L544" i="11"/>
  <c r="L545" i="11"/>
  <c r="L546" i="11"/>
  <c r="L547" i="11"/>
  <c r="L548" i="11"/>
  <c r="L549" i="11"/>
  <c r="L550" i="11"/>
  <c r="L551" i="11"/>
  <c r="L552" i="11"/>
  <c r="L553" i="11"/>
  <c r="L554" i="11"/>
  <c r="L555" i="11"/>
  <c r="L556" i="11"/>
  <c r="L557" i="11"/>
  <c r="L558" i="11"/>
  <c r="L559" i="11"/>
  <c r="L560" i="11"/>
  <c r="L561" i="11"/>
  <c r="L562" i="11"/>
  <c r="L563" i="11"/>
  <c r="L564" i="11"/>
  <c r="L565" i="11"/>
  <c r="L566" i="11"/>
  <c r="L567" i="11"/>
  <c r="L568" i="11"/>
  <c r="L569" i="11"/>
  <c r="L570" i="11"/>
  <c r="L571" i="11"/>
  <c r="L572" i="11"/>
  <c r="L573" i="11"/>
  <c r="L574" i="11"/>
  <c r="L575" i="11"/>
  <c r="L576" i="11"/>
  <c r="L577" i="11"/>
  <c r="L578" i="11"/>
  <c r="L579" i="11"/>
  <c r="L580" i="11"/>
  <c r="L581" i="11"/>
  <c r="L582" i="11"/>
  <c r="L583" i="11"/>
  <c r="L584" i="11"/>
  <c r="L585" i="11"/>
  <c r="L586" i="11"/>
  <c r="L587" i="11"/>
  <c r="L588" i="11"/>
  <c r="L589" i="11"/>
  <c r="L590" i="11"/>
  <c r="L591" i="11"/>
  <c r="L592" i="11"/>
  <c r="L593" i="11"/>
  <c r="L594" i="11"/>
  <c r="L595" i="11"/>
  <c r="L596" i="11"/>
  <c r="L597" i="11"/>
  <c r="L598" i="11"/>
  <c r="L599" i="11"/>
  <c r="L600" i="11"/>
  <c r="L601" i="11"/>
  <c r="L602" i="11"/>
  <c r="L603" i="11"/>
  <c r="L604" i="11"/>
  <c r="L605" i="11"/>
  <c r="L606" i="11"/>
  <c r="L607" i="11"/>
  <c r="L608" i="11"/>
  <c r="L609" i="11"/>
  <c r="L610" i="11"/>
  <c r="L611" i="11"/>
  <c r="L612" i="11"/>
  <c r="L613" i="11"/>
  <c r="L614" i="11"/>
  <c r="L615" i="11"/>
  <c r="L616" i="11"/>
  <c r="L617" i="11"/>
  <c r="L618" i="11"/>
  <c r="L619" i="11"/>
  <c r="L620" i="11"/>
  <c r="L621" i="11"/>
  <c r="L622" i="11"/>
  <c r="L623" i="11"/>
  <c r="L624" i="11"/>
  <c r="L625" i="11"/>
  <c r="L626" i="11"/>
  <c r="L627" i="11"/>
  <c r="L628" i="11"/>
  <c r="L629" i="11"/>
  <c r="L630" i="11"/>
  <c r="L631" i="11"/>
  <c r="L632" i="11"/>
  <c r="L633" i="11"/>
  <c r="L634" i="11"/>
  <c r="L635" i="11"/>
  <c r="L636" i="11"/>
  <c r="L637" i="11"/>
  <c r="L638" i="11"/>
  <c r="L639" i="11"/>
  <c r="L640" i="11"/>
  <c r="L641" i="11"/>
  <c r="L642" i="11"/>
  <c r="L643" i="11"/>
  <c r="L644" i="11"/>
  <c r="L645" i="11"/>
  <c r="L646" i="11"/>
  <c r="L647" i="11"/>
  <c r="L648" i="11"/>
  <c r="L649" i="11"/>
  <c r="L650" i="11"/>
  <c r="L651" i="11"/>
  <c r="L652" i="11"/>
  <c r="L653" i="11"/>
  <c r="L654" i="11"/>
  <c r="L655" i="11"/>
  <c r="L656" i="11"/>
  <c r="L657" i="11"/>
  <c r="I22" i="10"/>
  <c r="L22" i="10" s="1"/>
  <c r="I23" i="10"/>
  <c r="I24" i="10"/>
  <c r="L24" i="10" s="1"/>
  <c r="I25" i="10"/>
  <c r="I26" i="10"/>
  <c r="L26" i="10" s="1"/>
  <c r="I27" i="10"/>
  <c r="L27" i="10" s="1"/>
  <c r="I28" i="10"/>
  <c r="L28" i="10" s="1"/>
  <c r="I29" i="10"/>
  <c r="L29" i="10" s="1"/>
  <c r="I30" i="10"/>
  <c r="I31" i="10"/>
  <c r="I32" i="10"/>
  <c r="I33" i="10"/>
  <c r="L33" i="10" s="1"/>
  <c r="I34" i="10"/>
  <c r="I35" i="10"/>
  <c r="I36" i="10"/>
  <c r="L36" i="10" s="1"/>
  <c r="I37" i="10"/>
  <c r="I38" i="10"/>
  <c r="L38" i="10" s="1"/>
  <c r="I39" i="10"/>
  <c r="L39" i="10" s="1"/>
  <c r="I40" i="10"/>
  <c r="L40" i="10" s="1"/>
  <c r="I41" i="10"/>
  <c r="L41" i="10" s="1"/>
  <c r="I42" i="10"/>
  <c r="I43" i="10"/>
  <c r="I44" i="10"/>
  <c r="L44" i="10" s="1"/>
  <c r="I45" i="10"/>
  <c r="L45" i="10" s="1"/>
  <c r="I46" i="10"/>
  <c r="L46" i="10" s="1"/>
  <c r="I47" i="10"/>
  <c r="I48" i="10"/>
  <c r="L48" i="10" s="1"/>
  <c r="I49" i="10"/>
  <c r="L49" i="10" s="1"/>
  <c r="I50" i="10"/>
  <c r="L50" i="10" s="1"/>
  <c r="I51" i="10"/>
  <c r="L51" i="10" s="1"/>
  <c r="I52" i="10"/>
  <c r="L52" i="10" s="1"/>
  <c r="I53" i="10"/>
  <c r="L53" i="10" s="1"/>
  <c r="I54" i="10"/>
  <c r="I55" i="10"/>
  <c r="I56" i="10"/>
  <c r="I57" i="10"/>
  <c r="L57" i="10" s="1"/>
  <c r="I58" i="10"/>
  <c r="L58" i="10" s="1"/>
  <c r="I59" i="10"/>
  <c r="I60" i="10"/>
  <c r="I61" i="10"/>
  <c r="L61" i="10" s="1"/>
  <c r="I62" i="10"/>
  <c r="L62" i="10" s="1"/>
  <c r="I63" i="10"/>
  <c r="L63" i="10" s="1"/>
  <c r="I64" i="10"/>
  <c r="L64" i="10" s="1"/>
  <c r="I65" i="10"/>
  <c r="L65" i="10" s="1"/>
  <c r="I66" i="10"/>
  <c r="I67" i="10"/>
  <c r="I68" i="10"/>
  <c r="I69" i="10"/>
  <c r="L69" i="10" s="1"/>
  <c r="I70" i="10"/>
  <c r="L70" i="10" s="1"/>
  <c r="I71" i="10"/>
  <c r="I72" i="10"/>
  <c r="I73" i="10"/>
  <c r="I74" i="10"/>
  <c r="L74" i="10" s="1"/>
  <c r="I75" i="10"/>
  <c r="L75" i="10" s="1"/>
  <c r="I76" i="10"/>
  <c r="L76" i="10" s="1"/>
  <c r="I77" i="10"/>
  <c r="L77" i="10" s="1"/>
  <c r="I78" i="10"/>
  <c r="I79" i="10"/>
  <c r="I80" i="10"/>
  <c r="I81" i="10"/>
  <c r="L81" i="10" s="1"/>
  <c r="I82" i="10"/>
  <c r="I83" i="10"/>
  <c r="I84" i="10"/>
  <c r="L84" i="10" s="1"/>
  <c r="I85" i="10"/>
  <c r="L85" i="10" s="1"/>
  <c r="I86" i="10"/>
  <c r="L86" i="10" s="1"/>
  <c r="I87" i="10"/>
  <c r="L87" i="10" s="1"/>
  <c r="I88" i="10"/>
  <c r="L88" i="10" s="1"/>
  <c r="I89" i="10"/>
  <c r="L89" i="10" s="1"/>
  <c r="I90" i="10"/>
  <c r="I91" i="10"/>
  <c r="I92" i="10"/>
  <c r="L92" i="10" s="1"/>
  <c r="I93" i="10"/>
  <c r="L93" i="10" s="1"/>
  <c r="I94" i="10"/>
  <c r="I95" i="10"/>
  <c r="I96" i="10"/>
  <c r="I97" i="10"/>
  <c r="L97" i="10" s="1"/>
  <c r="I98" i="10"/>
  <c r="L98" i="10" s="1"/>
  <c r="I99" i="10"/>
  <c r="L99" i="10" s="1"/>
  <c r="I100" i="10"/>
  <c r="L100" i="10" s="1"/>
  <c r="I101" i="10"/>
  <c r="L101" i="10" s="1"/>
  <c r="I102" i="10"/>
  <c r="I103" i="10"/>
  <c r="I104" i="10"/>
  <c r="L104" i="10" s="1"/>
  <c r="I105" i="10"/>
  <c r="L105" i="10" s="1"/>
  <c r="I106" i="10"/>
  <c r="L106" i="10" s="1"/>
  <c r="I107" i="10"/>
  <c r="I108" i="10"/>
  <c r="I109" i="10"/>
  <c r="L109" i="10" s="1"/>
  <c r="I110" i="10"/>
  <c r="L110" i="10" s="1"/>
  <c r="I111" i="10"/>
  <c r="L111" i="10" s="1"/>
  <c r="I112" i="10"/>
  <c r="L112" i="10" s="1"/>
  <c r="I113" i="10"/>
  <c r="L113" i="10" s="1"/>
  <c r="I114" i="10"/>
  <c r="I115" i="10"/>
  <c r="I116" i="10"/>
  <c r="I117" i="10"/>
  <c r="L117" i="10" s="1"/>
  <c r="I118" i="10"/>
  <c r="I119" i="10"/>
  <c r="I120" i="10"/>
  <c r="I121" i="10"/>
  <c r="I122" i="10"/>
  <c r="L122" i="10" s="1"/>
  <c r="I123" i="10"/>
  <c r="L123" i="10" s="1"/>
  <c r="I124" i="10"/>
  <c r="L124" i="10" s="1"/>
  <c r="I125" i="10"/>
  <c r="L125" i="10" s="1"/>
  <c r="I126" i="10"/>
  <c r="I127" i="10"/>
  <c r="I128" i="10"/>
  <c r="I129" i="10"/>
  <c r="L129" i="10" s="1"/>
  <c r="I130" i="10"/>
  <c r="I131" i="10"/>
  <c r="I132" i="10"/>
  <c r="L132" i="10" s="1"/>
  <c r="I133" i="10"/>
  <c r="I134" i="10"/>
  <c r="L134" i="10" s="1"/>
  <c r="I135" i="10"/>
  <c r="L135" i="10" s="1"/>
  <c r="I136" i="10"/>
  <c r="L136" i="10" s="1"/>
  <c r="I137" i="10"/>
  <c r="L137" i="10" s="1"/>
  <c r="I138" i="10"/>
  <c r="I139" i="10"/>
  <c r="I140" i="10"/>
  <c r="L140" i="10" s="1"/>
  <c r="I141" i="10"/>
  <c r="L141" i="10" s="1"/>
  <c r="I142" i="10"/>
  <c r="I143" i="10"/>
  <c r="I144" i="10"/>
  <c r="L144" i="10" s="1"/>
  <c r="I145" i="10"/>
  <c r="L145" i="10" s="1"/>
  <c r="I146" i="10"/>
  <c r="L146" i="10" s="1"/>
  <c r="I147" i="10"/>
  <c r="L147" i="10" s="1"/>
  <c r="I148" i="10"/>
  <c r="L148" i="10" s="1"/>
  <c r="I149" i="10"/>
  <c r="L149" i="10" s="1"/>
  <c r="I150" i="10"/>
  <c r="I151" i="10"/>
  <c r="I152" i="10"/>
  <c r="L152" i="10" s="1"/>
  <c r="I153" i="10"/>
  <c r="L153" i="10" s="1"/>
  <c r="I154" i="10"/>
  <c r="L154" i="10" s="1"/>
  <c r="I155" i="10"/>
  <c r="I156" i="10"/>
  <c r="I157" i="10"/>
  <c r="I158" i="10"/>
  <c r="L158" i="10" s="1"/>
  <c r="I159" i="10"/>
  <c r="L159" i="10" s="1"/>
  <c r="I160" i="10"/>
  <c r="L160" i="10" s="1"/>
  <c r="I161" i="10"/>
  <c r="L161" i="10" s="1"/>
  <c r="I162" i="10"/>
  <c r="I163" i="10"/>
  <c r="I164" i="10"/>
  <c r="I165" i="10"/>
  <c r="L165" i="10" s="1"/>
  <c r="I166" i="10"/>
  <c r="L166" i="10" s="1"/>
  <c r="I167" i="10"/>
  <c r="I168" i="10"/>
  <c r="I169" i="10"/>
  <c r="I170" i="10"/>
  <c r="L170" i="10" s="1"/>
  <c r="I171" i="10"/>
  <c r="L171" i="10" s="1"/>
  <c r="I172" i="10"/>
  <c r="L172" i="10" s="1"/>
  <c r="I173" i="10"/>
  <c r="L173" i="10" s="1"/>
  <c r="I174" i="10"/>
  <c r="I175" i="10"/>
  <c r="I176" i="10"/>
  <c r="I177" i="10"/>
  <c r="L177" i="10" s="1"/>
  <c r="I178" i="10"/>
  <c r="I179" i="10"/>
  <c r="I180" i="10"/>
  <c r="L180" i="10" s="1"/>
  <c r="I181" i="10"/>
  <c r="I182" i="10"/>
  <c r="L182" i="10" s="1"/>
  <c r="I183" i="10"/>
  <c r="L183" i="10" s="1"/>
  <c r="I184" i="10"/>
  <c r="L184" i="10" s="1"/>
  <c r="I185" i="10"/>
  <c r="L185" i="10" s="1"/>
  <c r="I186" i="10"/>
  <c r="I187" i="10"/>
  <c r="I188" i="10"/>
  <c r="L188" i="10" s="1"/>
  <c r="I189" i="10"/>
  <c r="L189" i="10" s="1"/>
  <c r="I190" i="10"/>
  <c r="I191" i="10"/>
  <c r="I192" i="10"/>
  <c r="L192" i="10" s="1"/>
  <c r="I193" i="10"/>
  <c r="L193" i="10" s="1"/>
  <c r="I194" i="10"/>
  <c r="L194" i="10" s="1"/>
  <c r="I195" i="10"/>
  <c r="L195" i="10" s="1"/>
  <c r="I196" i="10"/>
  <c r="L196" i="10" s="1"/>
  <c r="I197" i="10"/>
  <c r="L197" i="10" s="1"/>
  <c r="I198" i="10"/>
  <c r="I199" i="10"/>
  <c r="I200" i="10"/>
  <c r="I201" i="10"/>
  <c r="L201" i="10" s="1"/>
  <c r="I202" i="10"/>
  <c r="L202" i="10" s="1"/>
  <c r="I203" i="10"/>
  <c r="I204" i="10"/>
  <c r="I205" i="10"/>
  <c r="L205" i="10" s="1"/>
  <c r="I206" i="10"/>
  <c r="L206" i="10" s="1"/>
  <c r="I207" i="10"/>
  <c r="L207" i="10" s="1"/>
  <c r="I208" i="10"/>
  <c r="L208" i="10" s="1"/>
  <c r="I209" i="10"/>
  <c r="L209" i="10" s="1"/>
  <c r="I210" i="10"/>
  <c r="I211" i="10"/>
  <c r="I212" i="10"/>
  <c r="I213" i="10"/>
  <c r="L213" i="10" s="1"/>
  <c r="I214" i="10"/>
  <c r="L214" i="10" s="1"/>
  <c r="I215" i="10"/>
  <c r="I216" i="10"/>
  <c r="I217" i="10"/>
  <c r="I218" i="10"/>
  <c r="L218" i="10" s="1"/>
  <c r="I219" i="10"/>
  <c r="L219" i="10" s="1"/>
  <c r="I220" i="10"/>
  <c r="L220" i="10" s="1"/>
  <c r="I221" i="10"/>
  <c r="L221" i="10" s="1"/>
  <c r="I222" i="10"/>
  <c r="I223" i="10"/>
  <c r="I224" i="10"/>
  <c r="I225" i="10"/>
  <c r="L225" i="10" s="1"/>
  <c r="I226" i="10"/>
  <c r="I227" i="10"/>
  <c r="I228" i="10"/>
  <c r="L228" i="10" s="1"/>
  <c r="I229" i="10"/>
  <c r="I230" i="10"/>
  <c r="L230" i="10" s="1"/>
  <c r="I231" i="10"/>
  <c r="L231" i="10" s="1"/>
  <c r="I232" i="10"/>
  <c r="L232" i="10" s="1"/>
  <c r="I233" i="10"/>
  <c r="L233" i="10" s="1"/>
  <c r="I234" i="10"/>
  <c r="I235" i="10"/>
  <c r="I236" i="10"/>
  <c r="L236" i="10" s="1"/>
  <c r="I237" i="10"/>
  <c r="L237" i="10" s="1"/>
  <c r="I238" i="10"/>
  <c r="I239" i="10"/>
  <c r="I240" i="10"/>
  <c r="I241" i="10"/>
  <c r="L241" i="10" s="1"/>
  <c r="I242" i="10"/>
  <c r="L242" i="10" s="1"/>
  <c r="I243" i="10"/>
  <c r="L243" i="10" s="1"/>
  <c r="I244" i="10"/>
  <c r="L244" i="10" s="1"/>
  <c r="I245" i="10"/>
  <c r="L245" i="10" s="1"/>
  <c r="I246" i="10"/>
  <c r="I247" i="10"/>
  <c r="I248" i="10"/>
  <c r="L248" i="10" s="1"/>
  <c r="I249" i="10"/>
  <c r="L249" i="10" s="1"/>
  <c r="I250" i="10"/>
  <c r="L250" i="10" s="1"/>
  <c r="I251" i="10"/>
  <c r="I252" i="10"/>
  <c r="I253" i="10"/>
  <c r="L253" i="10" s="1"/>
  <c r="I254" i="10"/>
  <c r="L254" i="10" s="1"/>
  <c r="I255" i="10"/>
  <c r="L255" i="10" s="1"/>
  <c r="I256" i="10"/>
  <c r="L256" i="10" s="1"/>
  <c r="I257" i="10"/>
  <c r="L257" i="10" s="1"/>
  <c r="I258" i="10"/>
  <c r="I259" i="10"/>
  <c r="I260" i="10"/>
  <c r="I261" i="10"/>
  <c r="L261" i="10" s="1"/>
  <c r="I262" i="10"/>
  <c r="I263" i="10"/>
  <c r="I264" i="10"/>
  <c r="I265" i="10"/>
  <c r="I266" i="10"/>
  <c r="L266" i="10" s="1"/>
  <c r="I267" i="10"/>
  <c r="L267" i="10" s="1"/>
  <c r="I268" i="10"/>
  <c r="L268" i="10" s="1"/>
  <c r="I269" i="10"/>
  <c r="L269" i="10" s="1"/>
  <c r="I270" i="10"/>
  <c r="I271" i="10"/>
  <c r="I272" i="10"/>
  <c r="I273" i="10"/>
  <c r="L273" i="10" s="1"/>
  <c r="I274" i="10"/>
  <c r="I275" i="10"/>
  <c r="I276" i="10"/>
  <c r="L276" i="10" s="1"/>
  <c r="I277" i="10"/>
  <c r="I278" i="10"/>
  <c r="L278" i="10" s="1"/>
  <c r="I279" i="10"/>
  <c r="L279" i="10" s="1"/>
  <c r="I280" i="10"/>
  <c r="L280" i="10" s="1"/>
  <c r="I281" i="10"/>
  <c r="L281" i="10" s="1"/>
  <c r="I282" i="10"/>
  <c r="I283" i="10"/>
  <c r="I284" i="10"/>
  <c r="L284" i="10" s="1"/>
  <c r="I285" i="10"/>
  <c r="L285" i="10" s="1"/>
  <c r="I286" i="10"/>
  <c r="I287" i="10"/>
  <c r="I288" i="10"/>
  <c r="L288" i="10" s="1"/>
  <c r="I289" i="10"/>
  <c r="L289" i="10" s="1"/>
  <c r="I290" i="10"/>
  <c r="L290" i="10" s="1"/>
  <c r="I291" i="10"/>
  <c r="L291" i="10" s="1"/>
  <c r="I292" i="10"/>
  <c r="L292" i="10" s="1"/>
  <c r="I293" i="10"/>
  <c r="L293" i="10" s="1"/>
  <c r="I294" i="10"/>
  <c r="I295" i="10"/>
  <c r="I296" i="10"/>
  <c r="L296" i="10" s="1"/>
  <c r="I297" i="10"/>
  <c r="L297" i="10" s="1"/>
  <c r="I298" i="10"/>
  <c r="L298" i="10" s="1"/>
  <c r="I299" i="10"/>
  <c r="I300" i="10"/>
  <c r="I301" i="10"/>
  <c r="I302" i="10"/>
  <c r="L302" i="10" s="1"/>
  <c r="I303" i="10"/>
  <c r="L303" i="10" s="1"/>
  <c r="I304" i="10"/>
  <c r="L304" i="10" s="1"/>
  <c r="I305" i="10"/>
  <c r="L305" i="10" s="1"/>
  <c r="I306" i="10"/>
  <c r="I307" i="10"/>
  <c r="I308" i="10"/>
  <c r="I309" i="10"/>
  <c r="L309" i="10" s="1"/>
  <c r="I310" i="10"/>
  <c r="L310" i="10" s="1"/>
  <c r="I311" i="10"/>
  <c r="I312" i="10"/>
  <c r="I313" i="10"/>
  <c r="I314" i="10"/>
  <c r="L314" i="10" s="1"/>
  <c r="I315" i="10"/>
  <c r="L315" i="10" s="1"/>
  <c r="I316" i="10"/>
  <c r="L316" i="10" s="1"/>
  <c r="I317" i="10"/>
  <c r="L317" i="10" s="1"/>
  <c r="I318" i="10"/>
  <c r="I319" i="10"/>
  <c r="I320" i="10"/>
  <c r="I321" i="10"/>
  <c r="L321" i="10" s="1"/>
  <c r="I322" i="10"/>
  <c r="I323" i="10"/>
  <c r="I324" i="10"/>
  <c r="L324" i="10" s="1"/>
  <c r="I325" i="10"/>
  <c r="I326" i="10"/>
  <c r="L326" i="10" s="1"/>
  <c r="I327" i="10"/>
  <c r="L327" i="10" s="1"/>
  <c r="I328" i="10"/>
  <c r="L328" i="10" s="1"/>
  <c r="I329" i="10"/>
  <c r="L329" i="10" s="1"/>
  <c r="I330" i="10"/>
  <c r="I331" i="10"/>
  <c r="I332" i="10"/>
  <c r="L332" i="10" s="1"/>
  <c r="I333" i="10"/>
  <c r="L333" i="10" s="1"/>
  <c r="I334" i="10"/>
  <c r="I335" i="10"/>
  <c r="I336" i="10"/>
  <c r="L336" i="10" s="1"/>
  <c r="I337" i="10"/>
  <c r="L337" i="10" s="1"/>
  <c r="I338" i="10"/>
  <c r="L338" i="10" s="1"/>
  <c r="I339" i="10"/>
  <c r="L339" i="10" s="1"/>
  <c r="I340" i="10"/>
  <c r="L340" i="10" s="1"/>
  <c r="I341" i="10"/>
  <c r="L341" i="10" s="1"/>
  <c r="I342" i="10"/>
  <c r="I343" i="10"/>
  <c r="I344" i="10"/>
  <c r="I345" i="10"/>
  <c r="L345" i="10" s="1"/>
  <c r="I346" i="10"/>
  <c r="L346" i="10" s="1"/>
  <c r="I347" i="10"/>
  <c r="I348" i="10"/>
  <c r="I349" i="10"/>
  <c r="L349" i="10" s="1"/>
  <c r="I350" i="10"/>
  <c r="L350" i="10" s="1"/>
  <c r="I351" i="10"/>
  <c r="L351" i="10" s="1"/>
  <c r="I352" i="10"/>
  <c r="L352" i="10" s="1"/>
  <c r="I353" i="10"/>
  <c r="L353" i="10" s="1"/>
  <c r="I354" i="10"/>
  <c r="I355" i="10"/>
  <c r="I356" i="10"/>
  <c r="I357" i="10"/>
  <c r="L357" i="10" s="1"/>
  <c r="I358" i="10"/>
  <c r="L358" i="10" s="1"/>
  <c r="I359" i="10"/>
  <c r="I360" i="10"/>
  <c r="I361" i="10"/>
  <c r="I362" i="10"/>
  <c r="L362" i="10" s="1"/>
  <c r="I363" i="10"/>
  <c r="L363" i="10" s="1"/>
  <c r="I364" i="10"/>
  <c r="L364" i="10" s="1"/>
  <c r="I365" i="10"/>
  <c r="L365" i="10" s="1"/>
  <c r="I366" i="10"/>
  <c r="I367" i="10"/>
  <c r="I368" i="10"/>
  <c r="I369" i="10"/>
  <c r="L369" i="10" s="1"/>
  <c r="I370" i="10"/>
  <c r="I371" i="10"/>
  <c r="I372" i="10"/>
  <c r="L372" i="10" s="1"/>
  <c r="I373" i="10"/>
  <c r="I374" i="10"/>
  <c r="L374" i="10" s="1"/>
  <c r="I375" i="10"/>
  <c r="L375" i="10" s="1"/>
  <c r="I376" i="10"/>
  <c r="L376" i="10" s="1"/>
  <c r="I377" i="10"/>
  <c r="L377" i="10" s="1"/>
  <c r="I378" i="10"/>
  <c r="I379" i="10"/>
  <c r="I380" i="10"/>
  <c r="L380" i="10" s="1"/>
  <c r="I381" i="10"/>
  <c r="L381" i="10" s="1"/>
  <c r="I382" i="10"/>
  <c r="I383" i="10"/>
  <c r="I384" i="10"/>
  <c r="I385" i="10"/>
  <c r="L385" i="10" s="1"/>
  <c r="I386" i="10"/>
  <c r="L386" i="10" s="1"/>
  <c r="I387" i="10"/>
  <c r="L387" i="10" s="1"/>
  <c r="I388" i="10"/>
  <c r="L388" i="10" s="1"/>
  <c r="I389" i="10"/>
  <c r="L389" i="10" s="1"/>
  <c r="I390" i="10"/>
  <c r="I391" i="10"/>
  <c r="I392" i="10"/>
  <c r="L392" i="10" s="1"/>
  <c r="I393" i="10"/>
  <c r="L393" i="10" s="1"/>
  <c r="I394" i="10"/>
  <c r="L394" i="10" s="1"/>
  <c r="I395" i="10"/>
  <c r="I396" i="10"/>
  <c r="I397" i="10"/>
  <c r="L397" i="10" s="1"/>
  <c r="I398" i="10"/>
  <c r="L398" i="10" s="1"/>
  <c r="I399" i="10"/>
  <c r="L399" i="10" s="1"/>
  <c r="I400" i="10"/>
  <c r="L400" i="10" s="1"/>
  <c r="I401" i="10"/>
  <c r="L401" i="10" s="1"/>
  <c r="I402" i="10"/>
  <c r="I403" i="10"/>
  <c r="I404" i="10"/>
  <c r="I405" i="10"/>
  <c r="L405" i="10" s="1"/>
  <c r="I406" i="10"/>
  <c r="I407" i="10"/>
  <c r="I408" i="10"/>
  <c r="I409" i="10"/>
  <c r="I410" i="10"/>
  <c r="L410" i="10" s="1"/>
  <c r="I411" i="10"/>
  <c r="L411" i="10" s="1"/>
  <c r="I412" i="10"/>
  <c r="L412" i="10" s="1"/>
  <c r="I413" i="10"/>
  <c r="L413" i="10" s="1"/>
  <c r="I414" i="10"/>
  <c r="I415" i="10"/>
  <c r="I416" i="10"/>
  <c r="I417" i="10"/>
  <c r="L417" i="10" s="1"/>
  <c r="I418" i="10"/>
  <c r="I419" i="10"/>
  <c r="I420" i="10"/>
  <c r="L420" i="10" s="1"/>
  <c r="I421" i="10"/>
  <c r="I422" i="10"/>
  <c r="L422" i="10" s="1"/>
  <c r="I423" i="10"/>
  <c r="L423" i="10" s="1"/>
  <c r="I424" i="10"/>
  <c r="L424" i="10" s="1"/>
  <c r="I425" i="10"/>
  <c r="L425" i="10" s="1"/>
  <c r="I426" i="10"/>
  <c r="I427" i="10"/>
  <c r="I428" i="10"/>
  <c r="L428" i="10" s="1"/>
  <c r="I429" i="10"/>
  <c r="L429" i="10" s="1"/>
  <c r="I430" i="10"/>
  <c r="I431" i="10"/>
  <c r="I432" i="10"/>
  <c r="L432" i="10" s="1"/>
  <c r="I433" i="10"/>
  <c r="L433" i="10" s="1"/>
  <c r="I434" i="10"/>
  <c r="L434" i="10" s="1"/>
  <c r="I435" i="10"/>
  <c r="L435" i="10" s="1"/>
  <c r="I436" i="10"/>
  <c r="L436" i="10" s="1"/>
  <c r="I437" i="10"/>
  <c r="L437" i="10" s="1"/>
  <c r="I438" i="10"/>
  <c r="I439" i="10"/>
  <c r="I440" i="10"/>
  <c r="L440" i="10" s="1"/>
  <c r="I441" i="10"/>
  <c r="L441" i="10" s="1"/>
  <c r="I442" i="10"/>
  <c r="L442" i="10" s="1"/>
  <c r="I443" i="10"/>
  <c r="I444" i="10"/>
  <c r="I445" i="10"/>
  <c r="I446" i="10"/>
  <c r="L446" i="10" s="1"/>
  <c r="I447" i="10"/>
  <c r="L447" i="10" s="1"/>
  <c r="I448" i="10"/>
  <c r="L448" i="10" s="1"/>
  <c r="I449" i="10"/>
  <c r="L449" i="10" s="1"/>
  <c r="I450" i="10"/>
  <c r="I451" i="10"/>
  <c r="I452" i="10"/>
  <c r="I453" i="10"/>
  <c r="L453" i="10" s="1"/>
  <c r="I454" i="10"/>
  <c r="L454" i="10" s="1"/>
  <c r="I455" i="10"/>
  <c r="I456" i="10"/>
  <c r="I457" i="10"/>
  <c r="I458" i="10"/>
  <c r="L458" i="10" s="1"/>
  <c r="I459" i="10"/>
  <c r="L459" i="10" s="1"/>
  <c r="I460" i="10"/>
  <c r="L460" i="10" s="1"/>
  <c r="I461" i="10"/>
  <c r="L461" i="10" s="1"/>
  <c r="I462" i="10"/>
  <c r="I463" i="10"/>
  <c r="I464" i="10"/>
  <c r="I465" i="10"/>
  <c r="L465" i="10" s="1"/>
  <c r="I466" i="10"/>
  <c r="I467" i="10"/>
  <c r="I468" i="10"/>
  <c r="L468" i="10" s="1"/>
  <c r="I469" i="10"/>
  <c r="I470" i="10"/>
  <c r="L470" i="10" s="1"/>
  <c r="I471" i="10"/>
  <c r="L471" i="10" s="1"/>
  <c r="I472" i="10"/>
  <c r="L472" i="10" s="1"/>
  <c r="I473" i="10"/>
  <c r="L473" i="10" s="1"/>
  <c r="I474" i="10"/>
  <c r="I475" i="10"/>
  <c r="I476" i="10"/>
  <c r="L476" i="10" s="1"/>
  <c r="I477" i="10"/>
  <c r="L477" i="10" s="1"/>
  <c r="I478" i="10"/>
  <c r="I479" i="10"/>
  <c r="I480" i="10"/>
  <c r="L480" i="10" s="1"/>
  <c r="I481" i="10"/>
  <c r="L481" i="10" s="1"/>
  <c r="I482" i="10"/>
  <c r="L482" i="10" s="1"/>
  <c r="I483" i="10"/>
  <c r="L483" i="10" s="1"/>
  <c r="I484" i="10"/>
  <c r="L484" i="10" s="1"/>
  <c r="I485" i="10"/>
  <c r="L485" i="10" s="1"/>
  <c r="I486" i="10"/>
  <c r="I487" i="10"/>
  <c r="I488" i="10"/>
  <c r="I489" i="10"/>
  <c r="L489" i="10" s="1"/>
  <c r="I490" i="10"/>
  <c r="L490" i="10" s="1"/>
  <c r="I491" i="10"/>
  <c r="I492" i="10"/>
  <c r="I493" i="10"/>
  <c r="L493" i="10" s="1"/>
  <c r="I494" i="10"/>
  <c r="L494" i="10" s="1"/>
  <c r="I495" i="10"/>
  <c r="L495" i="10" s="1"/>
  <c r="I496" i="10"/>
  <c r="L496" i="10" s="1"/>
  <c r="I497" i="10"/>
  <c r="L497" i="10" s="1"/>
  <c r="I498" i="10"/>
  <c r="I499" i="10"/>
  <c r="I500" i="10"/>
  <c r="I501" i="10"/>
  <c r="L501" i="10" s="1"/>
  <c r="I502" i="10"/>
  <c r="L502" i="10" s="1"/>
  <c r="I503" i="10"/>
  <c r="I504" i="10"/>
  <c r="I505" i="10"/>
  <c r="I506" i="10"/>
  <c r="L506" i="10" s="1"/>
  <c r="I507" i="10"/>
  <c r="L507" i="10" s="1"/>
  <c r="I508" i="10"/>
  <c r="L508" i="10" s="1"/>
  <c r="I509" i="10"/>
  <c r="L509" i="10" s="1"/>
  <c r="I510" i="10"/>
  <c r="I511" i="10"/>
  <c r="I512" i="10"/>
  <c r="I513" i="10"/>
  <c r="L513" i="10" s="1"/>
  <c r="I514" i="10"/>
  <c r="I515" i="10"/>
  <c r="I516" i="10"/>
  <c r="L516" i="10" s="1"/>
  <c r="I517" i="10"/>
  <c r="I518" i="10"/>
  <c r="L518" i="10" s="1"/>
  <c r="I519" i="10"/>
  <c r="L519" i="10" s="1"/>
  <c r="I520" i="10"/>
  <c r="L520" i="10" s="1"/>
  <c r="I521" i="10"/>
  <c r="L521" i="10" s="1"/>
  <c r="I522" i="10"/>
  <c r="I523" i="10"/>
  <c r="I524" i="10"/>
  <c r="L524" i="10" s="1"/>
  <c r="I525" i="10"/>
  <c r="L525" i="10" s="1"/>
  <c r="I526" i="10"/>
  <c r="I527" i="10"/>
  <c r="I528" i="10"/>
  <c r="I529" i="10"/>
  <c r="L529" i="10" s="1"/>
  <c r="I530" i="10"/>
  <c r="L530" i="10" s="1"/>
  <c r="I531" i="10"/>
  <c r="L531" i="10" s="1"/>
  <c r="I532" i="10"/>
  <c r="L532" i="10" s="1"/>
  <c r="I533" i="10"/>
  <c r="L533" i="10" s="1"/>
  <c r="I534" i="10"/>
  <c r="I535" i="10"/>
  <c r="I536" i="10"/>
  <c r="L536" i="10" s="1"/>
  <c r="I537" i="10"/>
  <c r="L537" i="10" s="1"/>
  <c r="I538" i="10"/>
  <c r="L538" i="10" s="1"/>
  <c r="I539" i="10"/>
  <c r="I540" i="10"/>
  <c r="I541" i="10"/>
  <c r="L541" i="10" s="1"/>
  <c r="I542" i="10"/>
  <c r="L542" i="10" s="1"/>
  <c r="I543" i="10"/>
  <c r="L543" i="10" s="1"/>
  <c r="I544" i="10"/>
  <c r="L544" i="10" s="1"/>
  <c r="I545" i="10"/>
  <c r="L545" i="10" s="1"/>
  <c r="I546" i="10"/>
  <c r="I547" i="10"/>
  <c r="I548" i="10"/>
  <c r="I549" i="10"/>
  <c r="L549" i="10" s="1"/>
  <c r="I550" i="10"/>
  <c r="I551" i="10"/>
  <c r="I552" i="10"/>
  <c r="I553" i="10"/>
  <c r="L23" i="10"/>
  <c r="L25" i="10"/>
  <c r="L30" i="10"/>
  <c r="L31" i="10"/>
  <c r="L32" i="10"/>
  <c r="L34" i="10"/>
  <c r="L35" i="10"/>
  <c r="L37" i="10"/>
  <c r="L42" i="10"/>
  <c r="L43" i="10"/>
  <c r="L47" i="10"/>
  <c r="L54" i="10"/>
  <c r="L55" i="10"/>
  <c r="L56" i="10"/>
  <c r="L59" i="10"/>
  <c r="L60" i="10"/>
  <c r="L66" i="10"/>
  <c r="L67" i="10"/>
  <c r="L68" i="10"/>
  <c r="L71" i="10"/>
  <c r="L72" i="10"/>
  <c r="L73" i="10"/>
  <c r="L78" i="10"/>
  <c r="L79" i="10"/>
  <c r="L80" i="10"/>
  <c r="L82" i="10"/>
  <c r="L83" i="10"/>
  <c r="L90" i="10"/>
  <c r="L91" i="10"/>
  <c r="L94" i="10"/>
  <c r="L95" i="10"/>
  <c r="L96" i="10"/>
  <c r="L102" i="10"/>
  <c r="L103" i="10"/>
  <c r="L107" i="10"/>
  <c r="L108" i="10"/>
  <c r="L114" i="10"/>
  <c r="L115" i="10"/>
  <c r="L116" i="10"/>
  <c r="L118" i="10"/>
  <c r="L119" i="10"/>
  <c r="L120" i="10"/>
  <c r="L121" i="10"/>
  <c r="L126" i="10"/>
  <c r="L127" i="10"/>
  <c r="L128" i="10"/>
  <c r="L130" i="10"/>
  <c r="L131" i="10"/>
  <c r="L133" i="10"/>
  <c r="L138" i="10"/>
  <c r="L139" i="10"/>
  <c r="L142" i="10"/>
  <c r="L143" i="10"/>
  <c r="L150" i="10"/>
  <c r="L151" i="10"/>
  <c r="L155" i="10"/>
  <c r="L156" i="10"/>
  <c r="L157" i="10"/>
  <c r="L162" i="10"/>
  <c r="L163" i="10"/>
  <c r="L164" i="10"/>
  <c r="L167" i="10"/>
  <c r="L168" i="10"/>
  <c r="L169" i="10"/>
  <c r="L174" i="10"/>
  <c r="L175" i="10"/>
  <c r="L176" i="10"/>
  <c r="L178" i="10"/>
  <c r="L179" i="10"/>
  <c r="L181" i="10"/>
  <c r="L186" i="10"/>
  <c r="L187" i="10"/>
  <c r="L190" i="10"/>
  <c r="L191" i="10"/>
  <c r="L198" i="10"/>
  <c r="L199" i="10"/>
  <c r="L200" i="10"/>
  <c r="L203" i="10"/>
  <c r="L204" i="10"/>
  <c r="L210" i="10"/>
  <c r="L211" i="10"/>
  <c r="L212" i="10"/>
  <c r="L215" i="10"/>
  <c r="L216" i="10"/>
  <c r="L217" i="10"/>
  <c r="L222" i="10"/>
  <c r="L223" i="10"/>
  <c r="L224" i="10"/>
  <c r="L226" i="10"/>
  <c r="L227" i="10"/>
  <c r="L229" i="10"/>
  <c r="L234" i="10"/>
  <c r="L235" i="10"/>
  <c r="L238" i="10"/>
  <c r="L239" i="10"/>
  <c r="L240" i="10"/>
  <c r="L246" i="10"/>
  <c r="L247" i="10"/>
  <c r="L251" i="10"/>
  <c r="L252" i="10"/>
  <c r="L258" i="10"/>
  <c r="L259" i="10"/>
  <c r="L260" i="10"/>
  <c r="L262" i="10"/>
  <c r="L263" i="10"/>
  <c r="L264" i="10"/>
  <c r="L265" i="10"/>
  <c r="L270" i="10"/>
  <c r="L271" i="10"/>
  <c r="L272" i="10"/>
  <c r="L274" i="10"/>
  <c r="L275" i="10"/>
  <c r="L277" i="10"/>
  <c r="L282" i="10"/>
  <c r="L283" i="10"/>
  <c r="L286" i="10"/>
  <c r="L287" i="10"/>
  <c r="L294" i="10"/>
  <c r="L295" i="10"/>
  <c r="L299" i="10"/>
  <c r="L300" i="10"/>
  <c r="L301" i="10"/>
  <c r="L306" i="10"/>
  <c r="L307" i="10"/>
  <c r="L308" i="10"/>
  <c r="L311" i="10"/>
  <c r="L312" i="10"/>
  <c r="L313" i="10"/>
  <c r="L318" i="10"/>
  <c r="L319" i="10"/>
  <c r="L320" i="10"/>
  <c r="L322" i="10"/>
  <c r="L323" i="10"/>
  <c r="L325" i="10"/>
  <c r="L330" i="10"/>
  <c r="L331" i="10"/>
  <c r="L334" i="10"/>
  <c r="L335" i="10"/>
  <c r="L342" i="10"/>
  <c r="L343" i="10"/>
  <c r="L344" i="10"/>
  <c r="L347" i="10"/>
  <c r="L348" i="10"/>
  <c r="L354" i="10"/>
  <c r="L355" i="10"/>
  <c r="L356" i="10"/>
  <c r="L359" i="10"/>
  <c r="L360" i="10"/>
  <c r="L361" i="10"/>
  <c r="L366" i="10"/>
  <c r="L367" i="10"/>
  <c r="L368" i="10"/>
  <c r="L370" i="10"/>
  <c r="L371" i="10"/>
  <c r="L373" i="10"/>
  <c r="L378" i="10"/>
  <c r="L379" i="10"/>
  <c r="L382" i="10"/>
  <c r="L383" i="10"/>
  <c r="L384" i="10"/>
  <c r="L390" i="10"/>
  <c r="L391" i="10"/>
  <c r="L395" i="10"/>
  <c r="L396" i="10"/>
  <c r="L402" i="10"/>
  <c r="L403" i="10"/>
  <c r="L404" i="10"/>
  <c r="L406" i="10"/>
  <c r="L407" i="10"/>
  <c r="L408" i="10"/>
  <c r="L409" i="10"/>
  <c r="L414" i="10"/>
  <c r="L415" i="10"/>
  <c r="L416" i="10"/>
  <c r="L418" i="10"/>
  <c r="L419" i="10"/>
  <c r="L421" i="10"/>
  <c r="L426" i="10"/>
  <c r="L427" i="10"/>
  <c r="L430" i="10"/>
  <c r="L431" i="10"/>
  <c r="L438" i="10"/>
  <c r="L439" i="10"/>
  <c r="L443" i="10"/>
  <c r="L444" i="10"/>
  <c r="L445" i="10"/>
  <c r="L450" i="10"/>
  <c r="L451" i="10"/>
  <c r="L452" i="10"/>
  <c r="L455" i="10"/>
  <c r="L456" i="10"/>
  <c r="L457" i="10"/>
  <c r="L462" i="10"/>
  <c r="L463" i="10"/>
  <c r="L464" i="10"/>
  <c r="L466" i="10"/>
  <c r="L467" i="10"/>
  <c r="L469" i="10"/>
  <c r="L474" i="10"/>
  <c r="L475" i="10"/>
  <c r="L478" i="10"/>
  <c r="L479" i="10"/>
  <c r="L486" i="10"/>
  <c r="L487" i="10"/>
  <c r="L488" i="10"/>
  <c r="L491" i="10"/>
  <c r="L492" i="10"/>
  <c r="L498" i="10"/>
  <c r="L499" i="10"/>
  <c r="L500" i="10"/>
  <c r="L503" i="10"/>
  <c r="L504" i="10"/>
  <c r="L505" i="10"/>
  <c r="L510" i="10"/>
  <c r="L511" i="10"/>
  <c r="L512" i="10"/>
  <c r="L514" i="10"/>
  <c r="L515" i="10"/>
  <c r="L517" i="10"/>
  <c r="L522" i="10"/>
  <c r="L523" i="10"/>
  <c r="L526" i="10"/>
  <c r="L527" i="10"/>
  <c r="L528" i="10"/>
  <c r="L534" i="10"/>
  <c r="L535" i="10"/>
  <c r="L539" i="10"/>
  <c r="L540" i="10"/>
  <c r="L546" i="10"/>
  <c r="L547" i="10"/>
  <c r="L548" i="10"/>
  <c r="L550" i="10"/>
  <c r="L551" i="10"/>
  <c r="L552" i="10"/>
  <c r="L553" i="10"/>
  <c r="I25" i="9"/>
  <c r="L25" i="9" s="1"/>
  <c r="I26" i="9"/>
  <c r="I27" i="9"/>
  <c r="I28" i="9"/>
  <c r="I29" i="9"/>
  <c r="I30" i="9"/>
  <c r="I31" i="9"/>
  <c r="I32" i="9"/>
  <c r="I33" i="9"/>
  <c r="I34" i="9"/>
  <c r="I35" i="9"/>
  <c r="L35" i="9" s="1"/>
  <c r="I36" i="9"/>
  <c r="L36" i="9" s="1"/>
  <c r="I37" i="9"/>
  <c r="L37" i="9" s="1"/>
  <c r="I38" i="9"/>
  <c r="L38" i="9" s="1"/>
  <c r="I39" i="9"/>
  <c r="I40" i="9"/>
  <c r="I41" i="9"/>
  <c r="I42" i="9"/>
  <c r="I43" i="9"/>
  <c r="I44" i="9"/>
  <c r="I45" i="9"/>
  <c r="I46" i="9"/>
  <c r="I47" i="9"/>
  <c r="L47" i="9" s="1"/>
  <c r="I48" i="9"/>
  <c r="L48" i="9" s="1"/>
  <c r="I49" i="9"/>
  <c r="L49" i="9" s="1"/>
  <c r="I50" i="9"/>
  <c r="L50" i="9" s="1"/>
  <c r="I51" i="9"/>
  <c r="I52" i="9"/>
  <c r="I53" i="9"/>
  <c r="I54" i="9"/>
  <c r="I55" i="9"/>
  <c r="I56" i="9"/>
  <c r="I57" i="9"/>
  <c r="I58" i="9"/>
  <c r="I59" i="9"/>
  <c r="L59" i="9" s="1"/>
  <c r="I60" i="9"/>
  <c r="L60" i="9" s="1"/>
  <c r="I61" i="9"/>
  <c r="L61" i="9" s="1"/>
  <c r="I62" i="9"/>
  <c r="L62" i="9" s="1"/>
  <c r="I63" i="9"/>
  <c r="I64" i="9"/>
  <c r="I65" i="9"/>
  <c r="I66" i="9"/>
  <c r="I67" i="9"/>
  <c r="I68" i="9"/>
  <c r="I69" i="9"/>
  <c r="I70" i="9"/>
  <c r="I71" i="9"/>
  <c r="L71" i="9" s="1"/>
  <c r="I72" i="9"/>
  <c r="L72" i="9" s="1"/>
  <c r="I73" i="9"/>
  <c r="L73" i="9" s="1"/>
  <c r="I74" i="9"/>
  <c r="L74" i="9" s="1"/>
  <c r="I75" i="9"/>
  <c r="I76" i="9"/>
  <c r="I77" i="9"/>
  <c r="I78" i="9"/>
  <c r="I79" i="9"/>
  <c r="I80" i="9"/>
  <c r="I81" i="9"/>
  <c r="I82" i="9"/>
  <c r="I83" i="9"/>
  <c r="L83" i="9" s="1"/>
  <c r="I84" i="9"/>
  <c r="L84" i="9" s="1"/>
  <c r="I85" i="9"/>
  <c r="L85" i="9" s="1"/>
  <c r="I86" i="9"/>
  <c r="L86" i="9" s="1"/>
  <c r="I87" i="9"/>
  <c r="I88" i="9"/>
  <c r="I89" i="9"/>
  <c r="I90" i="9"/>
  <c r="I91" i="9"/>
  <c r="I92" i="9"/>
  <c r="I93" i="9"/>
  <c r="I94" i="9"/>
  <c r="I95" i="9"/>
  <c r="L95" i="9" s="1"/>
  <c r="I96" i="9"/>
  <c r="L96" i="9" s="1"/>
  <c r="I97" i="9"/>
  <c r="L97" i="9" s="1"/>
  <c r="I98" i="9"/>
  <c r="L98" i="9" s="1"/>
  <c r="I99" i="9"/>
  <c r="I100" i="9"/>
  <c r="I101" i="9"/>
  <c r="I102" i="9"/>
  <c r="I103" i="9"/>
  <c r="I104" i="9"/>
  <c r="I105" i="9"/>
  <c r="I106" i="9"/>
  <c r="I107" i="9"/>
  <c r="L107" i="9" s="1"/>
  <c r="I108" i="9"/>
  <c r="L108" i="9" s="1"/>
  <c r="I109" i="9"/>
  <c r="L109" i="9" s="1"/>
  <c r="I110" i="9"/>
  <c r="L110" i="9" s="1"/>
  <c r="I111" i="9"/>
  <c r="I112" i="9"/>
  <c r="I113" i="9"/>
  <c r="I114" i="9"/>
  <c r="I115" i="9"/>
  <c r="I116" i="9"/>
  <c r="I117" i="9"/>
  <c r="I118" i="9"/>
  <c r="I119" i="9"/>
  <c r="L119" i="9" s="1"/>
  <c r="I120" i="9"/>
  <c r="L120" i="9" s="1"/>
  <c r="I121" i="9"/>
  <c r="L121" i="9" s="1"/>
  <c r="I122" i="9"/>
  <c r="L122" i="9" s="1"/>
  <c r="I123" i="9"/>
  <c r="I124" i="9"/>
  <c r="I125" i="9"/>
  <c r="I126" i="9"/>
  <c r="I127" i="9"/>
  <c r="I128" i="9"/>
  <c r="I129" i="9"/>
  <c r="I130" i="9"/>
  <c r="I131" i="9"/>
  <c r="L131" i="9" s="1"/>
  <c r="I132" i="9"/>
  <c r="L132" i="9" s="1"/>
  <c r="I133" i="9"/>
  <c r="L133" i="9" s="1"/>
  <c r="I134" i="9"/>
  <c r="L134" i="9" s="1"/>
  <c r="I135" i="9"/>
  <c r="I136" i="9"/>
  <c r="I137" i="9"/>
  <c r="I138" i="9"/>
  <c r="I139" i="9"/>
  <c r="I140" i="9"/>
  <c r="I141" i="9"/>
  <c r="I142" i="9"/>
  <c r="I143" i="9"/>
  <c r="L143" i="9" s="1"/>
  <c r="I144" i="9"/>
  <c r="L144" i="9" s="1"/>
  <c r="I145" i="9"/>
  <c r="L145" i="9" s="1"/>
  <c r="I146" i="9"/>
  <c r="L146" i="9" s="1"/>
  <c r="I147" i="9"/>
  <c r="I148" i="9"/>
  <c r="I149" i="9"/>
  <c r="I150" i="9"/>
  <c r="I151" i="9"/>
  <c r="I152" i="9"/>
  <c r="I153" i="9"/>
  <c r="I154" i="9"/>
  <c r="I155" i="9"/>
  <c r="L155" i="9" s="1"/>
  <c r="I156" i="9"/>
  <c r="L156" i="9" s="1"/>
  <c r="I157" i="9"/>
  <c r="L157" i="9" s="1"/>
  <c r="I158" i="9"/>
  <c r="L158" i="9" s="1"/>
  <c r="I159" i="9"/>
  <c r="I160" i="9"/>
  <c r="I161" i="9"/>
  <c r="I162" i="9"/>
  <c r="I163" i="9"/>
  <c r="I164" i="9"/>
  <c r="I165" i="9"/>
  <c r="I166" i="9"/>
  <c r="I167" i="9"/>
  <c r="L167" i="9" s="1"/>
  <c r="I168" i="9"/>
  <c r="L168" i="9" s="1"/>
  <c r="I169" i="9"/>
  <c r="L169" i="9" s="1"/>
  <c r="I170" i="9"/>
  <c r="L170" i="9" s="1"/>
  <c r="I171" i="9"/>
  <c r="I172" i="9"/>
  <c r="I173" i="9"/>
  <c r="I174" i="9"/>
  <c r="I175" i="9"/>
  <c r="I176" i="9"/>
  <c r="I177" i="9"/>
  <c r="I178" i="9"/>
  <c r="I179" i="9"/>
  <c r="L179" i="9" s="1"/>
  <c r="I180" i="9"/>
  <c r="L180" i="9" s="1"/>
  <c r="I181" i="9"/>
  <c r="L181" i="9" s="1"/>
  <c r="I182" i="9"/>
  <c r="L182" i="9" s="1"/>
  <c r="I183" i="9"/>
  <c r="I184" i="9"/>
  <c r="I185" i="9"/>
  <c r="I186" i="9"/>
  <c r="I187" i="9"/>
  <c r="I188" i="9"/>
  <c r="I189" i="9"/>
  <c r="I190" i="9"/>
  <c r="I191" i="9"/>
  <c r="L191" i="9" s="1"/>
  <c r="I192" i="9"/>
  <c r="L192" i="9" s="1"/>
  <c r="I193" i="9"/>
  <c r="L193" i="9" s="1"/>
  <c r="I194" i="9"/>
  <c r="L194" i="9" s="1"/>
  <c r="I195" i="9"/>
  <c r="I196" i="9"/>
  <c r="I197" i="9"/>
  <c r="I198" i="9"/>
  <c r="I199" i="9"/>
  <c r="I200" i="9"/>
  <c r="I201" i="9"/>
  <c r="I202" i="9"/>
  <c r="I203" i="9"/>
  <c r="L203" i="9" s="1"/>
  <c r="I204" i="9"/>
  <c r="L204" i="9" s="1"/>
  <c r="I205" i="9"/>
  <c r="L205" i="9" s="1"/>
  <c r="I206" i="9"/>
  <c r="L206" i="9" s="1"/>
  <c r="I207" i="9"/>
  <c r="I208" i="9"/>
  <c r="I209" i="9"/>
  <c r="I210" i="9"/>
  <c r="I211" i="9"/>
  <c r="I212" i="9"/>
  <c r="I213" i="9"/>
  <c r="I214" i="9"/>
  <c r="I215" i="9"/>
  <c r="L215" i="9" s="1"/>
  <c r="I216" i="9"/>
  <c r="L216" i="9" s="1"/>
  <c r="I217" i="9"/>
  <c r="L217" i="9" s="1"/>
  <c r="I218" i="9"/>
  <c r="L218" i="9" s="1"/>
  <c r="I219" i="9"/>
  <c r="I220" i="9"/>
  <c r="I221" i="9"/>
  <c r="I222" i="9"/>
  <c r="I223" i="9"/>
  <c r="I224" i="9"/>
  <c r="I225" i="9"/>
  <c r="I226" i="9"/>
  <c r="I227" i="9"/>
  <c r="L227" i="9" s="1"/>
  <c r="I228" i="9"/>
  <c r="L228" i="9" s="1"/>
  <c r="I229" i="9"/>
  <c r="L229" i="9" s="1"/>
  <c r="I230" i="9"/>
  <c r="L230" i="9" s="1"/>
  <c r="I231" i="9"/>
  <c r="I232" i="9"/>
  <c r="I233" i="9"/>
  <c r="I234" i="9"/>
  <c r="I235" i="9"/>
  <c r="I236" i="9"/>
  <c r="I237" i="9"/>
  <c r="I238" i="9"/>
  <c r="I239" i="9"/>
  <c r="L239" i="9" s="1"/>
  <c r="I240" i="9"/>
  <c r="L240" i="9" s="1"/>
  <c r="I241" i="9"/>
  <c r="L241" i="9" s="1"/>
  <c r="I242" i="9"/>
  <c r="L242" i="9" s="1"/>
  <c r="I243" i="9"/>
  <c r="I244" i="9"/>
  <c r="I245" i="9"/>
  <c r="I246" i="9"/>
  <c r="I247" i="9"/>
  <c r="I248" i="9"/>
  <c r="I249" i="9"/>
  <c r="I250" i="9"/>
  <c r="I251" i="9"/>
  <c r="L251" i="9" s="1"/>
  <c r="I252" i="9"/>
  <c r="L252" i="9" s="1"/>
  <c r="I253" i="9"/>
  <c r="L253" i="9" s="1"/>
  <c r="I254" i="9"/>
  <c r="L254" i="9" s="1"/>
  <c r="I255" i="9"/>
  <c r="I256" i="9"/>
  <c r="I257" i="9"/>
  <c r="I258" i="9"/>
  <c r="I259" i="9"/>
  <c r="I260" i="9"/>
  <c r="I261" i="9"/>
  <c r="I262" i="9"/>
  <c r="I263" i="9"/>
  <c r="L263" i="9" s="1"/>
  <c r="I264" i="9"/>
  <c r="L264" i="9" s="1"/>
  <c r="I265" i="9"/>
  <c r="L265" i="9" s="1"/>
  <c r="I266" i="9"/>
  <c r="L266" i="9" s="1"/>
  <c r="I267" i="9"/>
  <c r="I268" i="9"/>
  <c r="I269" i="9"/>
  <c r="I270" i="9"/>
  <c r="I271" i="9"/>
  <c r="I272" i="9"/>
  <c r="I273" i="9"/>
  <c r="I274" i="9"/>
  <c r="I275" i="9"/>
  <c r="L275" i="9" s="1"/>
  <c r="I276" i="9"/>
  <c r="L276" i="9" s="1"/>
  <c r="I277" i="9"/>
  <c r="L277" i="9" s="1"/>
  <c r="I278" i="9"/>
  <c r="L278" i="9" s="1"/>
  <c r="I279" i="9"/>
  <c r="I280" i="9"/>
  <c r="I281" i="9"/>
  <c r="I282" i="9"/>
  <c r="I283" i="9"/>
  <c r="I284" i="9"/>
  <c r="I285" i="9"/>
  <c r="I286" i="9"/>
  <c r="I287" i="9"/>
  <c r="L287" i="9" s="1"/>
  <c r="I288" i="9"/>
  <c r="L288" i="9" s="1"/>
  <c r="I289" i="9"/>
  <c r="L289" i="9" s="1"/>
  <c r="I290" i="9"/>
  <c r="L290" i="9" s="1"/>
  <c r="I291" i="9"/>
  <c r="I292" i="9"/>
  <c r="I293" i="9"/>
  <c r="I294" i="9"/>
  <c r="I295" i="9"/>
  <c r="I296" i="9"/>
  <c r="I297" i="9"/>
  <c r="I298" i="9"/>
  <c r="I299" i="9"/>
  <c r="L299" i="9" s="1"/>
  <c r="I300" i="9"/>
  <c r="L300" i="9" s="1"/>
  <c r="I301" i="9"/>
  <c r="L301" i="9" s="1"/>
  <c r="I302" i="9"/>
  <c r="L302" i="9" s="1"/>
  <c r="I303" i="9"/>
  <c r="I304" i="9"/>
  <c r="I305" i="9"/>
  <c r="I306" i="9"/>
  <c r="I307" i="9"/>
  <c r="I308" i="9"/>
  <c r="I309" i="9"/>
  <c r="I310" i="9"/>
  <c r="I311" i="9"/>
  <c r="L311" i="9" s="1"/>
  <c r="I312" i="9"/>
  <c r="L312" i="9" s="1"/>
  <c r="I313" i="9"/>
  <c r="L313" i="9" s="1"/>
  <c r="I314" i="9"/>
  <c r="L314" i="9" s="1"/>
  <c r="I315" i="9"/>
  <c r="I316" i="9"/>
  <c r="I317" i="9"/>
  <c r="I318" i="9"/>
  <c r="I319" i="9"/>
  <c r="I320" i="9"/>
  <c r="I321" i="9"/>
  <c r="I322" i="9"/>
  <c r="I323" i="9"/>
  <c r="L323" i="9" s="1"/>
  <c r="I324" i="9"/>
  <c r="L324" i="9" s="1"/>
  <c r="I325" i="9"/>
  <c r="L325" i="9" s="1"/>
  <c r="I326" i="9"/>
  <c r="L326" i="9" s="1"/>
  <c r="I327" i="9"/>
  <c r="I328" i="9"/>
  <c r="I329" i="9"/>
  <c r="I330" i="9"/>
  <c r="I331" i="9"/>
  <c r="I332" i="9"/>
  <c r="I333" i="9"/>
  <c r="I334" i="9"/>
  <c r="I335" i="9"/>
  <c r="L335" i="9" s="1"/>
  <c r="I336" i="9"/>
  <c r="L336" i="9" s="1"/>
  <c r="I337" i="9"/>
  <c r="L337" i="9" s="1"/>
  <c r="I338" i="9"/>
  <c r="L338" i="9" s="1"/>
  <c r="I339" i="9"/>
  <c r="I340" i="9"/>
  <c r="I341" i="9"/>
  <c r="I342" i="9"/>
  <c r="I343" i="9"/>
  <c r="I344" i="9"/>
  <c r="I345" i="9"/>
  <c r="I346" i="9"/>
  <c r="I347" i="9"/>
  <c r="L347" i="9" s="1"/>
  <c r="I348" i="9"/>
  <c r="L348" i="9" s="1"/>
  <c r="I349" i="9"/>
  <c r="L349" i="9" s="1"/>
  <c r="I350" i="9"/>
  <c r="L350" i="9" s="1"/>
  <c r="I351" i="9"/>
  <c r="I352" i="9"/>
  <c r="I353" i="9"/>
  <c r="I354" i="9"/>
  <c r="I355" i="9"/>
  <c r="I356" i="9"/>
  <c r="I357" i="9"/>
  <c r="I358" i="9"/>
  <c r="I359" i="9"/>
  <c r="L359" i="9" s="1"/>
  <c r="I360" i="9"/>
  <c r="L360" i="9" s="1"/>
  <c r="I361" i="9"/>
  <c r="L361" i="9" s="1"/>
  <c r="I362" i="9"/>
  <c r="L362" i="9" s="1"/>
  <c r="I363" i="9"/>
  <c r="I364" i="9"/>
  <c r="I365" i="9"/>
  <c r="I366" i="9"/>
  <c r="I367" i="9"/>
  <c r="I368" i="9"/>
  <c r="I369" i="9"/>
  <c r="I370" i="9"/>
  <c r="I371" i="9"/>
  <c r="L371" i="9" s="1"/>
  <c r="I372" i="9"/>
  <c r="L372" i="9" s="1"/>
  <c r="I373" i="9"/>
  <c r="L373" i="9" s="1"/>
  <c r="I374" i="9"/>
  <c r="L374" i="9" s="1"/>
  <c r="I375" i="9"/>
  <c r="I376" i="9"/>
  <c r="I377" i="9"/>
  <c r="I378" i="9"/>
  <c r="I379" i="9"/>
  <c r="I380" i="9"/>
  <c r="I381" i="9"/>
  <c r="I382" i="9"/>
  <c r="I383" i="9"/>
  <c r="L383" i="9" s="1"/>
  <c r="I384" i="9"/>
  <c r="L384" i="9" s="1"/>
  <c r="I385" i="9"/>
  <c r="L385" i="9" s="1"/>
  <c r="I386" i="9"/>
  <c r="L386" i="9" s="1"/>
  <c r="I387" i="9"/>
  <c r="I388" i="9"/>
  <c r="I389" i="9"/>
  <c r="I390" i="9"/>
  <c r="I391" i="9"/>
  <c r="I392" i="9"/>
  <c r="I393" i="9"/>
  <c r="I394" i="9"/>
  <c r="I395" i="9"/>
  <c r="L395" i="9" s="1"/>
  <c r="I396" i="9"/>
  <c r="L396" i="9" s="1"/>
  <c r="I397" i="9"/>
  <c r="L397" i="9" s="1"/>
  <c r="I398" i="9"/>
  <c r="L398" i="9" s="1"/>
  <c r="I399" i="9"/>
  <c r="I400" i="9"/>
  <c r="I401" i="9"/>
  <c r="I402" i="9"/>
  <c r="I403" i="9"/>
  <c r="I404" i="9"/>
  <c r="I405" i="9"/>
  <c r="I406" i="9"/>
  <c r="I407" i="9"/>
  <c r="L407" i="9" s="1"/>
  <c r="I408" i="9"/>
  <c r="L408" i="9" s="1"/>
  <c r="I409" i="9"/>
  <c r="L409" i="9" s="1"/>
  <c r="I410" i="9"/>
  <c r="L410" i="9" s="1"/>
  <c r="I411" i="9"/>
  <c r="I412" i="9"/>
  <c r="I413" i="9"/>
  <c r="I414" i="9"/>
  <c r="I415" i="9"/>
  <c r="I416" i="9"/>
  <c r="I417" i="9"/>
  <c r="I418" i="9"/>
  <c r="I419" i="9"/>
  <c r="L419" i="9" s="1"/>
  <c r="I420" i="9"/>
  <c r="L420" i="9" s="1"/>
  <c r="I421" i="9"/>
  <c r="L421" i="9" s="1"/>
  <c r="I422" i="9"/>
  <c r="L422" i="9" s="1"/>
  <c r="I423" i="9"/>
  <c r="I424" i="9"/>
  <c r="I425" i="9"/>
  <c r="I426" i="9"/>
  <c r="I427" i="9"/>
  <c r="I428" i="9"/>
  <c r="I429" i="9"/>
  <c r="I430" i="9"/>
  <c r="I431" i="9"/>
  <c r="L431" i="9" s="1"/>
  <c r="I432" i="9"/>
  <c r="L432" i="9" s="1"/>
  <c r="I433" i="9"/>
  <c r="L433" i="9" s="1"/>
  <c r="I434" i="9"/>
  <c r="L434" i="9" s="1"/>
  <c r="I435" i="9"/>
  <c r="I436" i="9"/>
  <c r="I437" i="9"/>
  <c r="I438" i="9"/>
  <c r="I439" i="9"/>
  <c r="I440" i="9"/>
  <c r="I441" i="9"/>
  <c r="I442" i="9"/>
  <c r="I443" i="9"/>
  <c r="L443" i="9" s="1"/>
  <c r="I444" i="9"/>
  <c r="L444" i="9" s="1"/>
  <c r="I445" i="9"/>
  <c r="L445" i="9" s="1"/>
  <c r="I446" i="9"/>
  <c r="L446" i="9" s="1"/>
  <c r="I447" i="9"/>
  <c r="I448" i="9"/>
  <c r="I449" i="9"/>
  <c r="I450" i="9"/>
  <c r="I451" i="9"/>
  <c r="I452" i="9"/>
  <c r="I453" i="9"/>
  <c r="I454" i="9"/>
  <c r="I455" i="9"/>
  <c r="L455" i="9" s="1"/>
  <c r="I456" i="9"/>
  <c r="L456" i="9" s="1"/>
  <c r="I457" i="9"/>
  <c r="L457" i="9" s="1"/>
  <c r="I458" i="9"/>
  <c r="L458" i="9" s="1"/>
  <c r="I459" i="9"/>
  <c r="I460" i="9"/>
  <c r="I461" i="9"/>
  <c r="I462" i="9"/>
  <c r="I463" i="9"/>
  <c r="I464" i="9"/>
  <c r="I465" i="9"/>
  <c r="I466" i="9"/>
  <c r="I467" i="9"/>
  <c r="L467" i="9" s="1"/>
  <c r="I468" i="9"/>
  <c r="L468" i="9" s="1"/>
  <c r="I469" i="9"/>
  <c r="L469" i="9" s="1"/>
  <c r="I470" i="9"/>
  <c r="L470" i="9" s="1"/>
  <c r="I471" i="9"/>
  <c r="I472" i="9"/>
  <c r="I473" i="9"/>
  <c r="I474" i="9"/>
  <c r="I475" i="9"/>
  <c r="I476" i="9"/>
  <c r="I477" i="9"/>
  <c r="I478" i="9"/>
  <c r="I479" i="9"/>
  <c r="L479" i="9" s="1"/>
  <c r="I480" i="9"/>
  <c r="L480" i="9" s="1"/>
  <c r="I481" i="9"/>
  <c r="L481" i="9" s="1"/>
  <c r="I482" i="9"/>
  <c r="L482" i="9" s="1"/>
  <c r="I483" i="9"/>
  <c r="I484" i="9"/>
  <c r="I485" i="9"/>
  <c r="I486" i="9"/>
  <c r="I487" i="9"/>
  <c r="I488" i="9"/>
  <c r="I489" i="9"/>
  <c r="I490" i="9"/>
  <c r="I491" i="9"/>
  <c r="L491" i="9" s="1"/>
  <c r="I492" i="9"/>
  <c r="L492" i="9" s="1"/>
  <c r="I493" i="9"/>
  <c r="L493" i="9" s="1"/>
  <c r="I494" i="9"/>
  <c r="L494" i="9" s="1"/>
  <c r="I495" i="9"/>
  <c r="I496" i="9"/>
  <c r="I497" i="9"/>
  <c r="I498" i="9"/>
  <c r="I499" i="9"/>
  <c r="I500" i="9"/>
  <c r="I501" i="9"/>
  <c r="I502" i="9"/>
  <c r="I503" i="9"/>
  <c r="L503" i="9" s="1"/>
  <c r="I504" i="9"/>
  <c r="L504" i="9" s="1"/>
  <c r="I505" i="9"/>
  <c r="L505" i="9" s="1"/>
  <c r="I506" i="9"/>
  <c r="L506" i="9" s="1"/>
  <c r="I507" i="9"/>
  <c r="I508" i="9"/>
  <c r="I509" i="9"/>
  <c r="I510" i="9"/>
  <c r="I511" i="9"/>
  <c r="I512" i="9"/>
  <c r="I513" i="9"/>
  <c r="I514" i="9"/>
  <c r="I515" i="9"/>
  <c r="L515" i="9" s="1"/>
  <c r="I516" i="9"/>
  <c r="L516" i="9" s="1"/>
  <c r="I517" i="9"/>
  <c r="L517" i="9" s="1"/>
  <c r="I518" i="9"/>
  <c r="L518" i="9" s="1"/>
  <c r="I519" i="9"/>
  <c r="I520" i="9"/>
  <c r="I521" i="9"/>
  <c r="I522" i="9"/>
  <c r="I523" i="9"/>
  <c r="I524" i="9"/>
  <c r="I525" i="9"/>
  <c r="I526" i="9"/>
  <c r="I527" i="9"/>
  <c r="L527" i="9" s="1"/>
  <c r="I528" i="9"/>
  <c r="L528" i="9" s="1"/>
  <c r="I529" i="9"/>
  <c r="L529" i="9" s="1"/>
  <c r="I530" i="9"/>
  <c r="L530" i="9" s="1"/>
  <c r="I531" i="9"/>
  <c r="I532" i="9"/>
  <c r="I533" i="9"/>
  <c r="I534" i="9"/>
  <c r="I535" i="9"/>
  <c r="I536" i="9"/>
  <c r="I537" i="9"/>
  <c r="I538" i="9"/>
  <c r="I539" i="9"/>
  <c r="L539" i="9" s="1"/>
  <c r="I540" i="9"/>
  <c r="L540" i="9" s="1"/>
  <c r="I541" i="9"/>
  <c r="L541" i="9" s="1"/>
  <c r="I542" i="9"/>
  <c r="L542" i="9" s="1"/>
  <c r="I543" i="9"/>
  <c r="I544" i="9"/>
  <c r="I545" i="9"/>
  <c r="I546" i="9"/>
  <c r="I547" i="9"/>
  <c r="I548" i="9"/>
  <c r="I549" i="9"/>
  <c r="I550" i="9"/>
  <c r="I551" i="9"/>
  <c r="L551" i="9" s="1"/>
  <c r="I552" i="9"/>
  <c r="L552" i="9" s="1"/>
  <c r="I553" i="9"/>
  <c r="L553" i="9" s="1"/>
  <c r="I554" i="9"/>
  <c r="L554" i="9" s="1"/>
  <c r="I555" i="9"/>
  <c r="I556" i="9"/>
  <c r="I557" i="9"/>
  <c r="I558" i="9"/>
  <c r="I559" i="9"/>
  <c r="I560" i="9"/>
  <c r="I561" i="9"/>
  <c r="I562" i="9"/>
  <c r="I563" i="9"/>
  <c r="L563" i="9" s="1"/>
  <c r="I564" i="9"/>
  <c r="L564" i="9" s="1"/>
  <c r="I565" i="9"/>
  <c r="L565" i="9" s="1"/>
  <c r="I566" i="9"/>
  <c r="L566" i="9" s="1"/>
  <c r="I567" i="9"/>
  <c r="I568" i="9"/>
  <c r="I569" i="9"/>
  <c r="I570" i="9"/>
  <c r="I571" i="9"/>
  <c r="I572" i="9"/>
  <c r="I573" i="9"/>
  <c r="I574" i="9"/>
  <c r="I575" i="9"/>
  <c r="L575" i="9" s="1"/>
  <c r="I576" i="9"/>
  <c r="L576" i="9" s="1"/>
  <c r="I577" i="9"/>
  <c r="L577" i="9" s="1"/>
  <c r="I578" i="9"/>
  <c r="L578" i="9" s="1"/>
  <c r="I579" i="9"/>
  <c r="I580" i="9"/>
  <c r="I581" i="9"/>
  <c r="I582" i="9"/>
  <c r="I583" i="9"/>
  <c r="I584" i="9"/>
  <c r="I585" i="9"/>
  <c r="I586" i="9"/>
  <c r="I587" i="9"/>
  <c r="L587" i="9" s="1"/>
  <c r="I588" i="9"/>
  <c r="L588" i="9" s="1"/>
  <c r="I589" i="9"/>
  <c r="L589" i="9" s="1"/>
  <c r="I590" i="9"/>
  <c r="L590" i="9" s="1"/>
  <c r="I591" i="9"/>
  <c r="I592" i="9"/>
  <c r="I593" i="9"/>
  <c r="I594" i="9"/>
  <c r="I595" i="9"/>
  <c r="I596" i="9"/>
  <c r="I597" i="9"/>
  <c r="I598" i="9"/>
  <c r="I599" i="9"/>
  <c r="L599" i="9" s="1"/>
  <c r="I600" i="9"/>
  <c r="L600" i="9" s="1"/>
  <c r="I601" i="9"/>
  <c r="L601" i="9" s="1"/>
  <c r="I602" i="9"/>
  <c r="L602" i="9" s="1"/>
  <c r="I603" i="9"/>
  <c r="I604" i="9"/>
  <c r="I605" i="9"/>
  <c r="I606" i="9"/>
  <c r="I607" i="9"/>
  <c r="I608" i="9"/>
  <c r="I609" i="9"/>
  <c r="I610" i="9"/>
  <c r="L26" i="9"/>
  <c r="L27" i="9"/>
  <c r="L28" i="9"/>
  <c r="L29" i="9"/>
  <c r="L30" i="9"/>
  <c r="L31" i="9"/>
  <c r="L32" i="9"/>
  <c r="L33" i="9"/>
  <c r="L34" i="9"/>
  <c r="L39" i="9"/>
  <c r="L40" i="9"/>
  <c r="L41" i="9"/>
  <c r="L42" i="9"/>
  <c r="L43" i="9"/>
  <c r="L44" i="9"/>
  <c r="L45" i="9"/>
  <c r="L46" i="9"/>
  <c r="L51" i="9"/>
  <c r="L52" i="9"/>
  <c r="L53" i="9"/>
  <c r="L54" i="9"/>
  <c r="L55" i="9"/>
  <c r="L56" i="9"/>
  <c r="L57" i="9"/>
  <c r="L58" i="9"/>
  <c r="L63" i="9"/>
  <c r="L64" i="9"/>
  <c r="L65" i="9"/>
  <c r="L66" i="9"/>
  <c r="L67" i="9"/>
  <c r="L68" i="9"/>
  <c r="L69" i="9"/>
  <c r="L70" i="9"/>
  <c r="L75" i="9"/>
  <c r="L76" i="9"/>
  <c r="L77" i="9"/>
  <c r="L78" i="9"/>
  <c r="L79" i="9"/>
  <c r="L80" i="9"/>
  <c r="L81" i="9"/>
  <c r="L82" i="9"/>
  <c r="L87" i="9"/>
  <c r="L88" i="9"/>
  <c r="L89" i="9"/>
  <c r="L90" i="9"/>
  <c r="L91" i="9"/>
  <c r="L92" i="9"/>
  <c r="L93" i="9"/>
  <c r="L94" i="9"/>
  <c r="L99" i="9"/>
  <c r="L100" i="9"/>
  <c r="L101" i="9"/>
  <c r="L102" i="9"/>
  <c r="L103" i="9"/>
  <c r="L104" i="9"/>
  <c r="L105" i="9"/>
  <c r="L106" i="9"/>
  <c r="L111" i="9"/>
  <c r="L112" i="9"/>
  <c r="L113" i="9"/>
  <c r="L114" i="9"/>
  <c r="L115" i="9"/>
  <c r="L116" i="9"/>
  <c r="L117" i="9"/>
  <c r="L118" i="9"/>
  <c r="L123" i="9"/>
  <c r="L124" i="9"/>
  <c r="L125" i="9"/>
  <c r="L126" i="9"/>
  <c r="L127" i="9"/>
  <c r="L128" i="9"/>
  <c r="L129" i="9"/>
  <c r="L130" i="9"/>
  <c r="L135" i="9"/>
  <c r="L136" i="9"/>
  <c r="L137" i="9"/>
  <c r="L138" i="9"/>
  <c r="L139" i="9"/>
  <c r="L140" i="9"/>
  <c r="L141" i="9"/>
  <c r="L142" i="9"/>
  <c r="L147" i="9"/>
  <c r="L148" i="9"/>
  <c r="L149" i="9"/>
  <c r="L150" i="9"/>
  <c r="L151" i="9"/>
  <c r="L152" i="9"/>
  <c r="L153" i="9"/>
  <c r="L154" i="9"/>
  <c r="L159" i="9"/>
  <c r="L160" i="9"/>
  <c r="L161" i="9"/>
  <c r="L162" i="9"/>
  <c r="L163" i="9"/>
  <c r="L164" i="9"/>
  <c r="L165" i="9"/>
  <c r="L166" i="9"/>
  <c r="L171" i="9"/>
  <c r="L172" i="9"/>
  <c r="L173" i="9"/>
  <c r="L174" i="9"/>
  <c r="L175" i="9"/>
  <c r="L176" i="9"/>
  <c r="L177" i="9"/>
  <c r="L178" i="9"/>
  <c r="L183" i="9"/>
  <c r="L184" i="9"/>
  <c r="L185" i="9"/>
  <c r="L186" i="9"/>
  <c r="L187" i="9"/>
  <c r="L188" i="9"/>
  <c r="L189" i="9"/>
  <c r="L190" i="9"/>
  <c r="L195" i="9"/>
  <c r="L196" i="9"/>
  <c r="L197" i="9"/>
  <c r="L198" i="9"/>
  <c r="L199" i="9"/>
  <c r="L200" i="9"/>
  <c r="L201" i="9"/>
  <c r="L202" i="9"/>
  <c r="L207" i="9"/>
  <c r="L208" i="9"/>
  <c r="L209" i="9"/>
  <c r="L210" i="9"/>
  <c r="L211" i="9"/>
  <c r="L212" i="9"/>
  <c r="L213" i="9"/>
  <c r="L214" i="9"/>
  <c r="L219" i="9"/>
  <c r="L220" i="9"/>
  <c r="L221" i="9"/>
  <c r="L222" i="9"/>
  <c r="L223" i="9"/>
  <c r="L224" i="9"/>
  <c r="L225" i="9"/>
  <c r="L226" i="9"/>
  <c r="L231" i="9"/>
  <c r="L232" i="9"/>
  <c r="L233" i="9"/>
  <c r="L234" i="9"/>
  <c r="L235" i="9"/>
  <c r="L236" i="9"/>
  <c r="L237" i="9"/>
  <c r="L238" i="9"/>
  <c r="L243" i="9"/>
  <c r="L244" i="9"/>
  <c r="L245" i="9"/>
  <c r="L246" i="9"/>
  <c r="L247" i="9"/>
  <c r="L248" i="9"/>
  <c r="L249" i="9"/>
  <c r="L250" i="9"/>
  <c r="L255" i="9"/>
  <c r="L256" i="9"/>
  <c r="L257" i="9"/>
  <c r="L258" i="9"/>
  <c r="L259" i="9"/>
  <c r="L260" i="9"/>
  <c r="L261" i="9"/>
  <c r="L262" i="9"/>
  <c r="L267" i="9"/>
  <c r="L268" i="9"/>
  <c r="L269" i="9"/>
  <c r="L270" i="9"/>
  <c r="L271" i="9"/>
  <c r="L272" i="9"/>
  <c r="L273" i="9"/>
  <c r="L274" i="9"/>
  <c r="L279" i="9"/>
  <c r="L280" i="9"/>
  <c r="L281" i="9"/>
  <c r="L282" i="9"/>
  <c r="L283" i="9"/>
  <c r="L284" i="9"/>
  <c r="L285" i="9"/>
  <c r="L286" i="9"/>
  <c r="L291" i="9"/>
  <c r="L292" i="9"/>
  <c r="L293" i="9"/>
  <c r="L294" i="9"/>
  <c r="L295" i="9"/>
  <c r="L296" i="9"/>
  <c r="L297" i="9"/>
  <c r="L298" i="9"/>
  <c r="L303" i="9"/>
  <c r="L304" i="9"/>
  <c r="L305" i="9"/>
  <c r="L306" i="9"/>
  <c r="L307" i="9"/>
  <c r="L308" i="9"/>
  <c r="L309" i="9"/>
  <c r="L310" i="9"/>
  <c r="L315" i="9"/>
  <c r="L316" i="9"/>
  <c r="L317" i="9"/>
  <c r="L318" i="9"/>
  <c r="L319" i="9"/>
  <c r="L320" i="9"/>
  <c r="L321" i="9"/>
  <c r="L322" i="9"/>
  <c r="L327" i="9"/>
  <c r="L328" i="9"/>
  <c r="L329" i="9"/>
  <c r="L330" i="9"/>
  <c r="L331" i="9"/>
  <c r="L332" i="9"/>
  <c r="L333" i="9"/>
  <c r="L334" i="9"/>
  <c r="L339" i="9"/>
  <c r="L340" i="9"/>
  <c r="L341" i="9"/>
  <c r="L342" i="9"/>
  <c r="L343" i="9"/>
  <c r="L344" i="9"/>
  <c r="L345" i="9"/>
  <c r="L346" i="9"/>
  <c r="L351" i="9"/>
  <c r="L352" i="9"/>
  <c r="L353" i="9"/>
  <c r="L354" i="9"/>
  <c r="L355" i="9"/>
  <c r="L356" i="9"/>
  <c r="L357" i="9"/>
  <c r="L358" i="9"/>
  <c r="L363" i="9"/>
  <c r="L364" i="9"/>
  <c r="L365" i="9"/>
  <c r="L366" i="9"/>
  <c r="L367" i="9"/>
  <c r="L368" i="9"/>
  <c r="L369" i="9"/>
  <c r="L370" i="9"/>
  <c r="L375" i="9"/>
  <c r="L376" i="9"/>
  <c r="L377" i="9"/>
  <c r="L378" i="9"/>
  <c r="L379" i="9"/>
  <c r="L380" i="9"/>
  <c r="L381" i="9"/>
  <c r="L382" i="9"/>
  <c r="L387" i="9"/>
  <c r="L388" i="9"/>
  <c r="L389" i="9"/>
  <c r="L390" i="9"/>
  <c r="L391" i="9"/>
  <c r="L392" i="9"/>
  <c r="L393" i="9"/>
  <c r="L394" i="9"/>
  <c r="L399" i="9"/>
  <c r="L400" i="9"/>
  <c r="L401" i="9"/>
  <c r="L402" i="9"/>
  <c r="L403" i="9"/>
  <c r="L404" i="9"/>
  <c r="L405" i="9"/>
  <c r="L406" i="9"/>
  <c r="L411" i="9"/>
  <c r="L412" i="9"/>
  <c r="L413" i="9"/>
  <c r="L414" i="9"/>
  <c r="L415" i="9"/>
  <c r="L416" i="9"/>
  <c r="L417" i="9"/>
  <c r="L418" i="9"/>
  <c r="L423" i="9"/>
  <c r="L424" i="9"/>
  <c r="L425" i="9"/>
  <c r="L426" i="9"/>
  <c r="L427" i="9"/>
  <c r="L428" i="9"/>
  <c r="L429" i="9"/>
  <c r="L430" i="9"/>
  <c r="L435" i="9"/>
  <c r="L436" i="9"/>
  <c r="L437" i="9"/>
  <c r="L438" i="9"/>
  <c r="L439" i="9"/>
  <c r="L440" i="9"/>
  <c r="L441" i="9"/>
  <c r="L442" i="9"/>
  <c r="L447" i="9"/>
  <c r="L448" i="9"/>
  <c r="L449" i="9"/>
  <c r="L450" i="9"/>
  <c r="L451" i="9"/>
  <c r="L452" i="9"/>
  <c r="L453" i="9"/>
  <c r="L454" i="9"/>
  <c r="L459" i="9"/>
  <c r="L460" i="9"/>
  <c r="L461" i="9"/>
  <c r="L462" i="9"/>
  <c r="L463" i="9"/>
  <c r="L464" i="9"/>
  <c r="L465" i="9"/>
  <c r="L466" i="9"/>
  <c r="L471" i="9"/>
  <c r="L472" i="9"/>
  <c r="L473" i="9"/>
  <c r="L474" i="9"/>
  <c r="L475" i="9"/>
  <c r="L476" i="9"/>
  <c r="L477" i="9"/>
  <c r="L478" i="9"/>
  <c r="L483" i="9"/>
  <c r="L484" i="9"/>
  <c r="L485" i="9"/>
  <c r="L486" i="9"/>
  <c r="L487" i="9"/>
  <c r="L488" i="9"/>
  <c r="L489" i="9"/>
  <c r="L490" i="9"/>
  <c r="L495" i="9"/>
  <c r="L496" i="9"/>
  <c r="L497" i="9"/>
  <c r="L498" i="9"/>
  <c r="L499" i="9"/>
  <c r="L500" i="9"/>
  <c r="L501" i="9"/>
  <c r="L502" i="9"/>
  <c r="L507" i="9"/>
  <c r="L508" i="9"/>
  <c r="L509" i="9"/>
  <c r="L510" i="9"/>
  <c r="L511" i="9"/>
  <c r="L512" i="9"/>
  <c r="L513" i="9"/>
  <c r="L514" i="9"/>
  <c r="L519" i="9"/>
  <c r="L520" i="9"/>
  <c r="L521" i="9"/>
  <c r="L522" i="9"/>
  <c r="L523" i="9"/>
  <c r="L524" i="9"/>
  <c r="L525" i="9"/>
  <c r="L526" i="9"/>
  <c r="L531" i="9"/>
  <c r="L532" i="9"/>
  <c r="L533" i="9"/>
  <c r="L534" i="9"/>
  <c r="L535" i="9"/>
  <c r="L536" i="9"/>
  <c r="L537" i="9"/>
  <c r="L538" i="9"/>
  <c r="L543" i="9"/>
  <c r="L544" i="9"/>
  <c r="L545" i="9"/>
  <c r="L546" i="9"/>
  <c r="L547" i="9"/>
  <c r="L548" i="9"/>
  <c r="L549" i="9"/>
  <c r="L550" i="9"/>
  <c r="L555" i="9"/>
  <c r="L556" i="9"/>
  <c r="L557" i="9"/>
  <c r="L558" i="9"/>
  <c r="L559" i="9"/>
  <c r="L560" i="9"/>
  <c r="L561" i="9"/>
  <c r="L562" i="9"/>
  <c r="L567" i="9"/>
  <c r="L568" i="9"/>
  <c r="L569" i="9"/>
  <c r="L570" i="9"/>
  <c r="L571" i="9"/>
  <c r="L572" i="9"/>
  <c r="L573" i="9"/>
  <c r="L574" i="9"/>
  <c r="L579" i="9"/>
  <c r="L580" i="9"/>
  <c r="L581" i="9"/>
  <c r="L582" i="9"/>
  <c r="L583" i="9"/>
  <c r="L584" i="9"/>
  <c r="L585" i="9"/>
  <c r="L586" i="9"/>
  <c r="L591" i="9"/>
  <c r="L592" i="9"/>
  <c r="L593" i="9"/>
  <c r="L594" i="9"/>
  <c r="L595" i="9"/>
  <c r="L596" i="9"/>
  <c r="L597" i="9"/>
  <c r="L598" i="9"/>
  <c r="L603" i="9"/>
  <c r="L604" i="9"/>
  <c r="L605" i="9"/>
  <c r="L606" i="9"/>
  <c r="L607" i="9"/>
  <c r="L608" i="9"/>
  <c r="L609" i="9"/>
  <c r="L610" i="9"/>
  <c r="I89" i="8"/>
  <c r="L89" i="8" s="1"/>
  <c r="I90" i="8"/>
  <c r="I91" i="8"/>
  <c r="I92" i="8"/>
  <c r="L92" i="8" s="1"/>
  <c r="I93" i="8"/>
  <c r="I94" i="8"/>
  <c r="I95" i="8"/>
  <c r="I96" i="8"/>
  <c r="L96" i="8" s="1"/>
  <c r="I97" i="8"/>
  <c r="I98" i="8"/>
  <c r="I99" i="8"/>
  <c r="I100" i="8"/>
  <c r="L100" i="8" s="1"/>
  <c r="I101" i="8"/>
  <c r="L101" i="8" s="1"/>
  <c r="I102" i="8"/>
  <c r="I103" i="8"/>
  <c r="I104" i="8"/>
  <c r="L104" i="8" s="1"/>
  <c r="I105" i="8"/>
  <c r="I106" i="8"/>
  <c r="I107" i="8"/>
  <c r="I108" i="8"/>
  <c r="L108" i="8" s="1"/>
  <c r="I109" i="8"/>
  <c r="I110" i="8"/>
  <c r="I111" i="8"/>
  <c r="I112" i="8"/>
  <c r="I113" i="8"/>
  <c r="L113" i="8" s="1"/>
  <c r="I114" i="8"/>
  <c r="I115" i="8"/>
  <c r="I116" i="8"/>
  <c r="L116" i="8" s="1"/>
  <c r="I117" i="8"/>
  <c r="I118" i="8"/>
  <c r="I119" i="8"/>
  <c r="I120" i="8"/>
  <c r="L120" i="8" s="1"/>
  <c r="I121" i="8"/>
  <c r="I122" i="8"/>
  <c r="I123" i="8"/>
  <c r="I124" i="8"/>
  <c r="I125" i="8"/>
  <c r="L125" i="8" s="1"/>
  <c r="I126" i="8"/>
  <c r="I127" i="8"/>
  <c r="I128" i="8"/>
  <c r="L128" i="8" s="1"/>
  <c r="I129" i="8"/>
  <c r="I130" i="8"/>
  <c r="I131" i="8"/>
  <c r="I132" i="8"/>
  <c r="L132" i="8" s="1"/>
  <c r="I133" i="8"/>
  <c r="I134" i="8"/>
  <c r="I135" i="8"/>
  <c r="I136" i="8"/>
  <c r="I137" i="8"/>
  <c r="L137" i="8" s="1"/>
  <c r="I138" i="8"/>
  <c r="I139" i="8"/>
  <c r="I140" i="8"/>
  <c r="L140" i="8" s="1"/>
  <c r="I141" i="8"/>
  <c r="I142" i="8"/>
  <c r="I143" i="8"/>
  <c r="I144" i="8"/>
  <c r="L144" i="8" s="1"/>
  <c r="I145" i="8"/>
  <c r="I146" i="8"/>
  <c r="I147" i="8"/>
  <c r="I148" i="8"/>
  <c r="I149" i="8"/>
  <c r="L149" i="8" s="1"/>
  <c r="I150" i="8"/>
  <c r="I151" i="8"/>
  <c r="I152" i="8"/>
  <c r="L152" i="8" s="1"/>
  <c r="I153" i="8"/>
  <c r="I154" i="8"/>
  <c r="I155" i="8"/>
  <c r="I156" i="8"/>
  <c r="L156" i="8" s="1"/>
  <c r="I157" i="8"/>
  <c r="I158" i="8"/>
  <c r="I159" i="8"/>
  <c r="I160" i="8"/>
  <c r="I161" i="8"/>
  <c r="L161" i="8" s="1"/>
  <c r="I162" i="8"/>
  <c r="I163" i="8"/>
  <c r="I164" i="8"/>
  <c r="L164" i="8" s="1"/>
  <c r="I165" i="8"/>
  <c r="I166" i="8"/>
  <c r="I167" i="8"/>
  <c r="I168" i="8"/>
  <c r="L168" i="8" s="1"/>
  <c r="I169" i="8"/>
  <c r="I170" i="8"/>
  <c r="I171" i="8"/>
  <c r="I172" i="8"/>
  <c r="I173" i="8"/>
  <c r="L173" i="8" s="1"/>
  <c r="I174" i="8"/>
  <c r="I175" i="8"/>
  <c r="I176" i="8"/>
  <c r="L176" i="8" s="1"/>
  <c r="I177" i="8"/>
  <c r="I178" i="8"/>
  <c r="I179" i="8"/>
  <c r="I180" i="8"/>
  <c r="L180" i="8" s="1"/>
  <c r="I181" i="8"/>
  <c r="I182" i="8"/>
  <c r="I183" i="8"/>
  <c r="I184" i="8"/>
  <c r="I185" i="8"/>
  <c r="L185" i="8" s="1"/>
  <c r="I186" i="8"/>
  <c r="I187" i="8"/>
  <c r="I188" i="8"/>
  <c r="L188" i="8" s="1"/>
  <c r="I189" i="8"/>
  <c r="I190" i="8"/>
  <c r="I191" i="8"/>
  <c r="I192" i="8"/>
  <c r="L192" i="8" s="1"/>
  <c r="I193" i="8"/>
  <c r="I194" i="8"/>
  <c r="I195" i="8"/>
  <c r="I196" i="8"/>
  <c r="I197" i="8"/>
  <c r="L197" i="8" s="1"/>
  <c r="I198" i="8"/>
  <c r="I199" i="8"/>
  <c r="I200" i="8"/>
  <c r="L200" i="8" s="1"/>
  <c r="I201" i="8"/>
  <c r="I202" i="8"/>
  <c r="I203" i="8"/>
  <c r="I204" i="8"/>
  <c r="L204" i="8" s="1"/>
  <c r="I205" i="8"/>
  <c r="I206" i="8"/>
  <c r="I207" i="8"/>
  <c r="I208" i="8"/>
  <c r="I209" i="8"/>
  <c r="L209" i="8" s="1"/>
  <c r="I210" i="8"/>
  <c r="I211" i="8"/>
  <c r="I212" i="8"/>
  <c r="L212" i="8" s="1"/>
  <c r="I213" i="8"/>
  <c r="I214" i="8"/>
  <c r="I215" i="8"/>
  <c r="I216" i="8"/>
  <c r="L216" i="8" s="1"/>
  <c r="I217" i="8"/>
  <c r="I218" i="8"/>
  <c r="I219" i="8"/>
  <c r="I220" i="8"/>
  <c r="I221" i="8"/>
  <c r="L221" i="8" s="1"/>
  <c r="I222" i="8"/>
  <c r="I223" i="8"/>
  <c r="I224" i="8"/>
  <c r="L224" i="8" s="1"/>
  <c r="I225" i="8"/>
  <c r="I226" i="8"/>
  <c r="I227" i="8"/>
  <c r="I228" i="8"/>
  <c r="L228" i="8" s="1"/>
  <c r="I229" i="8"/>
  <c r="I230" i="8"/>
  <c r="I231" i="8"/>
  <c r="I232" i="8"/>
  <c r="I233" i="8"/>
  <c r="L233" i="8" s="1"/>
  <c r="I234" i="8"/>
  <c r="I235" i="8"/>
  <c r="I236" i="8"/>
  <c r="L236" i="8" s="1"/>
  <c r="I237" i="8"/>
  <c r="I238" i="8"/>
  <c r="I239" i="8"/>
  <c r="I240" i="8"/>
  <c r="L240" i="8" s="1"/>
  <c r="I241" i="8"/>
  <c r="I242" i="8"/>
  <c r="I243" i="8"/>
  <c r="I244" i="8"/>
  <c r="I245" i="8"/>
  <c r="L245" i="8" s="1"/>
  <c r="I246" i="8"/>
  <c r="I247" i="8"/>
  <c r="I248" i="8"/>
  <c r="L248" i="8" s="1"/>
  <c r="I249" i="8"/>
  <c r="I250" i="8"/>
  <c r="I251" i="8"/>
  <c r="I252" i="8"/>
  <c r="L252" i="8" s="1"/>
  <c r="I253" i="8"/>
  <c r="I254" i="8"/>
  <c r="I255" i="8"/>
  <c r="I256" i="8"/>
  <c r="I257" i="8"/>
  <c r="L257" i="8" s="1"/>
  <c r="I258" i="8"/>
  <c r="I259" i="8"/>
  <c r="I260" i="8"/>
  <c r="L260" i="8" s="1"/>
  <c r="I261" i="8"/>
  <c r="I262" i="8"/>
  <c r="I263" i="8"/>
  <c r="I264" i="8"/>
  <c r="L264" i="8" s="1"/>
  <c r="I265" i="8"/>
  <c r="I266" i="8"/>
  <c r="I267" i="8"/>
  <c r="I268" i="8"/>
  <c r="I269" i="8"/>
  <c r="L269" i="8" s="1"/>
  <c r="I270" i="8"/>
  <c r="I271" i="8"/>
  <c r="L271" i="8" s="1"/>
  <c r="I272" i="8"/>
  <c r="L272" i="8" s="1"/>
  <c r="I273" i="8"/>
  <c r="I274" i="8"/>
  <c r="I275" i="8"/>
  <c r="I276" i="8"/>
  <c r="L276" i="8" s="1"/>
  <c r="I277" i="8"/>
  <c r="I278" i="8"/>
  <c r="I279" i="8"/>
  <c r="I280" i="8"/>
  <c r="I281" i="8"/>
  <c r="L281" i="8" s="1"/>
  <c r="I282" i="8"/>
  <c r="I283" i="8"/>
  <c r="I284" i="8"/>
  <c r="L284" i="8" s="1"/>
  <c r="I285" i="8"/>
  <c r="I286" i="8"/>
  <c r="I287" i="8"/>
  <c r="I288" i="8"/>
  <c r="L288" i="8" s="1"/>
  <c r="I289" i="8"/>
  <c r="I290" i="8"/>
  <c r="I291" i="8"/>
  <c r="I292" i="8"/>
  <c r="I293" i="8"/>
  <c r="L293" i="8" s="1"/>
  <c r="I294" i="8"/>
  <c r="I295" i="8"/>
  <c r="I296" i="8"/>
  <c r="L296" i="8" s="1"/>
  <c r="I297" i="8"/>
  <c r="I298" i="8"/>
  <c r="I299" i="8"/>
  <c r="I300" i="8"/>
  <c r="L300" i="8" s="1"/>
  <c r="I301" i="8"/>
  <c r="I302" i="8"/>
  <c r="I303" i="8"/>
  <c r="I304" i="8"/>
  <c r="I305" i="8"/>
  <c r="L305" i="8" s="1"/>
  <c r="I306" i="8"/>
  <c r="I307" i="8"/>
  <c r="I308" i="8"/>
  <c r="L308" i="8" s="1"/>
  <c r="I309" i="8"/>
  <c r="I310" i="8"/>
  <c r="I311" i="8"/>
  <c r="I312" i="8"/>
  <c r="L312" i="8" s="1"/>
  <c r="I313" i="8"/>
  <c r="I314" i="8"/>
  <c r="I315" i="8"/>
  <c r="I316" i="8"/>
  <c r="I317" i="8"/>
  <c r="L317" i="8" s="1"/>
  <c r="I318" i="8"/>
  <c r="I319" i="8"/>
  <c r="I320" i="8"/>
  <c r="L320" i="8" s="1"/>
  <c r="I321" i="8"/>
  <c r="I322" i="8"/>
  <c r="I323" i="8"/>
  <c r="I324" i="8"/>
  <c r="L324" i="8" s="1"/>
  <c r="I325" i="8"/>
  <c r="I326" i="8"/>
  <c r="I327" i="8"/>
  <c r="I328" i="8"/>
  <c r="I329" i="8"/>
  <c r="L329" i="8" s="1"/>
  <c r="I330" i="8"/>
  <c r="I331" i="8"/>
  <c r="I332" i="8"/>
  <c r="L332" i="8" s="1"/>
  <c r="I333" i="8"/>
  <c r="I334" i="8"/>
  <c r="I335" i="8"/>
  <c r="I336" i="8"/>
  <c r="L336" i="8" s="1"/>
  <c r="I337" i="8"/>
  <c r="I338" i="8"/>
  <c r="I339" i="8"/>
  <c r="I340" i="8"/>
  <c r="I341" i="8"/>
  <c r="L341" i="8" s="1"/>
  <c r="I342" i="8"/>
  <c r="I343" i="8"/>
  <c r="I344" i="8"/>
  <c r="L344" i="8" s="1"/>
  <c r="I345" i="8"/>
  <c r="I346" i="8"/>
  <c r="I347" i="8"/>
  <c r="I348" i="8"/>
  <c r="L348" i="8" s="1"/>
  <c r="I349" i="8"/>
  <c r="I350" i="8"/>
  <c r="I351" i="8"/>
  <c r="I352" i="8"/>
  <c r="I353" i="8"/>
  <c r="L353" i="8" s="1"/>
  <c r="I354" i="8"/>
  <c r="I355" i="8"/>
  <c r="I356" i="8"/>
  <c r="L356" i="8" s="1"/>
  <c r="I357" i="8"/>
  <c r="I358" i="8"/>
  <c r="I359" i="8"/>
  <c r="I360" i="8"/>
  <c r="L360" i="8" s="1"/>
  <c r="I361" i="8"/>
  <c r="I362" i="8"/>
  <c r="I363" i="8"/>
  <c r="I364" i="8"/>
  <c r="I365" i="8"/>
  <c r="L365" i="8" s="1"/>
  <c r="L90" i="8"/>
  <c r="L91" i="8"/>
  <c r="L93" i="8"/>
  <c r="L94" i="8"/>
  <c r="L95" i="8"/>
  <c r="L97" i="8"/>
  <c r="L98" i="8"/>
  <c r="L99" i="8"/>
  <c r="L102" i="8"/>
  <c r="L103" i="8"/>
  <c r="L105" i="8"/>
  <c r="L106" i="8"/>
  <c r="L107" i="8"/>
  <c r="L109" i="8"/>
  <c r="L110" i="8"/>
  <c r="L111" i="8"/>
  <c r="L112" i="8"/>
  <c r="L114" i="8"/>
  <c r="L115" i="8"/>
  <c r="L117" i="8"/>
  <c r="L118" i="8"/>
  <c r="L119" i="8"/>
  <c r="L121" i="8"/>
  <c r="L122" i="8"/>
  <c r="L123" i="8"/>
  <c r="L124" i="8"/>
  <c r="L126" i="8"/>
  <c r="L127" i="8"/>
  <c r="L129" i="8"/>
  <c r="L130" i="8"/>
  <c r="L131" i="8"/>
  <c r="L133" i="8"/>
  <c r="L134" i="8"/>
  <c r="L135" i="8"/>
  <c r="L136" i="8"/>
  <c r="L138" i="8"/>
  <c r="L139" i="8"/>
  <c r="L141" i="8"/>
  <c r="L142" i="8"/>
  <c r="L143" i="8"/>
  <c r="L145" i="8"/>
  <c r="L146" i="8"/>
  <c r="L147" i="8"/>
  <c r="L148" i="8"/>
  <c r="L150" i="8"/>
  <c r="L151" i="8"/>
  <c r="L153" i="8"/>
  <c r="L154" i="8"/>
  <c r="L155" i="8"/>
  <c r="L157" i="8"/>
  <c r="L158" i="8"/>
  <c r="L159" i="8"/>
  <c r="L160" i="8"/>
  <c r="L162" i="8"/>
  <c r="L163" i="8"/>
  <c r="L165" i="8"/>
  <c r="L166" i="8"/>
  <c r="L167" i="8"/>
  <c r="L169" i="8"/>
  <c r="L170" i="8"/>
  <c r="L171" i="8"/>
  <c r="L172" i="8"/>
  <c r="L174" i="8"/>
  <c r="L175" i="8"/>
  <c r="L177" i="8"/>
  <c r="L178" i="8"/>
  <c r="L179" i="8"/>
  <c r="L181" i="8"/>
  <c r="L182" i="8"/>
  <c r="L183" i="8"/>
  <c r="L184" i="8"/>
  <c r="L186" i="8"/>
  <c r="L187" i="8"/>
  <c r="L189" i="8"/>
  <c r="L190" i="8"/>
  <c r="L191" i="8"/>
  <c r="L193" i="8"/>
  <c r="L194" i="8"/>
  <c r="L195" i="8"/>
  <c r="L196" i="8"/>
  <c r="L198" i="8"/>
  <c r="L199" i="8"/>
  <c r="L201" i="8"/>
  <c r="L202" i="8"/>
  <c r="L203" i="8"/>
  <c r="L205" i="8"/>
  <c r="L206" i="8"/>
  <c r="L207" i="8"/>
  <c r="L208" i="8"/>
  <c r="L210" i="8"/>
  <c r="L211" i="8"/>
  <c r="L213" i="8"/>
  <c r="L214" i="8"/>
  <c r="L215" i="8"/>
  <c r="L217" i="8"/>
  <c r="L218" i="8"/>
  <c r="L219" i="8"/>
  <c r="L220" i="8"/>
  <c r="L222" i="8"/>
  <c r="L223" i="8"/>
  <c r="L225" i="8"/>
  <c r="L226" i="8"/>
  <c r="L227" i="8"/>
  <c r="L229" i="8"/>
  <c r="L230" i="8"/>
  <c r="L231" i="8"/>
  <c r="L232" i="8"/>
  <c r="L234" i="8"/>
  <c r="L235" i="8"/>
  <c r="L237" i="8"/>
  <c r="L238" i="8"/>
  <c r="L239" i="8"/>
  <c r="L241" i="8"/>
  <c r="L242" i="8"/>
  <c r="L243" i="8"/>
  <c r="L244" i="8"/>
  <c r="L246" i="8"/>
  <c r="L247" i="8"/>
  <c r="L249" i="8"/>
  <c r="L250" i="8"/>
  <c r="L251" i="8"/>
  <c r="L253" i="8"/>
  <c r="L254" i="8"/>
  <c r="L255" i="8"/>
  <c r="L256" i="8"/>
  <c r="L258" i="8"/>
  <c r="L259" i="8"/>
  <c r="L261" i="8"/>
  <c r="L262" i="8"/>
  <c r="L263" i="8"/>
  <c r="L265" i="8"/>
  <c r="L266" i="8"/>
  <c r="L267" i="8"/>
  <c r="L268" i="8"/>
  <c r="L270" i="8"/>
  <c r="L273" i="8"/>
  <c r="L274" i="8"/>
  <c r="L275" i="8"/>
  <c r="L277" i="8"/>
  <c r="L278" i="8"/>
  <c r="L279" i="8"/>
  <c r="L280" i="8"/>
  <c r="L282" i="8"/>
  <c r="L283" i="8"/>
  <c r="L285" i="8"/>
  <c r="L286" i="8"/>
  <c r="L287" i="8"/>
  <c r="L289" i="8"/>
  <c r="L290" i="8"/>
  <c r="L291" i="8"/>
  <c r="L292" i="8"/>
  <c r="L294" i="8"/>
  <c r="L295" i="8"/>
  <c r="L297" i="8"/>
  <c r="L298" i="8"/>
  <c r="L299" i="8"/>
  <c r="L301" i="8"/>
  <c r="L302" i="8"/>
  <c r="L303" i="8"/>
  <c r="L304" i="8"/>
  <c r="L306" i="8"/>
  <c r="L307" i="8"/>
  <c r="L309" i="8"/>
  <c r="L310" i="8"/>
  <c r="L311" i="8"/>
  <c r="L313" i="8"/>
  <c r="L314" i="8"/>
  <c r="L315" i="8"/>
  <c r="L316" i="8"/>
  <c r="L318" i="8"/>
  <c r="L319" i="8"/>
  <c r="L321" i="8"/>
  <c r="L322" i="8"/>
  <c r="L323" i="8"/>
  <c r="L325" i="8"/>
  <c r="L326" i="8"/>
  <c r="L327" i="8"/>
  <c r="L328" i="8"/>
  <c r="L330" i="8"/>
  <c r="L331" i="8"/>
  <c r="L333" i="8"/>
  <c r="L334" i="8"/>
  <c r="L335" i="8"/>
  <c r="L337" i="8"/>
  <c r="L338" i="8"/>
  <c r="L339" i="8"/>
  <c r="L340" i="8"/>
  <c r="L342" i="8"/>
  <c r="L343" i="8"/>
  <c r="L345" i="8"/>
  <c r="L346" i="8"/>
  <c r="L347" i="8"/>
  <c r="L349" i="8"/>
  <c r="L350" i="8"/>
  <c r="L351" i="8"/>
  <c r="L352" i="8"/>
  <c r="L354" i="8"/>
  <c r="L355" i="8"/>
  <c r="L357" i="8"/>
  <c r="L358" i="8"/>
  <c r="L359" i="8"/>
  <c r="L361" i="8"/>
  <c r="L362" i="8"/>
  <c r="L363" i="8"/>
  <c r="L364" i="8"/>
  <c r="I23" i="7"/>
  <c r="I24" i="7"/>
  <c r="I25" i="7"/>
  <c r="I26" i="7"/>
  <c r="I27" i="7"/>
  <c r="I28" i="7"/>
  <c r="L28" i="7" s="1"/>
  <c r="I29" i="7"/>
  <c r="I30" i="7"/>
  <c r="I31" i="7"/>
  <c r="I32" i="7"/>
  <c r="L32" i="7" s="1"/>
  <c r="I33" i="7"/>
  <c r="I34" i="7"/>
  <c r="L34" i="7" s="1"/>
  <c r="I35" i="7"/>
  <c r="I36" i="7"/>
  <c r="I37" i="7"/>
  <c r="I38" i="7"/>
  <c r="I39" i="7"/>
  <c r="I40" i="7"/>
  <c r="L40" i="7" s="1"/>
  <c r="I41" i="7"/>
  <c r="I42" i="7"/>
  <c r="I43" i="7"/>
  <c r="I44" i="7"/>
  <c r="L44" i="7" s="1"/>
  <c r="I45" i="7"/>
  <c r="I46" i="7"/>
  <c r="L46" i="7" s="1"/>
  <c r="I47" i="7"/>
  <c r="I48" i="7"/>
  <c r="I49" i="7"/>
  <c r="I50" i="7"/>
  <c r="I51" i="7"/>
  <c r="I52" i="7"/>
  <c r="L52" i="7" s="1"/>
  <c r="I53" i="7"/>
  <c r="I54" i="7"/>
  <c r="I55" i="7"/>
  <c r="I56" i="7"/>
  <c r="L56" i="7" s="1"/>
  <c r="I57" i="7"/>
  <c r="I58" i="7"/>
  <c r="L58" i="7" s="1"/>
  <c r="I59" i="7"/>
  <c r="I60" i="7"/>
  <c r="I61" i="7"/>
  <c r="I62" i="7"/>
  <c r="I63" i="7"/>
  <c r="I64" i="7"/>
  <c r="L64" i="7" s="1"/>
  <c r="I65" i="7"/>
  <c r="I66" i="7"/>
  <c r="I67" i="7"/>
  <c r="I68" i="7"/>
  <c r="L68" i="7" s="1"/>
  <c r="I69" i="7"/>
  <c r="I70" i="7"/>
  <c r="L70" i="7" s="1"/>
  <c r="I71" i="7"/>
  <c r="I72" i="7"/>
  <c r="I73" i="7"/>
  <c r="I74" i="7"/>
  <c r="I75" i="7"/>
  <c r="I76" i="7"/>
  <c r="L76" i="7" s="1"/>
  <c r="I77" i="7"/>
  <c r="I78" i="7"/>
  <c r="I79" i="7"/>
  <c r="I80" i="7"/>
  <c r="L80" i="7" s="1"/>
  <c r="I81" i="7"/>
  <c r="I82" i="7"/>
  <c r="L82" i="7" s="1"/>
  <c r="I83" i="7"/>
  <c r="I84" i="7"/>
  <c r="I85" i="7"/>
  <c r="I86" i="7"/>
  <c r="I87" i="7"/>
  <c r="I88" i="7"/>
  <c r="L88" i="7" s="1"/>
  <c r="I89" i="7"/>
  <c r="I90" i="7"/>
  <c r="I91" i="7"/>
  <c r="I92" i="7"/>
  <c r="L92" i="7" s="1"/>
  <c r="I93" i="7"/>
  <c r="I94" i="7"/>
  <c r="L94" i="7" s="1"/>
  <c r="I95" i="7"/>
  <c r="I96" i="7"/>
  <c r="I97" i="7"/>
  <c r="I98" i="7"/>
  <c r="I99" i="7"/>
  <c r="I100" i="7"/>
  <c r="L100" i="7" s="1"/>
  <c r="I101" i="7"/>
  <c r="I102" i="7"/>
  <c r="I103" i="7"/>
  <c r="I104" i="7"/>
  <c r="L104" i="7" s="1"/>
  <c r="I105" i="7"/>
  <c r="I106" i="7"/>
  <c r="L106" i="7" s="1"/>
  <c r="I107" i="7"/>
  <c r="I108" i="7"/>
  <c r="I109" i="7"/>
  <c r="I110" i="7"/>
  <c r="I111" i="7"/>
  <c r="I112" i="7"/>
  <c r="L112" i="7" s="1"/>
  <c r="I113" i="7"/>
  <c r="I114" i="7"/>
  <c r="I115" i="7"/>
  <c r="I116" i="7"/>
  <c r="L116" i="7" s="1"/>
  <c r="I117" i="7"/>
  <c r="I118" i="7"/>
  <c r="L118" i="7" s="1"/>
  <c r="I119" i="7"/>
  <c r="I120" i="7"/>
  <c r="I121" i="7"/>
  <c r="I122" i="7"/>
  <c r="I123" i="7"/>
  <c r="I124" i="7"/>
  <c r="L124" i="7" s="1"/>
  <c r="I125" i="7"/>
  <c r="I126" i="7"/>
  <c r="I127" i="7"/>
  <c r="I128" i="7"/>
  <c r="L128" i="7" s="1"/>
  <c r="I129" i="7"/>
  <c r="I130" i="7"/>
  <c r="L130" i="7" s="1"/>
  <c r="I131" i="7"/>
  <c r="I132" i="7"/>
  <c r="I133" i="7"/>
  <c r="I134" i="7"/>
  <c r="I135" i="7"/>
  <c r="I136" i="7"/>
  <c r="L136" i="7" s="1"/>
  <c r="I137" i="7"/>
  <c r="I138" i="7"/>
  <c r="I139" i="7"/>
  <c r="I140" i="7"/>
  <c r="L140" i="7" s="1"/>
  <c r="I141" i="7"/>
  <c r="I142" i="7"/>
  <c r="L142" i="7" s="1"/>
  <c r="I143" i="7"/>
  <c r="I144" i="7"/>
  <c r="I145" i="7"/>
  <c r="I146" i="7"/>
  <c r="I147" i="7"/>
  <c r="I148" i="7"/>
  <c r="L148" i="7" s="1"/>
  <c r="I149" i="7"/>
  <c r="I150" i="7"/>
  <c r="I151" i="7"/>
  <c r="I152" i="7"/>
  <c r="L152" i="7" s="1"/>
  <c r="I153" i="7"/>
  <c r="I154" i="7"/>
  <c r="L154" i="7" s="1"/>
  <c r="I155" i="7"/>
  <c r="I156" i="7"/>
  <c r="I157" i="7"/>
  <c r="I158" i="7"/>
  <c r="I159" i="7"/>
  <c r="I160" i="7"/>
  <c r="L160" i="7" s="1"/>
  <c r="I161" i="7"/>
  <c r="I162" i="7"/>
  <c r="I163" i="7"/>
  <c r="I164" i="7"/>
  <c r="L164" i="7" s="1"/>
  <c r="I165" i="7"/>
  <c r="I166" i="7"/>
  <c r="L166" i="7" s="1"/>
  <c r="I167" i="7"/>
  <c r="I168" i="7"/>
  <c r="I169" i="7"/>
  <c r="I170" i="7"/>
  <c r="I171" i="7"/>
  <c r="I172" i="7"/>
  <c r="L172" i="7" s="1"/>
  <c r="I173" i="7"/>
  <c r="I174" i="7"/>
  <c r="I175" i="7"/>
  <c r="I176" i="7"/>
  <c r="L176" i="7" s="1"/>
  <c r="I177" i="7"/>
  <c r="I178" i="7"/>
  <c r="L178" i="7" s="1"/>
  <c r="I179" i="7"/>
  <c r="I180" i="7"/>
  <c r="I181" i="7"/>
  <c r="I182" i="7"/>
  <c r="I183" i="7"/>
  <c r="I184" i="7"/>
  <c r="L184" i="7" s="1"/>
  <c r="I185" i="7"/>
  <c r="I186" i="7"/>
  <c r="I187" i="7"/>
  <c r="I188" i="7"/>
  <c r="L188" i="7" s="1"/>
  <c r="I189" i="7"/>
  <c r="I190" i="7"/>
  <c r="L190" i="7" s="1"/>
  <c r="I191" i="7"/>
  <c r="I192" i="7"/>
  <c r="I193" i="7"/>
  <c r="I194" i="7"/>
  <c r="I195" i="7"/>
  <c r="I196" i="7"/>
  <c r="L196" i="7" s="1"/>
  <c r="I197" i="7"/>
  <c r="I198" i="7"/>
  <c r="I199" i="7"/>
  <c r="I200" i="7"/>
  <c r="L200" i="7" s="1"/>
  <c r="I201" i="7"/>
  <c r="I202" i="7"/>
  <c r="L202" i="7" s="1"/>
  <c r="I203" i="7"/>
  <c r="I204" i="7"/>
  <c r="I205" i="7"/>
  <c r="I206" i="7"/>
  <c r="I207" i="7"/>
  <c r="I208" i="7"/>
  <c r="L208" i="7" s="1"/>
  <c r="I209" i="7"/>
  <c r="I210" i="7"/>
  <c r="I211" i="7"/>
  <c r="I212" i="7"/>
  <c r="L212" i="7" s="1"/>
  <c r="I213" i="7"/>
  <c r="I214" i="7"/>
  <c r="L214" i="7" s="1"/>
  <c r="I215" i="7"/>
  <c r="I216" i="7"/>
  <c r="I217" i="7"/>
  <c r="I218" i="7"/>
  <c r="I219" i="7"/>
  <c r="I220" i="7"/>
  <c r="L220" i="7" s="1"/>
  <c r="I221" i="7"/>
  <c r="I222" i="7"/>
  <c r="I223" i="7"/>
  <c r="I224" i="7"/>
  <c r="L224" i="7" s="1"/>
  <c r="I225" i="7"/>
  <c r="I226" i="7"/>
  <c r="L226" i="7" s="1"/>
  <c r="I227" i="7"/>
  <c r="I228" i="7"/>
  <c r="I229" i="7"/>
  <c r="I230" i="7"/>
  <c r="I231" i="7"/>
  <c r="I232" i="7"/>
  <c r="L232" i="7" s="1"/>
  <c r="I233" i="7"/>
  <c r="I234" i="7"/>
  <c r="I235" i="7"/>
  <c r="I236" i="7"/>
  <c r="L236" i="7" s="1"/>
  <c r="I237" i="7"/>
  <c r="I238" i="7"/>
  <c r="L238" i="7" s="1"/>
  <c r="I239" i="7"/>
  <c r="I240" i="7"/>
  <c r="I241" i="7"/>
  <c r="I242" i="7"/>
  <c r="I243" i="7"/>
  <c r="I244" i="7"/>
  <c r="L244" i="7" s="1"/>
  <c r="I245" i="7"/>
  <c r="I246" i="7"/>
  <c r="I247" i="7"/>
  <c r="I248" i="7"/>
  <c r="L248" i="7" s="1"/>
  <c r="I249" i="7"/>
  <c r="I250" i="7"/>
  <c r="L250" i="7" s="1"/>
  <c r="I251" i="7"/>
  <c r="I252" i="7"/>
  <c r="I253" i="7"/>
  <c r="I254" i="7"/>
  <c r="I255" i="7"/>
  <c r="I256" i="7"/>
  <c r="L256" i="7" s="1"/>
  <c r="I257" i="7"/>
  <c r="I258" i="7"/>
  <c r="I259" i="7"/>
  <c r="I260" i="7"/>
  <c r="L260" i="7" s="1"/>
  <c r="I261" i="7"/>
  <c r="I262" i="7"/>
  <c r="L262" i="7" s="1"/>
  <c r="I263" i="7"/>
  <c r="I264" i="7"/>
  <c r="I265" i="7"/>
  <c r="I266" i="7"/>
  <c r="I267" i="7"/>
  <c r="I268" i="7"/>
  <c r="L268" i="7" s="1"/>
  <c r="I269" i="7"/>
  <c r="I270" i="7"/>
  <c r="I271" i="7"/>
  <c r="I272" i="7"/>
  <c r="L272" i="7" s="1"/>
  <c r="I273" i="7"/>
  <c r="I274" i="7"/>
  <c r="L274" i="7" s="1"/>
  <c r="I275" i="7"/>
  <c r="I276" i="7"/>
  <c r="I277" i="7"/>
  <c r="I278" i="7"/>
  <c r="I279" i="7"/>
  <c r="I280" i="7"/>
  <c r="L280" i="7" s="1"/>
  <c r="I281" i="7"/>
  <c r="I282" i="7"/>
  <c r="I283" i="7"/>
  <c r="I284" i="7"/>
  <c r="L284" i="7" s="1"/>
  <c r="I285" i="7"/>
  <c r="I286" i="7"/>
  <c r="L286" i="7" s="1"/>
  <c r="I287" i="7"/>
  <c r="I288" i="7"/>
  <c r="I289" i="7"/>
  <c r="I290" i="7"/>
  <c r="I291" i="7"/>
  <c r="I292" i="7"/>
  <c r="L292" i="7" s="1"/>
  <c r="I293" i="7"/>
  <c r="I294" i="7"/>
  <c r="I295" i="7"/>
  <c r="I296" i="7"/>
  <c r="L296" i="7" s="1"/>
  <c r="I297" i="7"/>
  <c r="I298" i="7"/>
  <c r="L298" i="7" s="1"/>
  <c r="I299" i="7"/>
  <c r="I300" i="7"/>
  <c r="I301" i="7"/>
  <c r="I302" i="7"/>
  <c r="I303" i="7"/>
  <c r="I304" i="7"/>
  <c r="L304" i="7" s="1"/>
  <c r="I305" i="7"/>
  <c r="I306" i="7"/>
  <c r="I307" i="7"/>
  <c r="I308" i="7"/>
  <c r="L308" i="7" s="1"/>
  <c r="I309" i="7"/>
  <c r="I310" i="7"/>
  <c r="L310" i="7" s="1"/>
  <c r="I311" i="7"/>
  <c r="I312" i="7"/>
  <c r="I313" i="7"/>
  <c r="I314" i="7"/>
  <c r="I315" i="7"/>
  <c r="I316" i="7"/>
  <c r="L316" i="7" s="1"/>
  <c r="I317" i="7"/>
  <c r="I318" i="7"/>
  <c r="I319" i="7"/>
  <c r="I320" i="7"/>
  <c r="L320" i="7" s="1"/>
  <c r="I321" i="7"/>
  <c r="I322" i="7"/>
  <c r="L322" i="7" s="1"/>
  <c r="I323" i="7"/>
  <c r="I324" i="7"/>
  <c r="I325" i="7"/>
  <c r="I326" i="7"/>
  <c r="I327" i="7"/>
  <c r="I328" i="7"/>
  <c r="L328" i="7" s="1"/>
  <c r="I329" i="7"/>
  <c r="I330" i="7"/>
  <c r="I331" i="7"/>
  <c r="I332" i="7"/>
  <c r="L332" i="7" s="1"/>
  <c r="I333" i="7"/>
  <c r="I334" i="7"/>
  <c r="L334" i="7" s="1"/>
  <c r="I335" i="7"/>
  <c r="I336" i="7"/>
  <c r="I337" i="7"/>
  <c r="I338" i="7"/>
  <c r="I339" i="7"/>
  <c r="I340" i="7"/>
  <c r="L340" i="7" s="1"/>
  <c r="I341" i="7"/>
  <c r="I342" i="7"/>
  <c r="I343" i="7"/>
  <c r="I344" i="7"/>
  <c r="L344" i="7" s="1"/>
  <c r="I345" i="7"/>
  <c r="I346" i="7"/>
  <c r="L346" i="7" s="1"/>
  <c r="I347" i="7"/>
  <c r="I348" i="7"/>
  <c r="I349" i="7"/>
  <c r="I350" i="7"/>
  <c r="I351" i="7"/>
  <c r="I352" i="7"/>
  <c r="L352" i="7" s="1"/>
  <c r="I353" i="7"/>
  <c r="I354" i="7"/>
  <c r="I355" i="7"/>
  <c r="I356" i="7"/>
  <c r="L356" i="7" s="1"/>
  <c r="I357" i="7"/>
  <c r="I358" i="7"/>
  <c r="L358" i="7" s="1"/>
  <c r="I359" i="7"/>
  <c r="I360" i="7"/>
  <c r="I361" i="7"/>
  <c r="I362" i="7"/>
  <c r="I363" i="7"/>
  <c r="I364" i="7"/>
  <c r="L364" i="7" s="1"/>
  <c r="I365" i="7"/>
  <c r="I366" i="7"/>
  <c r="I367" i="7"/>
  <c r="I368" i="7"/>
  <c r="L368" i="7" s="1"/>
  <c r="I369" i="7"/>
  <c r="I370" i="7"/>
  <c r="L370" i="7" s="1"/>
  <c r="I371" i="7"/>
  <c r="I372" i="7"/>
  <c r="I373" i="7"/>
  <c r="I374" i="7"/>
  <c r="I375" i="7"/>
  <c r="I376" i="7"/>
  <c r="L376" i="7" s="1"/>
  <c r="I377" i="7"/>
  <c r="I378" i="7"/>
  <c r="I379" i="7"/>
  <c r="I380" i="7"/>
  <c r="L380" i="7" s="1"/>
  <c r="I381" i="7"/>
  <c r="I382" i="7"/>
  <c r="L382" i="7" s="1"/>
  <c r="I383" i="7"/>
  <c r="I384" i="7"/>
  <c r="I385" i="7"/>
  <c r="I386" i="7"/>
  <c r="I387" i="7"/>
  <c r="I388" i="7"/>
  <c r="L388" i="7" s="1"/>
  <c r="I389" i="7"/>
  <c r="I390" i="7"/>
  <c r="I391" i="7"/>
  <c r="I392" i="7"/>
  <c r="L392" i="7" s="1"/>
  <c r="I393" i="7"/>
  <c r="I394" i="7"/>
  <c r="L394" i="7" s="1"/>
  <c r="I395" i="7"/>
  <c r="I396" i="7"/>
  <c r="I397" i="7"/>
  <c r="I398" i="7"/>
  <c r="I399" i="7"/>
  <c r="I400" i="7"/>
  <c r="L400" i="7" s="1"/>
  <c r="I401" i="7"/>
  <c r="I402" i="7"/>
  <c r="I403" i="7"/>
  <c r="I404" i="7"/>
  <c r="L404" i="7" s="1"/>
  <c r="I405" i="7"/>
  <c r="I406" i="7"/>
  <c r="L406" i="7" s="1"/>
  <c r="I407" i="7"/>
  <c r="I408" i="7"/>
  <c r="I409" i="7"/>
  <c r="I410" i="7"/>
  <c r="I411" i="7"/>
  <c r="I412" i="7"/>
  <c r="L412" i="7" s="1"/>
  <c r="I413" i="7"/>
  <c r="I414" i="7"/>
  <c r="I415" i="7"/>
  <c r="I416" i="7"/>
  <c r="L416" i="7" s="1"/>
  <c r="I417" i="7"/>
  <c r="I418" i="7"/>
  <c r="L418" i="7" s="1"/>
  <c r="I419" i="7"/>
  <c r="I420" i="7"/>
  <c r="I421" i="7"/>
  <c r="I422" i="7"/>
  <c r="I423" i="7"/>
  <c r="I424" i="7"/>
  <c r="L424" i="7" s="1"/>
  <c r="I425" i="7"/>
  <c r="I426" i="7"/>
  <c r="I427" i="7"/>
  <c r="I428" i="7"/>
  <c r="L428" i="7" s="1"/>
  <c r="I429" i="7"/>
  <c r="I430" i="7"/>
  <c r="L430" i="7" s="1"/>
  <c r="I431" i="7"/>
  <c r="I432" i="7"/>
  <c r="I433" i="7"/>
  <c r="I434" i="7"/>
  <c r="I435" i="7"/>
  <c r="I436" i="7"/>
  <c r="L436" i="7" s="1"/>
  <c r="I437" i="7"/>
  <c r="I438" i="7"/>
  <c r="I439" i="7"/>
  <c r="I440" i="7"/>
  <c r="L440" i="7" s="1"/>
  <c r="I441" i="7"/>
  <c r="I442" i="7"/>
  <c r="L442" i="7" s="1"/>
  <c r="I443" i="7"/>
  <c r="I444" i="7"/>
  <c r="I445" i="7"/>
  <c r="I446" i="7"/>
  <c r="I447" i="7"/>
  <c r="I448" i="7"/>
  <c r="L448" i="7" s="1"/>
  <c r="I449" i="7"/>
  <c r="I450" i="7"/>
  <c r="I451" i="7"/>
  <c r="I452" i="7"/>
  <c r="L452" i="7" s="1"/>
  <c r="I453" i="7"/>
  <c r="I454" i="7"/>
  <c r="L454" i="7" s="1"/>
  <c r="I455" i="7"/>
  <c r="I456" i="7"/>
  <c r="I457" i="7"/>
  <c r="I458" i="7"/>
  <c r="I459" i="7"/>
  <c r="I460" i="7"/>
  <c r="L460" i="7" s="1"/>
  <c r="I461" i="7"/>
  <c r="I462" i="7"/>
  <c r="I463" i="7"/>
  <c r="I464" i="7"/>
  <c r="L464" i="7" s="1"/>
  <c r="I465" i="7"/>
  <c r="I466" i="7"/>
  <c r="L466" i="7" s="1"/>
  <c r="I467" i="7"/>
  <c r="I468" i="7"/>
  <c r="I469" i="7"/>
  <c r="I470" i="7"/>
  <c r="I471" i="7"/>
  <c r="I472" i="7"/>
  <c r="L472" i="7" s="1"/>
  <c r="I473" i="7"/>
  <c r="I474" i="7"/>
  <c r="I475" i="7"/>
  <c r="I476" i="7"/>
  <c r="I477" i="7"/>
  <c r="I478" i="7"/>
  <c r="L478" i="7" s="1"/>
  <c r="I479" i="7"/>
  <c r="I480" i="7"/>
  <c r="I481" i="7"/>
  <c r="I482" i="7"/>
  <c r="I483" i="7"/>
  <c r="I484" i="7"/>
  <c r="L484" i="7" s="1"/>
  <c r="I485" i="7"/>
  <c r="I486" i="7"/>
  <c r="I487" i="7"/>
  <c r="I488" i="7"/>
  <c r="I489" i="7"/>
  <c r="I490" i="7"/>
  <c r="L490" i="7" s="1"/>
  <c r="I491" i="7"/>
  <c r="I492" i="7"/>
  <c r="I493" i="7"/>
  <c r="I494" i="7"/>
  <c r="I495" i="7"/>
  <c r="I496" i="7"/>
  <c r="L496" i="7" s="1"/>
  <c r="I497" i="7"/>
  <c r="I498" i="7"/>
  <c r="I499" i="7"/>
  <c r="I500" i="7"/>
  <c r="I501" i="7"/>
  <c r="I502" i="7"/>
  <c r="L502" i="7" s="1"/>
  <c r="I503" i="7"/>
  <c r="I504" i="7"/>
  <c r="I505" i="7"/>
  <c r="I506" i="7"/>
  <c r="I507" i="7"/>
  <c r="I508" i="7"/>
  <c r="L508" i="7" s="1"/>
  <c r="I509" i="7"/>
  <c r="I510" i="7"/>
  <c r="I511" i="7"/>
  <c r="I512" i="7"/>
  <c r="I513" i="7"/>
  <c r="I514" i="7"/>
  <c r="L514" i="7" s="1"/>
  <c r="I515" i="7"/>
  <c r="I516" i="7"/>
  <c r="I517" i="7"/>
  <c r="I518" i="7"/>
  <c r="I519" i="7"/>
  <c r="I520" i="7"/>
  <c r="L520" i="7" s="1"/>
  <c r="I521" i="7"/>
  <c r="I522" i="7"/>
  <c r="I523" i="7"/>
  <c r="I524" i="7"/>
  <c r="I525" i="7"/>
  <c r="I526" i="7"/>
  <c r="L526" i="7" s="1"/>
  <c r="I527" i="7"/>
  <c r="I528" i="7"/>
  <c r="I529" i="7"/>
  <c r="I530" i="7"/>
  <c r="I531" i="7"/>
  <c r="I532" i="7"/>
  <c r="L532" i="7" s="1"/>
  <c r="I533" i="7"/>
  <c r="I534" i="7"/>
  <c r="I535" i="7"/>
  <c r="I536" i="7"/>
  <c r="I537" i="7"/>
  <c r="I538" i="7"/>
  <c r="L538" i="7" s="1"/>
  <c r="I539" i="7"/>
  <c r="L23" i="7"/>
  <c r="L24" i="7"/>
  <c r="L25" i="7"/>
  <c r="L26" i="7"/>
  <c r="L27" i="7"/>
  <c r="L29" i="7"/>
  <c r="L30" i="7"/>
  <c r="L31" i="7"/>
  <c r="L33" i="7"/>
  <c r="L35" i="7"/>
  <c r="L36" i="7"/>
  <c r="L37" i="7"/>
  <c r="L38" i="7"/>
  <c r="L39" i="7"/>
  <c r="L41" i="7"/>
  <c r="L42" i="7"/>
  <c r="L43" i="7"/>
  <c r="L45" i="7"/>
  <c r="L47" i="7"/>
  <c r="L48" i="7"/>
  <c r="L49" i="7"/>
  <c r="L50" i="7"/>
  <c r="L51" i="7"/>
  <c r="L53" i="7"/>
  <c r="L54" i="7"/>
  <c r="L55" i="7"/>
  <c r="L57" i="7"/>
  <c r="L59" i="7"/>
  <c r="L60" i="7"/>
  <c r="L61" i="7"/>
  <c r="L62" i="7"/>
  <c r="L63" i="7"/>
  <c r="L65" i="7"/>
  <c r="L66" i="7"/>
  <c r="L67" i="7"/>
  <c r="L69" i="7"/>
  <c r="L71" i="7"/>
  <c r="L72" i="7"/>
  <c r="L73" i="7"/>
  <c r="L74" i="7"/>
  <c r="L75" i="7"/>
  <c r="L77" i="7"/>
  <c r="L78" i="7"/>
  <c r="L79" i="7"/>
  <c r="L81" i="7"/>
  <c r="L83" i="7"/>
  <c r="L84" i="7"/>
  <c r="L85" i="7"/>
  <c r="L86" i="7"/>
  <c r="L87" i="7"/>
  <c r="L89" i="7"/>
  <c r="L90" i="7"/>
  <c r="L91" i="7"/>
  <c r="L93" i="7"/>
  <c r="L95" i="7"/>
  <c r="L96" i="7"/>
  <c r="L97" i="7"/>
  <c r="L98" i="7"/>
  <c r="L99" i="7"/>
  <c r="L101" i="7"/>
  <c r="L102" i="7"/>
  <c r="L103" i="7"/>
  <c r="L105" i="7"/>
  <c r="L107" i="7"/>
  <c r="L108" i="7"/>
  <c r="L109" i="7"/>
  <c r="L110" i="7"/>
  <c r="L111" i="7"/>
  <c r="L113" i="7"/>
  <c r="L114" i="7"/>
  <c r="L115" i="7"/>
  <c r="L117" i="7"/>
  <c r="L119" i="7"/>
  <c r="L120" i="7"/>
  <c r="L121" i="7"/>
  <c r="L122" i="7"/>
  <c r="L123" i="7"/>
  <c r="L125" i="7"/>
  <c r="L126" i="7"/>
  <c r="L127" i="7"/>
  <c r="L129" i="7"/>
  <c r="L131" i="7"/>
  <c r="L132" i="7"/>
  <c r="L133" i="7"/>
  <c r="L134" i="7"/>
  <c r="L135" i="7"/>
  <c r="L137" i="7"/>
  <c r="L138" i="7"/>
  <c r="L139" i="7"/>
  <c r="L141" i="7"/>
  <c r="L143" i="7"/>
  <c r="L144" i="7"/>
  <c r="L145" i="7"/>
  <c r="L146" i="7"/>
  <c r="L147" i="7"/>
  <c r="L149" i="7"/>
  <c r="L150" i="7"/>
  <c r="L151" i="7"/>
  <c r="L153" i="7"/>
  <c r="L155" i="7"/>
  <c r="L156" i="7"/>
  <c r="L157" i="7"/>
  <c r="L158" i="7"/>
  <c r="L159" i="7"/>
  <c r="L161" i="7"/>
  <c r="L162" i="7"/>
  <c r="L163" i="7"/>
  <c r="L165" i="7"/>
  <c r="L167" i="7"/>
  <c r="L168" i="7"/>
  <c r="L169" i="7"/>
  <c r="L170" i="7"/>
  <c r="L171" i="7"/>
  <c r="L173" i="7"/>
  <c r="L174" i="7"/>
  <c r="L175" i="7"/>
  <c r="L177" i="7"/>
  <c r="L179" i="7"/>
  <c r="L180" i="7"/>
  <c r="L181" i="7"/>
  <c r="L182" i="7"/>
  <c r="L183" i="7"/>
  <c r="L185" i="7"/>
  <c r="L186" i="7"/>
  <c r="L187" i="7"/>
  <c r="L189" i="7"/>
  <c r="L191" i="7"/>
  <c r="L192" i="7"/>
  <c r="L193" i="7"/>
  <c r="L194" i="7"/>
  <c r="L195" i="7"/>
  <c r="L197" i="7"/>
  <c r="L198" i="7"/>
  <c r="L199" i="7"/>
  <c r="L201" i="7"/>
  <c r="L203" i="7"/>
  <c r="L204" i="7"/>
  <c r="L205" i="7"/>
  <c r="L206" i="7"/>
  <c r="L207" i="7"/>
  <c r="L209" i="7"/>
  <c r="L210" i="7"/>
  <c r="L211" i="7"/>
  <c r="L213" i="7"/>
  <c r="L215" i="7"/>
  <c r="L216" i="7"/>
  <c r="L217" i="7"/>
  <c r="L218" i="7"/>
  <c r="L219" i="7"/>
  <c r="L221" i="7"/>
  <c r="L222" i="7"/>
  <c r="L223" i="7"/>
  <c r="L225" i="7"/>
  <c r="L227" i="7"/>
  <c r="L228" i="7"/>
  <c r="L229" i="7"/>
  <c r="L230" i="7"/>
  <c r="L231" i="7"/>
  <c r="L233" i="7"/>
  <c r="L234" i="7"/>
  <c r="L235" i="7"/>
  <c r="L237" i="7"/>
  <c r="L239" i="7"/>
  <c r="L240" i="7"/>
  <c r="L241" i="7"/>
  <c r="L242" i="7"/>
  <c r="L243" i="7"/>
  <c r="L245" i="7"/>
  <c r="L246" i="7"/>
  <c r="L247" i="7"/>
  <c r="L249" i="7"/>
  <c r="L251" i="7"/>
  <c r="L252" i="7"/>
  <c r="L253" i="7"/>
  <c r="L254" i="7"/>
  <c r="L255" i="7"/>
  <c r="L257" i="7"/>
  <c r="L258" i="7"/>
  <c r="L259" i="7"/>
  <c r="L261" i="7"/>
  <c r="L263" i="7"/>
  <c r="L264" i="7"/>
  <c r="L265" i="7"/>
  <c r="L266" i="7"/>
  <c r="L267" i="7"/>
  <c r="L269" i="7"/>
  <c r="L270" i="7"/>
  <c r="L271" i="7"/>
  <c r="L273" i="7"/>
  <c r="L275" i="7"/>
  <c r="L276" i="7"/>
  <c r="L277" i="7"/>
  <c r="L278" i="7"/>
  <c r="L279" i="7"/>
  <c r="L281" i="7"/>
  <c r="L282" i="7"/>
  <c r="L283" i="7"/>
  <c r="L285" i="7"/>
  <c r="L287" i="7"/>
  <c r="L288" i="7"/>
  <c r="L289" i="7"/>
  <c r="L290" i="7"/>
  <c r="L291" i="7"/>
  <c r="L293" i="7"/>
  <c r="L294" i="7"/>
  <c r="L295" i="7"/>
  <c r="L297" i="7"/>
  <c r="L299" i="7"/>
  <c r="L300" i="7"/>
  <c r="L301" i="7"/>
  <c r="L302" i="7"/>
  <c r="L303" i="7"/>
  <c r="L305" i="7"/>
  <c r="L306" i="7"/>
  <c r="L307" i="7"/>
  <c r="L309" i="7"/>
  <c r="L311" i="7"/>
  <c r="L312" i="7"/>
  <c r="L313" i="7"/>
  <c r="L314" i="7"/>
  <c r="L315" i="7"/>
  <c r="L317" i="7"/>
  <c r="L318" i="7"/>
  <c r="L319" i="7"/>
  <c r="L321" i="7"/>
  <c r="L323" i="7"/>
  <c r="L324" i="7"/>
  <c r="L325" i="7"/>
  <c r="L326" i="7"/>
  <c r="L327" i="7"/>
  <c r="L329" i="7"/>
  <c r="L330" i="7"/>
  <c r="L331" i="7"/>
  <c r="L333" i="7"/>
  <c r="L335" i="7"/>
  <c r="L336" i="7"/>
  <c r="L337" i="7"/>
  <c r="L338" i="7"/>
  <c r="L339" i="7"/>
  <c r="L341" i="7"/>
  <c r="L342" i="7"/>
  <c r="L343" i="7"/>
  <c r="L345" i="7"/>
  <c r="L347" i="7"/>
  <c r="L348" i="7"/>
  <c r="L349" i="7"/>
  <c r="L350" i="7"/>
  <c r="L351" i="7"/>
  <c r="L353" i="7"/>
  <c r="L354" i="7"/>
  <c r="L355" i="7"/>
  <c r="L357" i="7"/>
  <c r="L359" i="7"/>
  <c r="L360" i="7"/>
  <c r="L361" i="7"/>
  <c r="L362" i="7"/>
  <c r="L363" i="7"/>
  <c r="L365" i="7"/>
  <c r="L366" i="7"/>
  <c r="L367" i="7"/>
  <c r="L369" i="7"/>
  <c r="L371" i="7"/>
  <c r="L372" i="7"/>
  <c r="L373" i="7"/>
  <c r="L374" i="7"/>
  <c r="L375" i="7"/>
  <c r="L377" i="7"/>
  <c r="L378" i="7"/>
  <c r="L379" i="7"/>
  <c r="L381" i="7"/>
  <c r="L383" i="7"/>
  <c r="L384" i="7"/>
  <c r="L385" i="7"/>
  <c r="L386" i="7"/>
  <c r="L387" i="7"/>
  <c r="L389" i="7"/>
  <c r="L390" i="7"/>
  <c r="L391" i="7"/>
  <c r="L393" i="7"/>
  <c r="L395" i="7"/>
  <c r="L396" i="7"/>
  <c r="L397" i="7"/>
  <c r="L398" i="7"/>
  <c r="L399" i="7"/>
  <c r="L401" i="7"/>
  <c r="L402" i="7"/>
  <c r="L403" i="7"/>
  <c r="L405" i="7"/>
  <c r="L407" i="7"/>
  <c r="L408" i="7"/>
  <c r="L409" i="7"/>
  <c r="L410" i="7"/>
  <c r="L411" i="7"/>
  <c r="L413" i="7"/>
  <c r="L414" i="7"/>
  <c r="L415" i="7"/>
  <c r="L417" i="7"/>
  <c r="L419" i="7"/>
  <c r="L420" i="7"/>
  <c r="L421" i="7"/>
  <c r="L422" i="7"/>
  <c r="L423" i="7"/>
  <c r="L425" i="7"/>
  <c r="L426" i="7"/>
  <c r="L427" i="7"/>
  <c r="L429" i="7"/>
  <c r="L431" i="7"/>
  <c r="L432" i="7"/>
  <c r="L433" i="7"/>
  <c r="L434" i="7"/>
  <c r="L435" i="7"/>
  <c r="L437" i="7"/>
  <c r="L438" i="7"/>
  <c r="L439" i="7"/>
  <c r="L441" i="7"/>
  <c r="L443" i="7"/>
  <c r="L444" i="7"/>
  <c r="L445" i="7"/>
  <c r="L446" i="7"/>
  <c r="L447" i="7"/>
  <c r="L449" i="7"/>
  <c r="L450" i="7"/>
  <c r="L451" i="7"/>
  <c r="L453" i="7"/>
  <c r="L455" i="7"/>
  <c r="L456" i="7"/>
  <c r="L457" i="7"/>
  <c r="L458" i="7"/>
  <c r="L459" i="7"/>
  <c r="L461" i="7"/>
  <c r="L462" i="7"/>
  <c r="L463" i="7"/>
  <c r="L465" i="7"/>
  <c r="L467" i="7"/>
  <c r="L468" i="7"/>
  <c r="L469" i="7"/>
  <c r="L470" i="7"/>
  <c r="L471" i="7"/>
  <c r="L473" i="7"/>
  <c r="L474" i="7"/>
  <c r="L475" i="7"/>
  <c r="L476" i="7"/>
  <c r="L477" i="7"/>
  <c r="L479" i="7"/>
  <c r="L480" i="7"/>
  <c r="L481" i="7"/>
  <c r="L482" i="7"/>
  <c r="L483" i="7"/>
  <c r="L485" i="7"/>
  <c r="L486" i="7"/>
  <c r="L487" i="7"/>
  <c r="L488" i="7"/>
  <c r="L489" i="7"/>
  <c r="L491" i="7"/>
  <c r="L492" i="7"/>
  <c r="L493" i="7"/>
  <c r="L494" i="7"/>
  <c r="L495" i="7"/>
  <c r="L497" i="7"/>
  <c r="L498" i="7"/>
  <c r="L499" i="7"/>
  <c r="L500" i="7"/>
  <c r="L501" i="7"/>
  <c r="L503" i="7"/>
  <c r="L504" i="7"/>
  <c r="L505" i="7"/>
  <c r="L506" i="7"/>
  <c r="L507" i="7"/>
  <c r="L509" i="7"/>
  <c r="L510" i="7"/>
  <c r="L511" i="7"/>
  <c r="L512" i="7"/>
  <c r="L513" i="7"/>
  <c r="L515" i="7"/>
  <c r="L516" i="7"/>
  <c r="L517" i="7"/>
  <c r="L518" i="7"/>
  <c r="L519" i="7"/>
  <c r="L521" i="7"/>
  <c r="L522" i="7"/>
  <c r="L523" i="7"/>
  <c r="L524" i="7"/>
  <c r="L525" i="7"/>
  <c r="L527" i="7"/>
  <c r="L528" i="7"/>
  <c r="L529" i="7"/>
  <c r="L530" i="7"/>
  <c r="L531" i="7"/>
  <c r="L533" i="7"/>
  <c r="L534" i="7"/>
  <c r="L535" i="7"/>
  <c r="L536" i="7"/>
  <c r="L537" i="7"/>
  <c r="L539" i="7"/>
  <c r="I22" i="6"/>
  <c r="I23" i="6"/>
  <c r="I24" i="6"/>
  <c r="I25" i="6"/>
  <c r="I26" i="6"/>
  <c r="L26" i="6" s="1"/>
  <c r="I27" i="6"/>
  <c r="L27" i="6" s="1"/>
  <c r="I28" i="6"/>
  <c r="L28" i="6" s="1"/>
  <c r="I29" i="6"/>
  <c r="L29" i="6" s="1"/>
  <c r="I30" i="6"/>
  <c r="I31" i="6"/>
  <c r="I32" i="6"/>
  <c r="I33" i="6"/>
  <c r="L33" i="6" s="1"/>
  <c r="I34" i="6"/>
  <c r="I35" i="6"/>
  <c r="I36" i="6"/>
  <c r="I37" i="6"/>
  <c r="I38" i="6"/>
  <c r="L38" i="6" s="1"/>
  <c r="I39" i="6"/>
  <c r="L39" i="6" s="1"/>
  <c r="I40" i="6"/>
  <c r="L40" i="6" s="1"/>
  <c r="I41" i="6"/>
  <c r="L41" i="6" s="1"/>
  <c r="I42" i="6"/>
  <c r="I43" i="6"/>
  <c r="I44" i="6"/>
  <c r="I45" i="6"/>
  <c r="L45" i="6" s="1"/>
  <c r="I46" i="6"/>
  <c r="I47" i="6"/>
  <c r="I48" i="6"/>
  <c r="I49" i="6"/>
  <c r="I50" i="6"/>
  <c r="L50" i="6" s="1"/>
  <c r="I51" i="6"/>
  <c r="L51" i="6" s="1"/>
  <c r="I52" i="6"/>
  <c r="L52" i="6" s="1"/>
  <c r="I53" i="6"/>
  <c r="L53" i="6" s="1"/>
  <c r="I54" i="6"/>
  <c r="I55" i="6"/>
  <c r="I56" i="6"/>
  <c r="I57" i="6"/>
  <c r="L57" i="6" s="1"/>
  <c r="I58" i="6"/>
  <c r="I59" i="6"/>
  <c r="I60" i="6"/>
  <c r="I61" i="6"/>
  <c r="I62" i="6"/>
  <c r="L62" i="6" s="1"/>
  <c r="I63" i="6"/>
  <c r="L63" i="6" s="1"/>
  <c r="I64" i="6"/>
  <c r="L64" i="6" s="1"/>
  <c r="I65" i="6"/>
  <c r="L65" i="6" s="1"/>
  <c r="I66" i="6"/>
  <c r="I67" i="6"/>
  <c r="I68" i="6"/>
  <c r="I69" i="6"/>
  <c r="L69" i="6" s="1"/>
  <c r="I70" i="6"/>
  <c r="I71" i="6"/>
  <c r="I72" i="6"/>
  <c r="I73" i="6"/>
  <c r="I74" i="6"/>
  <c r="L74" i="6" s="1"/>
  <c r="I75" i="6"/>
  <c r="L75" i="6" s="1"/>
  <c r="I76" i="6"/>
  <c r="L76" i="6" s="1"/>
  <c r="I77" i="6"/>
  <c r="L77" i="6" s="1"/>
  <c r="I78" i="6"/>
  <c r="I79" i="6"/>
  <c r="I80" i="6"/>
  <c r="I81" i="6"/>
  <c r="L81" i="6" s="1"/>
  <c r="I82" i="6"/>
  <c r="I83" i="6"/>
  <c r="I84" i="6"/>
  <c r="I85" i="6"/>
  <c r="I86" i="6"/>
  <c r="L86" i="6" s="1"/>
  <c r="I87" i="6"/>
  <c r="L87" i="6" s="1"/>
  <c r="I88" i="6"/>
  <c r="L88" i="6" s="1"/>
  <c r="I89" i="6"/>
  <c r="L89" i="6" s="1"/>
  <c r="I90" i="6"/>
  <c r="I91" i="6"/>
  <c r="I92" i="6"/>
  <c r="I93" i="6"/>
  <c r="L93" i="6" s="1"/>
  <c r="I94" i="6"/>
  <c r="I95" i="6"/>
  <c r="I96" i="6"/>
  <c r="I97" i="6"/>
  <c r="I98" i="6"/>
  <c r="L98" i="6" s="1"/>
  <c r="I99" i="6"/>
  <c r="L99" i="6" s="1"/>
  <c r="I100" i="6"/>
  <c r="L100" i="6" s="1"/>
  <c r="I101" i="6"/>
  <c r="L101" i="6" s="1"/>
  <c r="I102" i="6"/>
  <c r="I103" i="6"/>
  <c r="I104" i="6"/>
  <c r="I105" i="6"/>
  <c r="L105" i="6" s="1"/>
  <c r="I106" i="6"/>
  <c r="I107" i="6"/>
  <c r="I108" i="6"/>
  <c r="I109" i="6"/>
  <c r="I110" i="6"/>
  <c r="L110" i="6" s="1"/>
  <c r="I111" i="6"/>
  <c r="L111" i="6" s="1"/>
  <c r="I112" i="6"/>
  <c r="L112" i="6" s="1"/>
  <c r="I113" i="6"/>
  <c r="L113" i="6" s="1"/>
  <c r="I114" i="6"/>
  <c r="I115" i="6"/>
  <c r="I116" i="6"/>
  <c r="I117" i="6"/>
  <c r="L117" i="6" s="1"/>
  <c r="I118" i="6"/>
  <c r="I119" i="6"/>
  <c r="I120" i="6"/>
  <c r="I121" i="6"/>
  <c r="I122" i="6"/>
  <c r="L122" i="6" s="1"/>
  <c r="I123" i="6"/>
  <c r="L123" i="6" s="1"/>
  <c r="I124" i="6"/>
  <c r="L124" i="6" s="1"/>
  <c r="I125" i="6"/>
  <c r="L125" i="6" s="1"/>
  <c r="I126" i="6"/>
  <c r="I127" i="6"/>
  <c r="I128" i="6"/>
  <c r="I129" i="6"/>
  <c r="L129" i="6" s="1"/>
  <c r="I130" i="6"/>
  <c r="I131" i="6"/>
  <c r="I132" i="6"/>
  <c r="I133" i="6"/>
  <c r="I134" i="6"/>
  <c r="L134" i="6" s="1"/>
  <c r="I135" i="6"/>
  <c r="L135" i="6" s="1"/>
  <c r="I136" i="6"/>
  <c r="L136" i="6" s="1"/>
  <c r="I137" i="6"/>
  <c r="L137" i="6" s="1"/>
  <c r="I138" i="6"/>
  <c r="I139" i="6"/>
  <c r="I140" i="6"/>
  <c r="I141" i="6"/>
  <c r="L141" i="6" s="1"/>
  <c r="I142" i="6"/>
  <c r="I143" i="6"/>
  <c r="I144" i="6"/>
  <c r="I145" i="6"/>
  <c r="I146" i="6"/>
  <c r="L146" i="6" s="1"/>
  <c r="I147" i="6"/>
  <c r="L147" i="6" s="1"/>
  <c r="I148" i="6"/>
  <c r="L148" i="6" s="1"/>
  <c r="I149" i="6"/>
  <c r="L149" i="6" s="1"/>
  <c r="I150" i="6"/>
  <c r="I151" i="6"/>
  <c r="I152" i="6"/>
  <c r="I153" i="6"/>
  <c r="L153" i="6" s="1"/>
  <c r="I154" i="6"/>
  <c r="I155" i="6"/>
  <c r="I156" i="6"/>
  <c r="I157" i="6"/>
  <c r="I158" i="6"/>
  <c r="L158" i="6" s="1"/>
  <c r="I159" i="6"/>
  <c r="L159" i="6" s="1"/>
  <c r="I160" i="6"/>
  <c r="L160" i="6" s="1"/>
  <c r="I161" i="6"/>
  <c r="L161" i="6" s="1"/>
  <c r="I162" i="6"/>
  <c r="I163" i="6"/>
  <c r="I164" i="6"/>
  <c r="I165" i="6"/>
  <c r="L165" i="6" s="1"/>
  <c r="I166" i="6"/>
  <c r="I167" i="6"/>
  <c r="I168" i="6"/>
  <c r="I169" i="6"/>
  <c r="I170" i="6"/>
  <c r="L170" i="6" s="1"/>
  <c r="I171" i="6"/>
  <c r="L171" i="6" s="1"/>
  <c r="I172" i="6"/>
  <c r="L172" i="6" s="1"/>
  <c r="I173" i="6"/>
  <c r="L173" i="6" s="1"/>
  <c r="I174" i="6"/>
  <c r="I175" i="6"/>
  <c r="I176" i="6"/>
  <c r="I177" i="6"/>
  <c r="L177" i="6" s="1"/>
  <c r="I178" i="6"/>
  <c r="I179" i="6"/>
  <c r="I180" i="6"/>
  <c r="I181" i="6"/>
  <c r="I182" i="6"/>
  <c r="L182" i="6" s="1"/>
  <c r="I183" i="6"/>
  <c r="L183" i="6" s="1"/>
  <c r="I184" i="6"/>
  <c r="L184" i="6" s="1"/>
  <c r="I185" i="6"/>
  <c r="L185" i="6" s="1"/>
  <c r="I186" i="6"/>
  <c r="I187" i="6"/>
  <c r="I188" i="6"/>
  <c r="I189" i="6"/>
  <c r="L189" i="6" s="1"/>
  <c r="I190" i="6"/>
  <c r="I191" i="6"/>
  <c r="I192" i="6"/>
  <c r="I193" i="6"/>
  <c r="I194" i="6"/>
  <c r="L194" i="6" s="1"/>
  <c r="I195" i="6"/>
  <c r="L195" i="6" s="1"/>
  <c r="I196" i="6"/>
  <c r="L196" i="6" s="1"/>
  <c r="I197" i="6"/>
  <c r="L197" i="6" s="1"/>
  <c r="I198" i="6"/>
  <c r="I199" i="6"/>
  <c r="I200" i="6"/>
  <c r="I201" i="6"/>
  <c r="L201" i="6" s="1"/>
  <c r="I202" i="6"/>
  <c r="I203" i="6"/>
  <c r="I204" i="6"/>
  <c r="I205" i="6"/>
  <c r="I206" i="6"/>
  <c r="L206" i="6" s="1"/>
  <c r="I207" i="6"/>
  <c r="L207" i="6" s="1"/>
  <c r="I208" i="6"/>
  <c r="L208" i="6" s="1"/>
  <c r="I209" i="6"/>
  <c r="L209" i="6" s="1"/>
  <c r="I210" i="6"/>
  <c r="I211" i="6"/>
  <c r="I212" i="6"/>
  <c r="I213" i="6"/>
  <c r="L213" i="6" s="1"/>
  <c r="I214" i="6"/>
  <c r="I215" i="6"/>
  <c r="I216" i="6"/>
  <c r="I217" i="6"/>
  <c r="I218" i="6"/>
  <c r="L218" i="6" s="1"/>
  <c r="I219" i="6"/>
  <c r="L219" i="6" s="1"/>
  <c r="I220" i="6"/>
  <c r="L220" i="6" s="1"/>
  <c r="I221" i="6"/>
  <c r="L221" i="6" s="1"/>
  <c r="I222" i="6"/>
  <c r="I223" i="6"/>
  <c r="I224" i="6"/>
  <c r="I225" i="6"/>
  <c r="L225" i="6" s="1"/>
  <c r="I226" i="6"/>
  <c r="I227" i="6"/>
  <c r="I228" i="6"/>
  <c r="I229" i="6"/>
  <c r="I230" i="6"/>
  <c r="L230" i="6" s="1"/>
  <c r="I231" i="6"/>
  <c r="L231" i="6" s="1"/>
  <c r="I232" i="6"/>
  <c r="L232" i="6" s="1"/>
  <c r="I233" i="6"/>
  <c r="L233" i="6" s="1"/>
  <c r="I234" i="6"/>
  <c r="I235" i="6"/>
  <c r="I236" i="6"/>
  <c r="I237" i="6"/>
  <c r="I238" i="6"/>
  <c r="I239" i="6"/>
  <c r="I240" i="6"/>
  <c r="I241" i="6"/>
  <c r="I242" i="6"/>
  <c r="L242" i="6" s="1"/>
  <c r="I243" i="6"/>
  <c r="L243" i="6" s="1"/>
  <c r="I244" i="6"/>
  <c r="L244" i="6" s="1"/>
  <c r="I245" i="6"/>
  <c r="L245" i="6" s="1"/>
  <c r="I246" i="6"/>
  <c r="I247" i="6"/>
  <c r="I248" i="6"/>
  <c r="I249" i="6"/>
  <c r="I250" i="6"/>
  <c r="I251" i="6"/>
  <c r="I252" i="6"/>
  <c r="I253" i="6"/>
  <c r="I254" i="6"/>
  <c r="L254" i="6" s="1"/>
  <c r="I255" i="6"/>
  <c r="L255" i="6" s="1"/>
  <c r="I256" i="6"/>
  <c r="L256" i="6" s="1"/>
  <c r="I257" i="6"/>
  <c r="L257" i="6" s="1"/>
  <c r="I258" i="6"/>
  <c r="I259" i="6"/>
  <c r="I260" i="6"/>
  <c r="I261" i="6"/>
  <c r="I262" i="6"/>
  <c r="I263" i="6"/>
  <c r="I264" i="6"/>
  <c r="I265" i="6"/>
  <c r="I266" i="6"/>
  <c r="L266" i="6" s="1"/>
  <c r="I267" i="6"/>
  <c r="L267" i="6" s="1"/>
  <c r="I268" i="6"/>
  <c r="L268" i="6" s="1"/>
  <c r="I269" i="6"/>
  <c r="L269" i="6" s="1"/>
  <c r="I270" i="6"/>
  <c r="I271" i="6"/>
  <c r="I272" i="6"/>
  <c r="I273" i="6"/>
  <c r="I274" i="6"/>
  <c r="I275" i="6"/>
  <c r="I276" i="6"/>
  <c r="I277" i="6"/>
  <c r="I278" i="6"/>
  <c r="L278" i="6" s="1"/>
  <c r="I279" i="6"/>
  <c r="L279" i="6" s="1"/>
  <c r="I280" i="6"/>
  <c r="L280" i="6" s="1"/>
  <c r="I281" i="6"/>
  <c r="L281" i="6" s="1"/>
  <c r="I282" i="6"/>
  <c r="I283" i="6"/>
  <c r="I284" i="6"/>
  <c r="I285" i="6"/>
  <c r="I286" i="6"/>
  <c r="I287" i="6"/>
  <c r="I288" i="6"/>
  <c r="I289" i="6"/>
  <c r="I290" i="6"/>
  <c r="L290" i="6" s="1"/>
  <c r="I291" i="6"/>
  <c r="L291" i="6" s="1"/>
  <c r="I292" i="6"/>
  <c r="L292" i="6" s="1"/>
  <c r="I293" i="6"/>
  <c r="L293" i="6" s="1"/>
  <c r="I294" i="6"/>
  <c r="I295" i="6"/>
  <c r="I296" i="6"/>
  <c r="I297" i="6"/>
  <c r="I298" i="6"/>
  <c r="I299" i="6"/>
  <c r="I300" i="6"/>
  <c r="I301" i="6"/>
  <c r="I302" i="6"/>
  <c r="L302" i="6" s="1"/>
  <c r="I303" i="6"/>
  <c r="L303" i="6" s="1"/>
  <c r="I304" i="6"/>
  <c r="L304" i="6" s="1"/>
  <c r="I305" i="6"/>
  <c r="L305" i="6" s="1"/>
  <c r="I306" i="6"/>
  <c r="I307" i="6"/>
  <c r="I308" i="6"/>
  <c r="I309" i="6"/>
  <c r="I310" i="6"/>
  <c r="I311" i="6"/>
  <c r="I312" i="6"/>
  <c r="I313" i="6"/>
  <c r="I314" i="6"/>
  <c r="L314" i="6" s="1"/>
  <c r="I315" i="6"/>
  <c r="L315" i="6" s="1"/>
  <c r="I316" i="6"/>
  <c r="L316" i="6" s="1"/>
  <c r="I317" i="6"/>
  <c r="L317" i="6" s="1"/>
  <c r="I318" i="6"/>
  <c r="I319" i="6"/>
  <c r="I320" i="6"/>
  <c r="I321" i="6"/>
  <c r="I322" i="6"/>
  <c r="I323" i="6"/>
  <c r="I324" i="6"/>
  <c r="I325" i="6"/>
  <c r="I326" i="6"/>
  <c r="L326" i="6" s="1"/>
  <c r="I327" i="6"/>
  <c r="L327" i="6" s="1"/>
  <c r="I328" i="6"/>
  <c r="L328" i="6" s="1"/>
  <c r="I329" i="6"/>
  <c r="L329" i="6" s="1"/>
  <c r="I330" i="6"/>
  <c r="I331" i="6"/>
  <c r="I332" i="6"/>
  <c r="I333" i="6"/>
  <c r="I334" i="6"/>
  <c r="I335" i="6"/>
  <c r="I336" i="6"/>
  <c r="I337" i="6"/>
  <c r="I338" i="6"/>
  <c r="L338" i="6" s="1"/>
  <c r="I339" i="6"/>
  <c r="L339" i="6" s="1"/>
  <c r="I340" i="6"/>
  <c r="L340" i="6" s="1"/>
  <c r="I341" i="6"/>
  <c r="L341" i="6" s="1"/>
  <c r="I342" i="6"/>
  <c r="I343" i="6"/>
  <c r="I344" i="6"/>
  <c r="I345" i="6"/>
  <c r="I346" i="6"/>
  <c r="I347" i="6"/>
  <c r="I348" i="6"/>
  <c r="I349" i="6"/>
  <c r="I350" i="6"/>
  <c r="L350" i="6" s="1"/>
  <c r="I351" i="6"/>
  <c r="L351" i="6" s="1"/>
  <c r="I352" i="6"/>
  <c r="L352" i="6" s="1"/>
  <c r="I353" i="6"/>
  <c r="L353" i="6" s="1"/>
  <c r="I354" i="6"/>
  <c r="I355" i="6"/>
  <c r="I356" i="6"/>
  <c r="I357" i="6"/>
  <c r="I358" i="6"/>
  <c r="I359" i="6"/>
  <c r="I360" i="6"/>
  <c r="I361" i="6"/>
  <c r="I362" i="6"/>
  <c r="L362" i="6" s="1"/>
  <c r="I363" i="6"/>
  <c r="L363" i="6" s="1"/>
  <c r="I364" i="6"/>
  <c r="L364" i="6" s="1"/>
  <c r="I365" i="6"/>
  <c r="L365" i="6" s="1"/>
  <c r="I366" i="6"/>
  <c r="I367" i="6"/>
  <c r="I368" i="6"/>
  <c r="I369" i="6"/>
  <c r="I370" i="6"/>
  <c r="I371" i="6"/>
  <c r="I372" i="6"/>
  <c r="I373" i="6"/>
  <c r="I374" i="6"/>
  <c r="L374" i="6" s="1"/>
  <c r="I375" i="6"/>
  <c r="L375" i="6" s="1"/>
  <c r="I376" i="6"/>
  <c r="L376" i="6" s="1"/>
  <c r="I377" i="6"/>
  <c r="L377" i="6" s="1"/>
  <c r="I378" i="6"/>
  <c r="I379" i="6"/>
  <c r="I380" i="6"/>
  <c r="I381" i="6"/>
  <c r="I382" i="6"/>
  <c r="I383" i="6"/>
  <c r="I384" i="6"/>
  <c r="I385" i="6"/>
  <c r="I386" i="6"/>
  <c r="L386" i="6" s="1"/>
  <c r="I387" i="6"/>
  <c r="L387" i="6" s="1"/>
  <c r="I388" i="6"/>
  <c r="L388" i="6" s="1"/>
  <c r="I389" i="6"/>
  <c r="L389" i="6" s="1"/>
  <c r="I390" i="6"/>
  <c r="I391" i="6"/>
  <c r="I392" i="6"/>
  <c r="I393" i="6"/>
  <c r="I394" i="6"/>
  <c r="I395" i="6"/>
  <c r="I396" i="6"/>
  <c r="I397" i="6"/>
  <c r="I398" i="6"/>
  <c r="L398" i="6" s="1"/>
  <c r="I399" i="6"/>
  <c r="L399" i="6" s="1"/>
  <c r="I400" i="6"/>
  <c r="L400" i="6" s="1"/>
  <c r="I401" i="6"/>
  <c r="L401" i="6" s="1"/>
  <c r="I402" i="6"/>
  <c r="I403" i="6"/>
  <c r="I404" i="6"/>
  <c r="I405" i="6"/>
  <c r="I406" i="6"/>
  <c r="I407" i="6"/>
  <c r="I408" i="6"/>
  <c r="I409" i="6"/>
  <c r="I410" i="6"/>
  <c r="L410" i="6" s="1"/>
  <c r="I411" i="6"/>
  <c r="L411" i="6" s="1"/>
  <c r="I412" i="6"/>
  <c r="L412" i="6" s="1"/>
  <c r="I413" i="6"/>
  <c r="L413" i="6" s="1"/>
  <c r="I414" i="6"/>
  <c r="I415" i="6"/>
  <c r="I416" i="6"/>
  <c r="I417" i="6"/>
  <c r="I418" i="6"/>
  <c r="I419" i="6"/>
  <c r="I420" i="6"/>
  <c r="I421" i="6"/>
  <c r="I422" i="6"/>
  <c r="L422" i="6" s="1"/>
  <c r="I423" i="6"/>
  <c r="L423" i="6" s="1"/>
  <c r="I424" i="6"/>
  <c r="L424" i="6" s="1"/>
  <c r="I425" i="6"/>
  <c r="L425" i="6" s="1"/>
  <c r="I426" i="6"/>
  <c r="I427" i="6"/>
  <c r="I428" i="6"/>
  <c r="I429" i="6"/>
  <c r="I430" i="6"/>
  <c r="I431" i="6"/>
  <c r="I432" i="6"/>
  <c r="I433" i="6"/>
  <c r="I434" i="6"/>
  <c r="L434" i="6" s="1"/>
  <c r="I435" i="6"/>
  <c r="L435" i="6" s="1"/>
  <c r="I436" i="6"/>
  <c r="L436" i="6" s="1"/>
  <c r="I437" i="6"/>
  <c r="L437" i="6" s="1"/>
  <c r="I438" i="6"/>
  <c r="I439" i="6"/>
  <c r="I440" i="6"/>
  <c r="I441" i="6"/>
  <c r="I442" i="6"/>
  <c r="I443" i="6"/>
  <c r="I444" i="6"/>
  <c r="I445" i="6"/>
  <c r="I446" i="6"/>
  <c r="L446" i="6" s="1"/>
  <c r="I447" i="6"/>
  <c r="L447" i="6" s="1"/>
  <c r="I448" i="6"/>
  <c r="L448" i="6" s="1"/>
  <c r="I449" i="6"/>
  <c r="L449" i="6" s="1"/>
  <c r="I450" i="6"/>
  <c r="I451" i="6"/>
  <c r="I452" i="6"/>
  <c r="I453" i="6"/>
  <c r="I454" i="6"/>
  <c r="I455" i="6"/>
  <c r="I456" i="6"/>
  <c r="I457" i="6"/>
  <c r="I458" i="6"/>
  <c r="L458" i="6" s="1"/>
  <c r="I459" i="6"/>
  <c r="L459" i="6" s="1"/>
  <c r="I460" i="6"/>
  <c r="L460" i="6" s="1"/>
  <c r="I461" i="6"/>
  <c r="L461" i="6" s="1"/>
  <c r="I462" i="6"/>
  <c r="I463" i="6"/>
  <c r="I464" i="6"/>
  <c r="I465" i="6"/>
  <c r="I466" i="6"/>
  <c r="I467" i="6"/>
  <c r="I468" i="6"/>
  <c r="I469" i="6"/>
  <c r="I470" i="6"/>
  <c r="L470" i="6" s="1"/>
  <c r="I471" i="6"/>
  <c r="L471" i="6" s="1"/>
  <c r="I472" i="6"/>
  <c r="L472" i="6" s="1"/>
  <c r="I473" i="6"/>
  <c r="L473" i="6" s="1"/>
  <c r="I474" i="6"/>
  <c r="I475" i="6"/>
  <c r="I476" i="6"/>
  <c r="I477" i="6"/>
  <c r="I478" i="6"/>
  <c r="I479" i="6"/>
  <c r="I480" i="6"/>
  <c r="I481" i="6"/>
  <c r="I482" i="6"/>
  <c r="L482" i="6" s="1"/>
  <c r="I483" i="6"/>
  <c r="L483" i="6" s="1"/>
  <c r="I484" i="6"/>
  <c r="L484" i="6" s="1"/>
  <c r="I485" i="6"/>
  <c r="L485" i="6" s="1"/>
  <c r="I486" i="6"/>
  <c r="I487" i="6"/>
  <c r="I488" i="6"/>
  <c r="I489" i="6"/>
  <c r="I490" i="6"/>
  <c r="I491" i="6"/>
  <c r="I492" i="6"/>
  <c r="I493" i="6"/>
  <c r="L22" i="6"/>
  <c r="L23" i="6"/>
  <c r="L24" i="6"/>
  <c r="L25" i="6"/>
  <c r="L30" i="6"/>
  <c r="L31" i="6"/>
  <c r="L32" i="6"/>
  <c r="L34" i="6"/>
  <c r="L35" i="6"/>
  <c r="L36" i="6"/>
  <c r="L37" i="6"/>
  <c r="L42" i="6"/>
  <c r="L43" i="6"/>
  <c r="L44" i="6"/>
  <c r="L46" i="6"/>
  <c r="L47" i="6"/>
  <c r="L48" i="6"/>
  <c r="L49" i="6"/>
  <c r="L54" i="6"/>
  <c r="L55" i="6"/>
  <c r="L56" i="6"/>
  <c r="L58" i="6"/>
  <c r="L59" i="6"/>
  <c r="L60" i="6"/>
  <c r="L61" i="6"/>
  <c r="L66" i="6"/>
  <c r="L67" i="6"/>
  <c r="L68" i="6"/>
  <c r="L70" i="6"/>
  <c r="L71" i="6"/>
  <c r="L72" i="6"/>
  <c r="L73" i="6"/>
  <c r="L78" i="6"/>
  <c r="L79" i="6"/>
  <c r="L80" i="6"/>
  <c r="L82" i="6"/>
  <c r="L83" i="6"/>
  <c r="L84" i="6"/>
  <c r="L85" i="6"/>
  <c r="L90" i="6"/>
  <c r="L91" i="6"/>
  <c r="L92" i="6"/>
  <c r="L94" i="6"/>
  <c r="L95" i="6"/>
  <c r="L96" i="6"/>
  <c r="L97" i="6"/>
  <c r="L102" i="6"/>
  <c r="L103" i="6"/>
  <c r="L104" i="6"/>
  <c r="L106" i="6"/>
  <c r="L107" i="6"/>
  <c r="L108" i="6"/>
  <c r="L109" i="6"/>
  <c r="L114" i="6"/>
  <c r="L115" i="6"/>
  <c r="L116" i="6"/>
  <c r="L118" i="6"/>
  <c r="L119" i="6"/>
  <c r="L120" i="6"/>
  <c r="L121" i="6"/>
  <c r="L126" i="6"/>
  <c r="L127" i="6"/>
  <c r="L128" i="6"/>
  <c r="L130" i="6"/>
  <c r="L131" i="6"/>
  <c r="L132" i="6"/>
  <c r="L133" i="6"/>
  <c r="L138" i="6"/>
  <c r="L139" i="6"/>
  <c r="L140" i="6"/>
  <c r="L142" i="6"/>
  <c r="L143" i="6"/>
  <c r="L144" i="6"/>
  <c r="L145" i="6"/>
  <c r="L150" i="6"/>
  <c r="L151" i="6"/>
  <c r="L152" i="6"/>
  <c r="L154" i="6"/>
  <c r="L155" i="6"/>
  <c r="L156" i="6"/>
  <c r="L157" i="6"/>
  <c r="L162" i="6"/>
  <c r="L163" i="6"/>
  <c r="L164" i="6"/>
  <c r="L166" i="6"/>
  <c r="L167" i="6"/>
  <c r="L168" i="6"/>
  <c r="L169" i="6"/>
  <c r="L174" i="6"/>
  <c r="L175" i="6"/>
  <c r="L176" i="6"/>
  <c r="L178" i="6"/>
  <c r="L179" i="6"/>
  <c r="L180" i="6"/>
  <c r="L181" i="6"/>
  <c r="L186" i="6"/>
  <c r="L187" i="6"/>
  <c r="L188" i="6"/>
  <c r="L190" i="6"/>
  <c r="L191" i="6"/>
  <c r="L192" i="6"/>
  <c r="L193" i="6"/>
  <c r="L198" i="6"/>
  <c r="L199" i="6"/>
  <c r="L200" i="6"/>
  <c r="L202" i="6"/>
  <c r="L203" i="6"/>
  <c r="L204" i="6"/>
  <c r="L205" i="6"/>
  <c r="L210" i="6"/>
  <c r="L211" i="6"/>
  <c r="L212" i="6"/>
  <c r="L214" i="6"/>
  <c r="L215" i="6"/>
  <c r="L216" i="6"/>
  <c r="L217" i="6"/>
  <c r="L222" i="6"/>
  <c r="L223" i="6"/>
  <c r="L224" i="6"/>
  <c r="L226" i="6"/>
  <c r="L227" i="6"/>
  <c r="L228" i="6"/>
  <c r="L229" i="6"/>
  <c r="L234" i="6"/>
  <c r="L235" i="6"/>
  <c r="L236" i="6"/>
  <c r="L237" i="6"/>
  <c r="L238" i="6"/>
  <c r="L239" i="6"/>
  <c r="L240" i="6"/>
  <c r="L241" i="6"/>
  <c r="L246" i="6"/>
  <c r="L247" i="6"/>
  <c r="L248" i="6"/>
  <c r="L249" i="6"/>
  <c r="L250" i="6"/>
  <c r="L251" i="6"/>
  <c r="L252" i="6"/>
  <c r="L253" i="6"/>
  <c r="L258" i="6"/>
  <c r="L259" i="6"/>
  <c r="L260" i="6"/>
  <c r="L261" i="6"/>
  <c r="L262" i="6"/>
  <c r="L263" i="6"/>
  <c r="L264" i="6"/>
  <c r="L265" i="6"/>
  <c r="L270" i="6"/>
  <c r="L271" i="6"/>
  <c r="L272" i="6"/>
  <c r="L273" i="6"/>
  <c r="L274" i="6"/>
  <c r="L275" i="6"/>
  <c r="L276" i="6"/>
  <c r="L277" i="6"/>
  <c r="L282" i="6"/>
  <c r="L283" i="6"/>
  <c r="L284" i="6"/>
  <c r="L285" i="6"/>
  <c r="L286" i="6"/>
  <c r="L287" i="6"/>
  <c r="L288" i="6"/>
  <c r="L289" i="6"/>
  <c r="L294" i="6"/>
  <c r="L295" i="6"/>
  <c r="L296" i="6"/>
  <c r="L297" i="6"/>
  <c r="L298" i="6"/>
  <c r="L299" i="6"/>
  <c r="L300" i="6"/>
  <c r="L301" i="6"/>
  <c r="L306" i="6"/>
  <c r="L307" i="6"/>
  <c r="L308" i="6"/>
  <c r="L309" i="6"/>
  <c r="L310" i="6"/>
  <c r="L311" i="6"/>
  <c r="L312" i="6"/>
  <c r="L313" i="6"/>
  <c r="L318" i="6"/>
  <c r="L319" i="6"/>
  <c r="L320" i="6"/>
  <c r="L321" i="6"/>
  <c r="L322" i="6"/>
  <c r="L323" i="6"/>
  <c r="L324" i="6"/>
  <c r="L325" i="6"/>
  <c r="L330" i="6"/>
  <c r="L331" i="6"/>
  <c r="L332" i="6"/>
  <c r="L333" i="6"/>
  <c r="L334" i="6"/>
  <c r="L335" i="6"/>
  <c r="L336" i="6"/>
  <c r="L337" i="6"/>
  <c r="L342" i="6"/>
  <c r="L343" i="6"/>
  <c r="L344" i="6"/>
  <c r="L345" i="6"/>
  <c r="L346" i="6"/>
  <c r="L347" i="6"/>
  <c r="L348" i="6"/>
  <c r="L349" i="6"/>
  <c r="L354" i="6"/>
  <c r="L355" i="6"/>
  <c r="L356" i="6"/>
  <c r="L357" i="6"/>
  <c r="L358" i="6"/>
  <c r="L359" i="6"/>
  <c r="L360" i="6"/>
  <c r="L361" i="6"/>
  <c r="L366" i="6"/>
  <c r="L367" i="6"/>
  <c r="L368" i="6"/>
  <c r="L369" i="6"/>
  <c r="L370" i="6"/>
  <c r="L371" i="6"/>
  <c r="L372" i="6"/>
  <c r="L373" i="6"/>
  <c r="L378" i="6"/>
  <c r="L379" i="6"/>
  <c r="L380" i="6"/>
  <c r="L381" i="6"/>
  <c r="L382" i="6"/>
  <c r="L383" i="6"/>
  <c r="L384" i="6"/>
  <c r="L385" i="6"/>
  <c r="L390" i="6"/>
  <c r="L391" i="6"/>
  <c r="L392" i="6"/>
  <c r="L393" i="6"/>
  <c r="L394" i="6"/>
  <c r="L395" i="6"/>
  <c r="L396" i="6"/>
  <c r="L397" i="6"/>
  <c r="L402" i="6"/>
  <c r="L403" i="6"/>
  <c r="L404" i="6"/>
  <c r="L405" i="6"/>
  <c r="L406" i="6"/>
  <c r="L407" i="6"/>
  <c r="L408" i="6"/>
  <c r="L409" i="6"/>
  <c r="L414" i="6"/>
  <c r="L415" i="6"/>
  <c r="L416" i="6"/>
  <c r="L417" i="6"/>
  <c r="L418" i="6"/>
  <c r="L419" i="6"/>
  <c r="L420" i="6"/>
  <c r="L421" i="6"/>
  <c r="L426" i="6"/>
  <c r="L427" i="6"/>
  <c r="L428" i="6"/>
  <c r="L429" i="6"/>
  <c r="L430" i="6"/>
  <c r="L431" i="6"/>
  <c r="L432" i="6"/>
  <c r="L433" i="6"/>
  <c r="L438" i="6"/>
  <c r="L439" i="6"/>
  <c r="L440" i="6"/>
  <c r="L441" i="6"/>
  <c r="L442" i="6"/>
  <c r="L443" i="6"/>
  <c r="L444" i="6"/>
  <c r="L445" i="6"/>
  <c r="L450" i="6"/>
  <c r="L451" i="6"/>
  <c r="L452" i="6"/>
  <c r="L453" i="6"/>
  <c r="L454" i="6"/>
  <c r="L455" i="6"/>
  <c r="L456" i="6"/>
  <c r="L457" i="6"/>
  <c r="L462" i="6"/>
  <c r="L463" i="6"/>
  <c r="L464" i="6"/>
  <c r="L465" i="6"/>
  <c r="L466" i="6"/>
  <c r="L467" i="6"/>
  <c r="L468" i="6"/>
  <c r="L469" i="6"/>
  <c r="L474" i="6"/>
  <c r="L475" i="6"/>
  <c r="L476" i="6"/>
  <c r="L477" i="6"/>
  <c r="L478" i="6"/>
  <c r="L479" i="6"/>
  <c r="L480" i="6"/>
  <c r="L481" i="6"/>
  <c r="L486" i="6"/>
  <c r="L487" i="6"/>
  <c r="L488" i="6"/>
  <c r="L489" i="6"/>
  <c r="L490" i="6"/>
  <c r="L491" i="6"/>
  <c r="L492" i="6"/>
  <c r="L493" i="6"/>
  <c r="I22" i="5"/>
  <c r="I23" i="5"/>
  <c r="L23" i="5" s="1"/>
  <c r="I24" i="5"/>
  <c r="I25" i="5"/>
  <c r="L25" i="5" s="1"/>
  <c r="I26" i="5"/>
  <c r="L26" i="5" s="1"/>
  <c r="I27" i="5"/>
  <c r="L27" i="5" s="1"/>
  <c r="I28" i="5"/>
  <c r="L28" i="5" s="1"/>
  <c r="I29" i="5"/>
  <c r="L29" i="5" s="1"/>
  <c r="I30" i="5"/>
  <c r="L30" i="5" s="1"/>
  <c r="I31" i="5"/>
  <c r="L31" i="5" s="1"/>
  <c r="I32" i="5"/>
  <c r="L32" i="5" s="1"/>
  <c r="I33" i="5"/>
  <c r="L33" i="5" s="1"/>
  <c r="I34" i="5"/>
  <c r="I35" i="5"/>
  <c r="I36" i="5"/>
  <c r="L36" i="5" s="1"/>
  <c r="I37" i="5"/>
  <c r="L37" i="5" s="1"/>
  <c r="I38" i="5"/>
  <c r="I39" i="5"/>
  <c r="I40" i="5"/>
  <c r="L40" i="5" s="1"/>
  <c r="I41" i="5"/>
  <c r="I42" i="5"/>
  <c r="I43" i="5"/>
  <c r="L43" i="5" s="1"/>
  <c r="I44" i="5"/>
  <c r="L44" i="5" s="1"/>
  <c r="I45" i="5"/>
  <c r="L45" i="5" s="1"/>
  <c r="I46" i="5"/>
  <c r="I47" i="5"/>
  <c r="L47" i="5" s="1"/>
  <c r="I48" i="5"/>
  <c r="I49" i="5"/>
  <c r="L49" i="5" s="1"/>
  <c r="I50" i="5"/>
  <c r="L50" i="5" s="1"/>
  <c r="I51" i="5"/>
  <c r="L51" i="5" s="1"/>
  <c r="I52" i="5"/>
  <c r="L52" i="5" s="1"/>
  <c r="I53" i="5"/>
  <c r="L53" i="5" s="1"/>
  <c r="I54" i="5"/>
  <c r="L54" i="5" s="1"/>
  <c r="I55" i="5"/>
  <c r="L55" i="5" s="1"/>
  <c r="I56" i="5"/>
  <c r="L56" i="5" s="1"/>
  <c r="I57" i="5"/>
  <c r="L57" i="5" s="1"/>
  <c r="I58" i="5"/>
  <c r="L58" i="5" s="1"/>
  <c r="I59" i="5"/>
  <c r="L59" i="5" s="1"/>
  <c r="I60" i="5"/>
  <c r="L60" i="5" s="1"/>
  <c r="I61" i="5"/>
  <c r="L61" i="5" s="1"/>
  <c r="I62" i="5"/>
  <c r="I63" i="5"/>
  <c r="I64" i="5"/>
  <c r="L64" i="5" s="1"/>
  <c r="I65" i="5"/>
  <c r="I66" i="5"/>
  <c r="I67" i="5"/>
  <c r="L67" i="5" s="1"/>
  <c r="I68" i="5"/>
  <c r="L68" i="5" s="1"/>
  <c r="I69" i="5"/>
  <c r="L69" i="5" s="1"/>
  <c r="I70" i="5"/>
  <c r="I71" i="5"/>
  <c r="L71" i="5" s="1"/>
  <c r="I72" i="5"/>
  <c r="L72" i="5" s="1"/>
  <c r="I73" i="5"/>
  <c r="L73" i="5" s="1"/>
  <c r="I74" i="5"/>
  <c r="L74" i="5" s="1"/>
  <c r="I75" i="5"/>
  <c r="L75" i="5" s="1"/>
  <c r="I76" i="5"/>
  <c r="L76" i="5" s="1"/>
  <c r="I77" i="5"/>
  <c r="L77" i="5" s="1"/>
  <c r="I78" i="5"/>
  <c r="L78" i="5" s="1"/>
  <c r="I79" i="5"/>
  <c r="L79" i="5" s="1"/>
  <c r="I80" i="5"/>
  <c r="L80" i="5" s="1"/>
  <c r="I81" i="5"/>
  <c r="L81" i="5" s="1"/>
  <c r="I82" i="5"/>
  <c r="I83" i="5"/>
  <c r="I84" i="5"/>
  <c r="I85" i="5"/>
  <c r="L85" i="5" s="1"/>
  <c r="I86" i="5"/>
  <c r="I87" i="5"/>
  <c r="L87" i="5" s="1"/>
  <c r="I88" i="5"/>
  <c r="L88" i="5" s="1"/>
  <c r="I89" i="5"/>
  <c r="I90" i="5"/>
  <c r="I91" i="5"/>
  <c r="L91" i="5" s="1"/>
  <c r="I92" i="5"/>
  <c r="L92" i="5" s="1"/>
  <c r="I93" i="5"/>
  <c r="L93" i="5" s="1"/>
  <c r="I94" i="5"/>
  <c r="I95" i="5"/>
  <c r="L95" i="5" s="1"/>
  <c r="I96" i="5"/>
  <c r="I97" i="5"/>
  <c r="L97" i="5" s="1"/>
  <c r="I98" i="5"/>
  <c r="I99" i="5"/>
  <c r="I100" i="5"/>
  <c r="L100" i="5" s="1"/>
  <c r="I101" i="5"/>
  <c r="I102" i="5"/>
  <c r="I103" i="5"/>
  <c r="L103" i="5" s="1"/>
  <c r="I104" i="5"/>
  <c r="L104" i="5" s="1"/>
  <c r="I105" i="5"/>
  <c r="L105" i="5" s="1"/>
  <c r="I106" i="5"/>
  <c r="I107" i="5"/>
  <c r="I108" i="5"/>
  <c r="L108" i="5" s="1"/>
  <c r="I109" i="5"/>
  <c r="L109" i="5" s="1"/>
  <c r="I110" i="5"/>
  <c r="I111" i="5"/>
  <c r="L111" i="5" s="1"/>
  <c r="I112" i="5"/>
  <c r="L112" i="5" s="1"/>
  <c r="I113" i="5"/>
  <c r="L113" i="5" s="1"/>
  <c r="I114" i="5"/>
  <c r="L114" i="5" s="1"/>
  <c r="I115" i="5"/>
  <c r="L115" i="5" s="1"/>
  <c r="I116" i="5"/>
  <c r="L116" i="5" s="1"/>
  <c r="I117" i="5"/>
  <c r="L117" i="5" s="1"/>
  <c r="I118" i="5"/>
  <c r="I119" i="5"/>
  <c r="I120" i="5"/>
  <c r="I121" i="5"/>
  <c r="L121" i="5" s="1"/>
  <c r="I122" i="5"/>
  <c r="L122" i="5" s="1"/>
  <c r="I123" i="5"/>
  <c r="L123" i="5" s="1"/>
  <c r="I124" i="5"/>
  <c r="L124" i="5" s="1"/>
  <c r="I125" i="5"/>
  <c r="I126" i="5"/>
  <c r="I127" i="5"/>
  <c r="I128" i="5"/>
  <c r="I129" i="5"/>
  <c r="L129" i="5" s="1"/>
  <c r="I130" i="5"/>
  <c r="L130" i="5" s="1"/>
  <c r="I131" i="5"/>
  <c r="L131" i="5" s="1"/>
  <c r="I132" i="5"/>
  <c r="L132" i="5" s="1"/>
  <c r="I133" i="5"/>
  <c r="L133" i="5" s="1"/>
  <c r="I134" i="5"/>
  <c r="I135" i="5"/>
  <c r="L135" i="5" s="1"/>
  <c r="I136" i="5"/>
  <c r="L136" i="5" s="1"/>
  <c r="I137" i="5"/>
  <c r="L137" i="5" s="1"/>
  <c r="I138" i="5"/>
  <c r="L138" i="5" s="1"/>
  <c r="I139" i="5"/>
  <c r="L139" i="5" s="1"/>
  <c r="I140" i="5"/>
  <c r="L140" i="5" s="1"/>
  <c r="I141" i="5"/>
  <c r="L141" i="5" s="1"/>
  <c r="I142" i="5"/>
  <c r="I143" i="5"/>
  <c r="I144" i="5"/>
  <c r="L144" i="5" s="1"/>
  <c r="I145" i="5"/>
  <c r="L145" i="5" s="1"/>
  <c r="I146" i="5"/>
  <c r="L146" i="5" s="1"/>
  <c r="I147" i="5"/>
  <c r="L147" i="5" s="1"/>
  <c r="I148" i="5"/>
  <c r="L148" i="5" s="1"/>
  <c r="I149" i="5"/>
  <c r="I150" i="5"/>
  <c r="I151" i="5"/>
  <c r="L151" i="5" s="1"/>
  <c r="I152" i="5"/>
  <c r="L152" i="5" s="1"/>
  <c r="I153" i="5"/>
  <c r="L153" i="5" s="1"/>
  <c r="I154" i="5"/>
  <c r="I155" i="5"/>
  <c r="I156" i="5"/>
  <c r="I157" i="5"/>
  <c r="L157" i="5" s="1"/>
  <c r="I158" i="5"/>
  <c r="L158" i="5" s="1"/>
  <c r="I159" i="5"/>
  <c r="L159" i="5" s="1"/>
  <c r="I160" i="5"/>
  <c r="L160" i="5" s="1"/>
  <c r="I161" i="5"/>
  <c r="L161" i="5" s="1"/>
  <c r="I162" i="5"/>
  <c r="L162" i="5" s="1"/>
  <c r="I163" i="5"/>
  <c r="L163" i="5" s="1"/>
  <c r="I164" i="5"/>
  <c r="L164" i="5" s="1"/>
  <c r="I165" i="5"/>
  <c r="L165" i="5" s="1"/>
  <c r="I166" i="5"/>
  <c r="I167" i="5"/>
  <c r="I168" i="5"/>
  <c r="I169" i="5"/>
  <c r="L169" i="5" s="1"/>
  <c r="I170" i="5"/>
  <c r="I171" i="5"/>
  <c r="I172" i="5"/>
  <c r="L172" i="5" s="1"/>
  <c r="I173" i="5"/>
  <c r="I174" i="5"/>
  <c r="I175" i="5"/>
  <c r="L175" i="5" s="1"/>
  <c r="I176" i="5"/>
  <c r="L176" i="5" s="1"/>
  <c r="I177" i="5"/>
  <c r="L177" i="5" s="1"/>
  <c r="I178" i="5"/>
  <c r="I179" i="5"/>
  <c r="L179" i="5" s="1"/>
  <c r="I180" i="5"/>
  <c r="L180" i="5" s="1"/>
  <c r="I181" i="5"/>
  <c r="L181" i="5" s="1"/>
  <c r="I182" i="5"/>
  <c r="I183" i="5"/>
  <c r="L183" i="5" s="1"/>
  <c r="I184" i="5"/>
  <c r="L184" i="5" s="1"/>
  <c r="I185" i="5"/>
  <c r="L185" i="5" s="1"/>
  <c r="I186" i="5"/>
  <c r="L186" i="5" s="1"/>
  <c r="I187" i="5"/>
  <c r="L187" i="5" s="1"/>
  <c r="I188" i="5"/>
  <c r="L188" i="5" s="1"/>
  <c r="I189" i="5"/>
  <c r="L189" i="5" s="1"/>
  <c r="I190" i="5"/>
  <c r="I191" i="5"/>
  <c r="I192" i="5"/>
  <c r="I193" i="5"/>
  <c r="L193" i="5" s="1"/>
  <c r="I194" i="5"/>
  <c r="L194" i="5" s="1"/>
  <c r="I195" i="5"/>
  <c r="L195" i="5" s="1"/>
  <c r="I196" i="5"/>
  <c r="L196" i="5" s="1"/>
  <c r="I197" i="5"/>
  <c r="I198" i="5"/>
  <c r="I199" i="5"/>
  <c r="I200" i="5"/>
  <c r="L200" i="5" s="1"/>
  <c r="I201" i="5"/>
  <c r="L201" i="5" s="1"/>
  <c r="I202" i="5"/>
  <c r="L202" i="5" s="1"/>
  <c r="I203" i="5"/>
  <c r="L203" i="5" s="1"/>
  <c r="I204" i="5"/>
  <c r="L204" i="5" s="1"/>
  <c r="I205" i="5"/>
  <c r="L205" i="5" s="1"/>
  <c r="I206" i="5"/>
  <c r="I207" i="5"/>
  <c r="L207" i="5" s="1"/>
  <c r="I208" i="5"/>
  <c r="L208" i="5" s="1"/>
  <c r="I209" i="5"/>
  <c r="L209" i="5" s="1"/>
  <c r="I210" i="5"/>
  <c r="L210" i="5" s="1"/>
  <c r="I211" i="5"/>
  <c r="L211" i="5" s="1"/>
  <c r="I212" i="5"/>
  <c r="L212" i="5" s="1"/>
  <c r="I213" i="5"/>
  <c r="L213" i="5" s="1"/>
  <c r="I214" i="5"/>
  <c r="I215" i="5"/>
  <c r="I216" i="5"/>
  <c r="L216" i="5" s="1"/>
  <c r="I217" i="5"/>
  <c r="L217" i="5" s="1"/>
  <c r="I218" i="5"/>
  <c r="L218" i="5" s="1"/>
  <c r="I219" i="5"/>
  <c r="L219" i="5" s="1"/>
  <c r="I220" i="5"/>
  <c r="L220" i="5" s="1"/>
  <c r="I221" i="5"/>
  <c r="I222" i="5"/>
  <c r="I223" i="5"/>
  <c r="L223" i="5" s="1"/>
  <c r="I224" i="5"/>
  <c r="L224" i="5" s="1"/>
  <c r="I225" i="5"/>
  <c r="L225" i="5" s="1"/>
  <c r="I226" i="5"/>
  <c r="I227" i="5"/>
  <c r="L227" i="5" s="1"/>
  <c r="I228" i="5"/>
  <c r="I229" i="5"/>
  <c r="L229" i="5" s="1"/>
  <c r="I230" i="5"/>
  <c r="L230" i="5" s="1"/>
  <c r="I231" i="5"/>
  <c r="L231" i="5" s="1"/>
  <c r="I232" i="5"/>
  <c r="L232" i="5" s="1"/>
  <c r="I233" i="5"/>
  <c r="L233" i="5" s="1"/>
  <c r="I234" i="5"/>
  <c r="L234" i="5" s="1"/>
  <c r="I235" i="5"/>
  <c r="L235" i="5" s="1"/>
  <c r="I236" i="5"/>
  <c r="L236" i="5" s="1"/>
  <c r="I237" i="5"/>
  <c r="L237" i="5" s="1"/>
  <c r="I238" i="5"/>
  <c r="I239" i="5"/>
  <c r="I240" i="5"/>
  <c r="I241" i="5"/>
  <c r="L241" i="5" s="1"/>
  <c r="I242" i="5"/>
  <c r="I243" i="5"/>
  <c r="I244" i="5"/>
  <c r="L244" i="5" s="1"/>
  <c r="I245" i="5"/>
  <c r="I246" i="5"/>
  <c r="L246" i="5" s="1"/>
  <c r="I247" i="5"/>
  <c r="L247" i="5" s="1"/>
  <c r="I248" i="5"/>
  <c r="L248" i="5" s="1"/>
  <c r="I249" i="5"/>
  <c r="L249" i="5" s="1"/>
  <c r="I250" i="5"/>
  <c r="I251" i="5"/>
  <c r="L251" i="5" s="1"/>
  <c r="I252" i="5"/>
  <c r="L252" i="5" s="1"/>
  <c r="I253" i="5"/>
  <c r="L253" i="5" s="1"/>
  <c r="I254" i="5"/>
  <c r="L254" i="5" s="1"/>
  <c r="I255" i="5"/>
  <c r="L255" i="5" s="1"/>
  <c r="I256" i="5"/>
  <c r="L256" i="5" s="1"/>
  <c r="I257" i="5"/>
  <c r="L257" i="5" s="1"/>
  <c r="I258" i="5"/>
  <c r="L258" i="5" s="1"/>
  <c r="I259" i="5"/>
  <c r="L259" i="5" s="1"/>
  <c r="I260" i="5"/>
  <c r="L260" i="5" s="1"/>
  <c r="I261" i="5"/>
  <c r="L261" i="5" s="1"/>
  <c r="I262" i="5"/>
  <c r="I263" i="5"/>
  <c r="I264" i="5"/>
  <c r="I265" i="5"/>
  <c r="L265" i="5" s="1"/>
  <c r="I266" i="5"/>
  <c r="L266" i="5" s="1"/>
  <c r="I267" i="5"/>
  <c r="L267" i="5" s="1"/>
  <c r="I268" i="5"/>
  <c r="L268" i="5" s="1"/>
  <c r="I269" i="5"/>
  <c r="I270" i="5"/>
  <c r="L270" i="5" s="1"/>
  <c r="I271" i="5"/>
  <c r="L271" i="5" s="1"/>
  <c r="I272" i="5"/>
  <c r="L272" i="5" s="1"/>
  <c r="I273" i="5"/>
  <c r="L273" i="5" s="1"/>
  <c r="I274" i="5"/>
  <c r="L274" i="5" s="1"/>
  <c r="I275" i="5"/>
  <c r="L275" i="5" s="1"/>
  <c r="I276" i="5"/>
  <c r="L276" i="5" s="1"/>
  <c r="I277" i="5"/>
  <c r="L277" i="5" s="1"/>
  <c r="I278" i="5"/>
  <c r="L278" i="5" s="1"/>
  <c r="I279" i="5"/>
  <c r="L279" i="5" s="1"/>
  <c r="I280" i="5"/>
  <c r="L280" i="5" s="1"/>
  <c r="I281" i="5"/>
  <c r="L281" i="5" s="1"/>
  <c r="I282" i="5"/>
  <c r="L282" i="5" s="1"/>
  <c r="I283" i="5"/>
  <c r="L283" i="5" s="1"/>
  <c r="I284" i="5"/>
  <c r="L284" i="5" s="1"/>
  <c r="I285" i="5"/>
  <c r="L285" i="5" s="1"/>
  <c r="I286" i="5"/>
  <c r="I287" i="5"/>
  <c r="I288" i="5"/>
  <c r="L288" i="5" s="1"/>
  <c r="I289" i="5"/>
  <c r="L289" i="5" s="1"/>
  <c r="I290" i="5"/>
  <c r="L290" i="5" s="1"/>
  <c r="I291" i="5"/>
  <c r="L291" i="5" s="1"/>
  <c r="I292" i="5"/>
  <c r="L292" i="5" s="1"/>
  <c r="I293" i="5"/>
  <c r="I294" i="5"/>
  <c r="L294" i="5" s="1"/>
  <c r="I295" i="5"/>
  <c r="L295" i="5" s="1"/>
  <c r="I296" i="5"/>
  <c r="L296" i="5" s="1"/>
  <c r="I297" i="5"/>
  <c r="L297" i="5" s="1"/>
  <c r="I298" i="5"/>
  <c r="I299" i="5"/>
  <c r="L299" i="5" s="1"/>
  <c r="I300" i="5"/>
  <c r="I301" i="5"/>
  <c r="L301" i="5" s="1"/>
  <c r="I302" i="5"/>
  <c r="L302" i="5" s="1"/>
  <c r="I303" i="5"/>
  <c r="L303" i="5" s="1"/>
  <c r="I304" i="5"/>
  <c r="L304" i="5" s="1"/>
  <c r="I305" i="5"/>
  <c r="L305" i="5" s="1"/>
  <c r="I306" i="5"/>
  <c r="L306" i="5" s="1"/>
  <c r="I307" i="5"/>
  <c r="L307" i="5" s="1"/>
  <c r="I308" i="5"/>
  <c r="L308" i="5" s="1"/>
  <c r="I309" i="5"/>
  <c r="L309" i="5" s="1"/>
  <c r="I310" i="5"/>
  <c r="I311" i="5"/>
  <c r="I312" i="5"/>
  <c r="I313" i="5"/>
  <c r="L313" i="5" s="1"/>
  <c r="I314" i="5"/>
  <c r="I315" i="5"/>
  <c r="L315" i="5" s="1"/>
  <c r="I316" i="5"/>
  <c r="L316" i="5" s="1"/>
  <c r="I317" i="5"/>
  <c r="L317" i="5" s="1"/>
  <c r="I318" i="5"/>
  <c r="L318" i="5" s="1"/>
  <c r="I319" i="5"/>
  <c r="L319" i="5" s="1"/>
  <c r="I320" i="5"/>
  <c r="L320" i="5" s="1"/>
  <c r="I321" i="5"/>
  <c r="L321" i="5" s="1"/>
  <c r="I322" i="5"/>
  <c r="I323" i="5"/>
  <c r="I324" i="5"/>
  <c r="L324" i="5" s="1"/>
  <c r="I325" i="5"/>
  <c r="L325" i="5" s="1"/>
  <c r="I326" i="5"/>
  <c r="I327" i="5"/>
  <c r="I328" i="5"/>
  <c r="L328" i="5" s="1"/>
  <c r="I329" i="5"/>
  <c r="I330" i="5"/>
  <c r="I331" i="5"/>
  <c r="I332" i="5"/>
  <c r="L332" i="5" s="1"/>
  <c r="I333" i="5"/>
  <c r="L333" i="5" s="1"/>
  <c r="I334" i="5"/>
  <c r="I335" i="5"/>
  <c r="I336" i="5"/>
  <c r="I337" i="5"/>
  <c r="L337" i="5" s="1"/>
  <c r="I338" i="5"/>
  <c r="L338" i="5" s="1"/>
  <c r="I339" i="5"/>
  <c r="L339" i="5" s="1"/>
  <c r="I340" i="5"/>
  <c r="L340" i="5" s="1"/>
  <c r="I341" i="5"/>
  <c r="L341" i="5" s="1"/>
  <c r="I342" i="5"/>
  <c r="L342" i="5" s="1"/>
  <c r="I343" i="5"/>
  <c r="L343" i="5" s="1"/>
  <c r="I344" i="5"/>
  <c r="L344" i="5" s="1"/>
  <c r="I345" i="5"/>
  <c r="L345" i="5" s="1"/>
  <c r="I346" i="5"/>
  <c r="L346" i="5" s="1"/>
  <c r="I347" i="5"/>
  <c r="L347" i="5" s="1"/>
  <c r="I348" i="5"/>
  <c r="L348" i="5" s="1"/>
  <c r="I349" i="5"/>
  <c r="L349" i="5" s="1"/>
  <c r="I350" i="5"/>
  <c r="I351" i="5"/>
  <c r="I352" i="5"/>
  <c r="L352" i="5" s="1"/>
  <c r="I353" i="5"/>
  <c r="I354" i="5"/>
  <c r="I355" i="5"/>
  <c r="I356" i="5"/>
  <c r="L356" i="5" s="1"/>
  <c r="I357" i="5"/>
  <c r="L357" i="5" s="1"/>
  <c r="I358" i="5"/>
  <c r="I359" i="5"/>
  <c r="L359" i="5" s="1"/>
  <c r="I360" i="5"/>
  <c r="L360" i="5" s="1"/>
  <c r="I361" i="5"/>
  <c r="L361" i="5" s="1"/>
  <c r="I362" i="5"/>
  <c r="L362" i="5" s="1"/>
  <c r="I363" i="5"/>
  <c r="L363" i="5" s="1"/>
  <c r="I364" i="5"/>
  <c r="L364" i="5" s="1"/>
  <c r="I365" i="5"/>
  <c r="L365" i="5" s="1"/>
  <c r="I366" i="5"/>
  <c r="L366" i="5" s="1"/>
  <c r="I367" i="5"/>
  <c r="L367" i="5" s="1"/>
  <c r="I368" i="5"/>
  <c r="L368" i="5" s="1"/>
  <c r="I369" i="5"/>
  <c r="L369" i="5" s="1"/>
  <c r="I370" i="5"/>
  <c r="I371" i="5"/>
  <c r="I372" i="5"/>
  <c r="I373" i="5"/>
  <c r="L373" i="5" s="1"/>
  <c r="I374" i="5"/>
  <c r="L374" i="5" s="1"/>
  <c r="I375" i="5"/>
  <c r="L375" i="5" s="1"/>
  <c r="I376" i="5"/>
  <c r="L376" i="5" s="1"/>
  <c r="I377" i="5"/>
  <c r="L377" i="5" s="1"/>
  <c r="I378" i="5"/>
  <c r="L378" i="5" s="1"/>
  <c r="I379" i="5"/>
  <c r="L379" i="5" s="1"/>
  <c r="I380" i="5"/>
  <c r="L380" i="5" s="1"/>
  <c r="I381" i="5"/>
  <c r="L381" i="5" s="1"/>
  <c r="I382" i="5"/>
  <c r="I383" i="5"/>
  <c r="I384" i="5"/>
  <c r="I385" i="5"/>
  <c r="L385" i="5" s="1"/>
  <c r="I386" i="5"/>
  <c r="I387" i="5"/>
  <c r="L387" i="5" s="1"/>
  <c r="I388" i="5"/>
  <c r="L388" i="5" s="1"/>
  <c r="I389" i="5"/>
  <c r="L389" i="5" s="1"/>
  <c r="I390" i="5"/>
  <c r="L390" i="5" s="1"/>
  <c r="I391" i="5"/>
  <c r="L391" i="5" s="1"/>
  <c r="I392" i="5"/>
  <c r="L392" i="5" s="1"/>
  <c r="I393" i="5"/>
  <c r="L393" i="5" s="1"/>
  <c r="I394" i="5"/>
  <c r="I395" i="5"/>
  <c r="I396" i="5"/>
  <c r="L396" i="5" s="1"/>
  <c r="I397" i="5"/>
  <c r="L397" i="5" s="1"/>
  <c r="I398" i="5"/>
  <c r="I399" i="5"/>
  <c r="I400" i="5"/>
  <c r="L400" i="5" s="1"/>
  <c r="I401" i="5"/>
  <c r="I402" i="5"/>
  <c r="I403" i="5"/>
  <c r="I404" i="5"/>
  <c r="L404" i="5" s="1"/>
  <c r="I405" i="5"/>
  <c r="L405" i="5" s="1"/>
  <c r="I406" i="5"/>
  <c r="I407" i="5"/>
  <c r="I408" i="5"/>
  <c r="I409" i="5"/>
  <c r="L409" i="5" s="1"/>
  <c r="I410" i="5"/>
  <c r="L410" i="5" s="1"/>
  <c r="I411" i="5"/>
  <c r="L411" i="5" s="1"/>
  <c r="I412" i="5"/>
  <c r="L412" i="5" s="1"/>
  <c r="I413" i="5"/>
  <c r="L413" i="5" s="1"/>
  <c r="I414" i="5"/>
  <c r="L414" i="5" s="1"/>
  <c r="I415" i="5"/>
  <c r="L415" i="5" s="1"/>
  <c r="I416" i="5"/>
  <c r="L416" i="5" s="1"/>
  <c r="I417" i="5"/>
  <c r="L417" i="5" s="1"/>
  <c r="I418" i="5"/>
  <c r="L418" i="5" s="1"/>
  <c r="I419" i="5"/>
  <c r="L419" i="5" s="1"/>
  <c r="I420" i="5"/>
  <c r="L420" i="5" s="1"/>
  <c r="I421" i="5"/>
  <c r="L421" i="5" s="1"/>
  <c r="I422" i="5"/>
  <c r="I423" i="5"/>
  <c r="I424" i="5"/>
  <c r="L424" i="5" s="1"/>
  <c r="I425" i="5"/>
  <c r="I426" i="5"/>
  <c r="I427" i="5"/>
  <c r="I428" i="5"/>
  <c r="L428" i="5" s="1"/>
  <c r="I429" i="5"/>
  <c r="L429" i="5" s="1"/>
  <c r="I430" i="5"/>
  <c r="I431" i="5"/>
  <c r="L431" i="5" s="1"/>
  <c r="I432" i="5"/>
  <c r="L432" i="5" s="1"/>
  <c r="I433" i="5"/>
  <c r="L433" i="5" s="1"/>
  <c r="I434" i="5"/>
  <c r="L434" i="5" s="1"/>
  <c r="I435" i="5"/>
  <c r="L435" i="5" s="1"/>
  <c r="I436" i="5"/>
  <c r="L436" i="5" s="1"/>
  <c r="I437" i="5"/>
  <c r="L437" i="5" s="1"/>
  <c r="I438" i="5"/>
  <c r="L438" i="5" s="1"/>
  <c r="I439" i="5"/>
  <c r="L439" i="5" s="1"/>
  <c r="I440" i="5"/>
  <c r="L440" i="5" s="1"/>
  <c r="I441" i="5"/>
  <c r="L441" i="5" s="1"/>
  <c r="I442" i="5"/>
  <c r="I443" i="5"/>
  <c r="I444" i="5"/>
  <c r="I445" i="5"/>
  <c r="L445" i="5" s="1"/>
  <c r="I446" i="5"/>
  <c r="L446" i="5" s="1"/>
  <c r="I447" i="5"/>
  <c r="L447" i="5" s="1"/>
  <c r="I448" i="5"/>
  <c r="L448" i="5" s="1"/>
  <c r="I449" i="5"/>
  <c r="I450" i="5"/>
  <c r="I451" i="5"/>
  <c r="I452" i="5"/>
  <c r="I453" i="5"/>
  <c r="L453" i="5" s="1"/>
  <c r="I454" i="5"/>
  <c r="I455" i="5"/>
  <c r="I456" i="5"/>
  <c r="I457" i="5"/>
  <c r="L457" i="5" s="1"/>
  <c r="I458" i="5"/>
  <c r="L458" i="5" s="1"/>
  <c r="I459" i="5"/>
  <c r="L459" i="5" s="1"/>
  <c r="I460" i="5"/>
  <c r="L460" i="5" s="1"/>
  <c r="I461" i="5"/>
  <c r="L461" i="5" s="1"/>
  <c r="I462" i="5"/>
  <c r="L462" i="5" s="1"/>
  <c r="I463" i="5"/>
  <c r="L463" i="5" s="1"/>
  <c r="I464" i="5"/>
  <c r="L464" i="5" s="1"/>
  <c r="I465" i="5"/>
  <c r="L465" i="5" s="1"/>
  <c r="I466" i="5"/>
  <c r="I467" i="5"/>
  <c r="I468" i="5"/>
  <c r="L468" i="5" s="1"/>
  <c r="I469" i="5"/>
  <c r="L469" i="5" s="1"/>
  <c r="I470" i="5"/>
  <c r="I471" i="5"/>
  <c r="I472" i="5"/>
  <c r="L472" i="5" s="1"/>
  <c r="I473" i="5"/>
  <c r="I474" i="5"/>
  <c r="L474" i="5" s="1"/>
  <c r="I475" i="5"/>
  <c r="L475" i="5" s="1"/>
  <c r="I476" i="5"/>
  <c r="L476" i="5" s="1"/>
  <c r="I477" i="5"/>
  <c r="L477" i="5" s="1"/>
  <c r="I478" i="5"/>
  <c r="I479" i="5"/>
  <c r="L479" i="5" s="1"/>
  <c r="I480" i="5"/>
  <c r="I481" i="5"/>
  <c r="L481" i="5" s="1"/>
  <c r="I482" i="5"/>
  <c r="L482" i="5" s="1"/>
  <c r="I483" i="5"/>
  <c r="L483" i="5" s="1"/>
  <c r="I484" i="5"/>
  <c r="L484" i="5" s="1"/>
  <c r="I485" i="5"/>
  <c r="L485" i="5" s="1"/>
  <c r="I486" i="5"/>
  <c r="L486" i="5" s="1"/>
  <c r="I487" i="5"/>
  <c r="L487" i="5" s="1"/>
  <c r="I488" i="5"/>
  <c r="L488" i="5" s="1"/>
  <c r="I489" i="5"/>
  <c r="L489" i="5" s="1"/>
  <c r="I490" i="5"/>
  <c r="L490" i="5" s="1"/>
  <c r="L22" i="5"/>
  <c r="L24" i="5"/>
  <c r="L34" i="5"/>
  <c r="L35" i="5"/>
  <c r="L38" i="5"/>
  <c r="L39" i="5"/>
  <c r="L41" i="5"/>
  <c r="L42" i="5"/>
  <c r="L46" i="5"/>
  <c r="L48" i="5"/>
  <c r="L62" i="5"/>
  <c r="L63" i="5"/>
  <c r="L65" i="5"/>
  <c r="L66" i="5"/>
  <c r="L70" i="5"/>
  <c r="L82" i="5"/>
  <c r="L83" i="5"/>
  <c r="L84" i="5"/>
  <c r="L86" i="5"/>
  <c r="L89" i="5"/>
  <c r="L90" i="5"/>
  <c r="L94" i="5"/>
  <c r="L96" i="5"/>
  <c r="L98" i="5"/>
  <c r="L99" i="5"/>
  <c r="L101" i="5"/>
  <c r="L102" i="5"/>
  <c r="L106" i="5"/>
  <c r="L107" i="5"/>
  <c r="L110" i="5"/>
  <c r="L118" i="5"/>
  <c r="L119" i="5"/>
  <c r="L120" i="5"/>
  <c r="L125" i="5"/>
  <c r="L126" i="5"/>
  <c r="L127" i="5"/>
  <c r="L128" i="5"/>
  <c r="L134" i="5"/>
  <c r="L142" i="5"/>
  <c r="L143" i="5"/>
  <c r="L149" i="5"/>
  <c r="L150" i="5"/>
  <c r="L154" i="5"/>
  <c r="L155" i="5"/>
  <c r="L156" i="5"/>
  <c r="L166" i="5"/>
  <c r="L167" i="5"/>
  <c r="L168" i="5"/>
  <c r="L170" i="5"/>
  <c r="L171" i="5"/>
  <c r="L173" i="5"/>
  <c r="L174" i="5"/>
  <c r="L178" i="5"/>
  <c r="L182" i="5"/>
  <c r="L190" i="5"/>
  <c r="L191" i="5"/>
  <c r="L192" i="5"/>
  <c r="L197" i="5"/>
  <c r="L198" i="5"/>
  <c r="L199" i="5"/>
  <c r="L206" i="5"/>
  <c r="L214" i="5"/>
  <c r="L215" i="5"/>
  <c r="L221" i="5"/>
  <c r="L222" i="5"/>
  <c r="L226" i="5"/>
  <c r="L228" i="5"/>
  <c r="L238" i="5"/>
  <c r="L239" i="5"/>
  <c r="L240" i="5"/>
  <c r="L242" i="5"/>
  <c r="L243" i="5"/>
  <c r="L245" i="5"/>
  <c r="L250" i="5"/>
  <c r="L262" i="5"/>
  <c r="L263" i="5"/>
  <c r="L264" i="5"/>
  <c r="L269" i="5"/>
  <c r="L286" i="5"/>
  <c r="L287" i="5"/>
  <c r="L293" i="5"/>
  <c r="L298" i="5"/>
  <c r="L300" i="5"/>
  <c r="L310" i="5"/>
  <c r="L311" i="5"/>
  <c r="L312" i="5"/>
  <c r="L314" i="5"/>
  <c r="L322" i="5"/>
  <c r="L323" i="5"/>
  <c r="L326" i="5"/>
  <c r="L327" i="5"/>
  <c r="L329" i="5"/>
  <c r="L330" i="5"/>
  <c r="L331" i="5"/>
  <c r="L334" i="5"/>
  <c r="L335" i="5"/>
  <c r="L336" i="5"/>
  <c r="L350" i="5"/>
  <c r="L351" i="5"/>
  <c r="L353" i="5"/>
  <c r="L354" i="5"/>
  <c r="L355" i="5"/>
  <c r="L358" i="5"/>
  <c r="L370" i="5"/>
  <c r="L371" i="5"/>
  <c r="L372" i="5"/>
  <c r="L382" i="5"/>
  <c r="L383" i="5"/>
  <c r="L384" i="5"/>
  <c r="L386" i="5"/>
  <c r="L394" i="5"/>
  <c r="L395" i="5"/>
  <c r="L398" i="5"/>
  <c r="L399" i="5"/>
  <c r="L401" i="5"/>
  <c r="L402" i="5"/>
  <c r="L403" i="5"/>
  <c r="L406" i="5"/>
  <c r="L407" i="5"/>
  <c r="L408" i="5"/>
  <c r="L422" i="5"/>
  <c r="L423" i="5"/>
  <c r="L425" i="5"/>
  <c r="L426" i="5"/>
  <c r="L427" i="5"/>
  <c r="L430" i="5"/>
  <c r="L442" i="5"/>
  <c r="L443" i="5"/>
  <c r="L444" i="5"/>
  <c r="L449" i="5"/>
  <c r="L450" i="5"/>
  <c r="L451" i="5"/>
  <c r="L452" i="5"/>
  <c r="L454" i="5"/>
  <c r="L455" i="5"/>
  <c r="L456" i="5"/>
  <c r="L466" i="5"/>
  <c r="L467" i="5"/>
  <c r="L470" i="5"/>
  <c r="L471" i="5"/>
  <c r="L473" i="5"/>
  <c r="L478" i="5"/>
  <c r="L480" i="5"/>
  <c r="I22" i="4"/>
  <c r="I23" i="4"/>
  <c r="L23" i="4" s="1"/>
  <c r="I24" i="4"/>
  <c r="L24" i="4" s="1"/>
  <c r="I25" i="4"/>
  <c r="L25" i="4" s="1"/>
  <c r="I26" i="4"/>
  <c r="L26" i="4" s="1"/>
  <c r="I27" i="4"/>
  <c r="L27" i="4" s="1"/>
  <c r="I28" i="4"/>
  <c r="I29" i="4"/>
  <c r="I30" i="4"/>
  <c r="L30" i="4" s="1"/>
  <c r="I31" i="4"/>
  <c r="I32" i="4"/>
  <c r="I33" i="4"/>
  <c r="I34" i="4"/>
  <c r="I35" i="4"/>
  <c r="I36" i="4"/>
  <c r="L36" i="4" s="1"/>
  <c r="I37" i="4"/>
  <c r="L37" i="4" s="1"/>
  <c r="I38" i="4"/>
  <c r="L38" i="4" s="1"/>
  <c r="I39" i="4"/>
  <c r="L39" i="4" s="1"/>
  <c r="I40" i="4"/>
  <c r="L40" i="4" s="1"/>
  <c r="I41" i="4"/>
  <c r="L41" i="4" s="1"/>
  <c r="I42" i="4"/>
  <c r="L42" i="4" s="1"/>
  <c r="I43" i="4"/>
  <c r="I44" i="4"/>
  <c r="I45" i="4"/>
  <c r="I46" i="4"/>
  <c r="L46" i="4" s="1"/>
  <c r="I47" i="4"/>
  <c r="L47" i="4" s="1"/>
  <c r="I48" i="4"/>
  <c r="L48" i="4" s="1"/>
  <c r="I49" i="4"/>
  <c r="L49" i="4" s="1"/>
  <c r="I50" i="4"/>
  <c r="L50" i="4" s="1"/>
  <c r="I51" i="4"/>
  <c r="L51" i="4" s="1"/>
  <c r="I52" i="4"/>
  <c r="L52" i="4" s="1"/>
  <c r="I53" i="4"/>
  <c r="L53" i="4" s="1"/>
  <c r="I54" i="4"/>
  <c r="L54" i="4" s="1"/>
  <c r="I55" i="4"/>
  <c r="I56" i="4"/>
  <c r="I57" i="4"/>
  <c r="I58" i="4"/>
  <c r="I59" i="4"/>
  <c r="I60" i="4"/>
  <c r="L60" i="4" s="1"/>
  <c r="I61" i="4"/>
  <c r="L61" i="4" s="1"/>
  <c r="I62" i="4"/>
  <c r="L62" i="4" s="1"/>
  <c r="I63" i="4"/>
  <c r="L63" i="4" s="1"/>
  <c r="I64" i="4"/>
  <c r="I65" i="4"/>
  <c r="I66" i="4"/>
  <c r="L66" i="4" s="1"/>
  <c r="I67" i="4"/>
  <c r="I68" i="4"/>
  <c r="I69" i="4"/>
  <c r="I70" i="4"/>
  <c r="I71" i="4"/>
  <c r="I72" i="4"/>
  <c r="L72" i="4" s="1"/>
  <c r="I73" i="4"/>
  <c r="L73" i="4" s="1"/>
  <c r="I74" i="4"/>
  <c r="L74" i="4" s="1"/>
  <c r="I75" i="4"/>
  <c r="L75" i="4" s="1"/>
  <c r="I76" i="4"/>
  <c r="L76" i="4" s="1"/>
  <c r="I77" i="4"/>
  <c r="L77" i="4" s="1"/>
  <c r="I78" i="4"/>
  <c r="L78" i="4" s="1"/>
  <c r="I79" i="4"/>
  <c r="I80" i="4"/>
  <c r="I81" i="4"/>
  <c r="I82" i="4"/>
  <c r="L82" i="4" s="1"/>
  <c r="I83" i="4"/>
  <c r="L83" i="4" s="1"/>
  <c r="I84" i="4"/>
  <c r="L84" i="4" s="1"/>
  <c r="I85" i="4"/>
  <c r="L85" i="4" s="1"/>
  <c r="I86" i="4"/>
  <c r="L86" i="4" s="1"/>
  <c r="I87" i="4"/>
  <c r="L87" i="4" s="1"/>
  <c r="I88" i="4"/>
  <c r="L88" i="4" s="1"/>
  <c r="I89" i="4"/>
  <c r="L89" i="4" s="1"/>
  <c r="I90" i="4"/>
  <c r="L90" i="4" s="1"/>
  <c r="I91" i="4"/>
  <c r="I92" i="4"/>
  <c r="I93" i="4"/>
  <c r="I94" i="4"/>
  <c r="I95" i="4"/>
  <c r="I96" i="4"/>
  <c r="L96" i="4" s="1"/>
  <c r="I97" i="4"/>
  <c r="L97" i="4" s="1"/>
  <c r="I98" i="4"/>
  <c r="L98" i="4" s="1"/>
  <c r="I99" i="4"/>
  <c r="L99" i="4" s="1"/>
  <c r="I100" i="4"/>
  <c r="I101" i="4"/>
  <c r="I102" i="4"/>
  <c r="L102" i="4" s="1"/>
  <c r="I103" i="4"/>
  <c r="I104" i="4"/>
  <c r="I105" i="4"/>
  <c r="I106" i="4"/>
  <c r="I107" i="4"/>
  <c r="I108" i="4"/>
  <c r="L108" i="4" s="1"/>
  <c r="I109" i="4"/>
  <c r="L109" i="4" s="1"/>
  <c r="I110" i="4"/>
  <c r="L110" i="4" s="1"/>
  <c r="I111" i="4"/>
  <c r="L111" i="4" s="1"/>
  <c r="I112" i="4"/>
  <c r="L112" i="4" s="1"/>
  <c r="I113" i="4"/>
  <c r="L113" i="4" s="1"/>
  <c r="I114" i="4"/>
  <c r="L114" i="4" s="1"/>
  <c r="I115" i="4"/>
  <c r="I116" i="4"/>
  <c r="I117" i="4"/>
  <c r="I118" i="4"/>
  <c r="L118" i="4" s="1"/>
  <c r="I119" i="4"/>
  <c r="L119" i="4" s="1"/>
  <c r="I120" i="4"/>
  <c r="L120" i="4" s="1"/>
  <c r="I121" i="4"/>
  <c r="L121" i="4" s="1"/>
  <c r="I122" i="4"/>
  <c r="L122" i="4" s="1"/>
  <c r="I123" i="4"/>
  <c r="L123" i="4" s="1"/>
  <c r="I124" i="4"/>
  <c r="L124" i="4" s="1"/>
  <c r="I125" i="4"/>
  <c r="L125" i="4" s="1"/>
  <c r="I126" i="4"/>
  <c r="L126" i="4" s="1"/>
  <c r="I127" i="4"/>
  <c r="I128" i="4"/>
  <c r="I129" i="4"/>
  <c r="I130" i="4"/>
  <c r="I131" i="4"/>
  <c r="I132" i="4"/>
  <c r="L132" i="4" s="1"/>
  <c r="I133" i="4"/>
  <c r="L133" i="4" s="1"/>
  <c r="I134" i="4"/>
  <c r="L134" i="4" s="1"/>
  <c r="I135" i="4"/>
  <c r="L135" i="4" s="1"/>
  <c r="I136" i="4"/>
  <c r="I137" i="4"/>
  <c r="I138" i="4"/>
  <c r="L138" i="4" s="1"/>
  <c r="I139" i="4"/>
  <c r="I140" i="4"/>
  <c r="I141" i="4"/>
  <c r="I142" i="4"/>
  <c r="I143" i="4"/>
  <c r="I144" i="4"/>
  <c r="L144" i="4" s="1"/>
  <c r="I145" i="4"/>
  <c r="L145" i="4" s="1"/>
  <c r="I146" i="4"/>
  <c r="L146" i="4" s="1"/>
  <c r="I147" i="4"/>
  <c r="L147" i="4" s="1"/>
  <c r="I148" i="4"/>
  <c r="L148" i="4" s="1"/>
  <c r="I149" i="4"/>
  <c r="L149" i="4" s="1"/>
  <c r="I150" i="4"/>
  <c r="L150" i="4" s="1"/>
  <c r="I151" i="4"/>
  <c r="I152" i="4"/>
  <c r="I153" i="4"/>
  <c r="I154" i="4"/>
  <c r="L154" i="4" s="1"/>
  <c r="I155" i="4"/>
  <c r="L155" i="4" s="1"/>
  <c r="I156" i="4"/>
  <c r="L156" i="4" s="1"/>
  <c r="I157" i="4"/>
  <c r="L157" i="4" s="1"/>
  <c r="I158" i="4"/>
  <c r="L158" i="4" s="1"/>
  <c r="I159" i="4"/>
  <c r="L159" i="4" s="1"/>
  <c r="I160" i="4"/>
  <c r="L160" i="4" s="1"/>
  <c r="I161" i="4"/>
  <c r="L161" i="4" s="1"/>
  <c r="I162" i="4"/>
  <c r="L162" i="4" s="1"/>
  <c r="I163" i="4"/>
  <c r="I164" i="4"/>
  <c r="I165" i="4"/>
  <c r="I166" i="4"/>
  <c r="I167" i="4"/>
  <c r="I168" i="4"/>
  <c r="L168" i="4" s="1"/>
  <c r="I169" i="4"/>
  <c r="L169" i="4" s="1"/>
  <c r="I170" i="4"/>
  <c r="L170" i="4" s="1"/>
  <c r="I171" i="4"/>
  <c r="L171" i="4" s="1"/>
  <c r="I172" i="4"/>
  <c r="I173" i="4"/>
  <c r="I174" i="4"/>
  <c r="L174" i="4" s="1"/>
  <c r="I175" i="4"/>
  <c r="I176" i="4"/>
  <c r="I177" i="4"/>
  <c r="I178" i="4"/>
  <c r="I179" i="4"/>
  <c r="I180" i="4"/>
  <c r="L180" i="4" s="1"/>
  <c r="I181" i="4"/>
  <c r="L181" i="4" s="1"/>
  <c r="I182" i="4"/>
  <c r="L182" i="4" s="1"/>
  <c r="I183" i="4"/>
  <c r="L183" i="4" s="1"/>
  <c r="I184" i="4"/>
  <c r="L184" i="4" s="1"/>
  <c r="I185" i="4"/>
  <c r="L185" i="4" s="1"/>
  <c r="I186" i="4"/>
  <c r="L186" i="4" s="1"/>
  <c r="I187" i="4"/>
  <c r="I188" i="4"/>
  <c r="I189" i="4"/>
  <c r="I190" i="4"/>
  <c r="L190" i="4" s="1"/>
  <c r="I191" i="4"/>
  <c r="L191" i="4" s="1"/>
  <c r="I192" i="4"/>
  <c r="L192" i="4" s="1"/>
  <c r="I193" i="4"/>
  <c r="L193" i="4" s="1"/>
  <c r="I194" i="4"/>
  <c r="L194" i="4" s="1"/>
  <c r="I195" i="4"/>
  <c r="L195" i="4" s="1"/>
  <c r="I196" i="4"/>
  <c r="L196" i="4" s="1"/>
  <c r="I197" i="4"/>
  <c r="L197" i="4" s="1"/>
  <c r="I198" i="4"/>
  <c r="L198" i="4" s="1"/>
  <c r="I199" i="4"/>
  <c r="I200" i="4"/>
  <c r="I201" i="4"/>
  <c r="I202" i="4"/>
  <c r="I203" i="4"/>
  <c r="I204" i="4"/>
  <c r="L204" i="4" s="1"/>
  <c r="I205" i="4"/>
  <c r="L205" i="4" s="1"/>
  <c r="I206" i="4"/>
  <c r="L206" i="4" s="1"/>
  <c r="I207" i="4"/>
  <c r="L207" i="4" s="1"/>
  <c r="I208" i="4"/>
  <c r="I209" i="4"/>
  <c r="I210" i="4"/>
  <c r="L210" i="4" s="1"/>
  <c r="I211" i="4"/>
  <c r="I212" i="4"/>
  <c r="I213" i="4"/>
  <c r="I214" i="4"/>
  <c r="I215" i="4"/>
  <c r="I216" i="4"/>
  <c r="L216" i="4" s="1"/>
  <c r="I217" i="4"/>
  <c r="L217" i="4" s="1"/>
  <c r="I218" i="4"/>
  <c r="L218" i="4" s="1"/>
  <c r="I219" i="4"/>
  <c r="L219" i="4" s="1"/>
  <c r="I220" i="4"/>
  <c r="L220" i="4" s="1"/>
  <c r="I221" i="4"/>
  <c r="L221" i="4" s="1"/>
  <c r="I222" i="4"/>
  <c r="L222" i="4" s="1"/>
  <c r="I223" i="4"/>
  <c r="I224" i="4"/>
  <c r="I225" i="4"/>
  <c r="I226" i="4"/>
  <c r="L226" i="4" s="1"/>
  <c r="I227" i="4"/>
  <c r="L227" i="4" s="1"/>
  <c r="I228" i="4"/>
  <c r="L228" i="4" s="1"/>
  <c r="I229" i="4"/>
  <c r="L229" i="4" s="1"/>
  <c r="I230" i="4"/>
  <c r="L230" i="4" s="1"/>
  <c r="I231" i="4"/>
  <c r="L231" i="4" s="1"/>
  <c r="I232" i="4"/>
  <c r="L232" i="4" s="1"/>
  <c r="I233" i="4"/>
  <c r="L233" i="4" s="1"/>
  <c r="I234" i="4"/>
  <c r="L234" i="4" s="1"/>
  <c r="I235" i="4"/>
  <c r="I236" i="4"/>
  <c r="I237" i="4"/>
  <c r="I238" i="4"/>
  <c r="I239" i="4"/>
  <c r="I240" i="4"/>
  <c r="L240" i="4" s="1"/>
  <c r="I241" i="4"/>
  <c r="L241" i="4" s="1"/>
  <c r="I242" i="4"/>
  <c r="L242" i="4" s="1"/>
  <c r="I243" i="4"/>
  <c r="L243" i="4" s="1"/>
  <c r="I244" i="4"/>
  <c r="I245" i="4"/>
  <c r="I246" i="4"/>
  <c r="L246" i="4" s="1"/>
  <c r="I247" i="4"/>
  <c r="I248" i="4"/>
  <c r="I249" i="4"/>
  <c r="I250" i="4"/>
  <c r="I251" i="4"/>
  <c r="I252" i="4"/>
  <c r="L252" i="4" s="1"/>
  <c r="I253" i="4"/>
  <c r="L253" i="4" s="1"/>
  <c r="I254" i="4"/>
  <c r="L254" i="4" s="1"/>
  <c r="I255" i="4"/>
  <c r="L255" i="4" s="1"/>
  <c r="I256" i="4"/>
  <c r="L256" i="4" s="1"/>
  <c r="I257" i="4"/>
  <c r="L257" i="4" s="1"/>
  <c r="I258" i="4"/>
  <c r="L258" i="4" s="1"/>
  <c r="I259" i="4"/>
  <c r="I260" i="4"/>
  <c r="I261" i="4"/>
  <c r="I262" i="4"/>
  <c r="L262" i="4" s="1"/>
  <c r="I263" i="4"/>
  <c r="L263" i="4" s="1"/>
  <c r="I264" i="4"/>
  <c r="L264" i="4" s="1"/>
  <c r="I265" i="4"/>
  <c r="L265" i="4" s="1"/>
  <c r="I266" i="4"/>
  <c r="L266" i="4" s="1"/>
  <c r="I267" i="4"/>
  <c r="L267" i="4" s="1"/>
  <c r="I268" i="4"/>
  <c r="L268" i="4" s="1"/>
  <c r="I269" i="4"/>
  <c r="L269" i="4" s="1"/>
  <c r="I270" i="4"/>
  <c r="L270" i="4" s="1"/>
  <c r="I271" i="4"/>
  <c r="I272" i="4"/>
  <c r="I273" i="4"/>
  <c r="I274" i="4"/>
  <c r="I275" i="4"/>
  <c r="I276" i="4"/>
  <c r="L276" i="4" s="1"/>
  <c r="I277" i="4"/>
  <c r="L277" i="4" s="1"/>
  <c r="I278" i="4"/>
  <c r="L278" i="4" s="1"/>
  <c r="I279" i="4"/>
  <c r="L279" i="4" s="1"/>
  <c r="I280" i="4"/>
  <c r="I281" i="4"/>
  <c r="I282" i="4"/>
  <c r="L282" i="4" s="1"/>
  <c r="I283" i="4"/>
  <c r="I284" i="4"/>
  <c r="I285" i="4"/>
  <c r="I286" i="4"/>
  <c r="I287" i="4"/>
  <c r="I288" i="4"/>
  <c r="L288" i="4" s="1"/>
  <c r="I289" i="4"/>
  <c r="L289" i="4" s="1"/>
  <c r="I290" i="4"/>
  <c r="L290" i="4" s="1"/>
  <c r="I291" i="4"/>
  <c r="L291" i="4" s="1"/>
  <c r="I292" i="4"/>
  <c r="L292" i="4" s="1"/>
  <c r="I293" i="4"/>
  <c r="L293" i="4" s="1"/>
  <c r="I294" i="4"/>
  <c r="L294" i="4" s="1"/>
  <c r="I295" i="4"/>
  <c r="I296" i="4"/>
  <c r="I297" i="4"/>
  <c r="I298" i="4"/>
  <c r="L298" i="4" s="1"/>
  <c r="I299" i="4"/>
  <c r="L299" i="4" s="1"/>
  <c r="I300" i="4"/>
  <c r="L300" i="4" s="1"/>
  <c r="I301" i="4"/>
  <c r="L301" i="4" s="1"/>
  <c r="I302" i="4"/>
  <c r="L302" i="4" s="1"/>
  <c r="I303" i="4"/>
  <c r="L303" i="4" s="1"/>
  <c r="I304" i="4"/>
  <c r="L304" i="4" s="1"/>
  <c r="I305" i="4"/>
  <c r="L305" i="4" s="1"/>
  <c r="I306" i="4"/>
  <c r="L306" i="4" s="1"/>
  <c r="I307" i="4"/>
  <c r="I308" i="4"/>
  <c r="I309" i="4"/>
  <c r="I310" i="4"/>
  <c r="I311" i="4"/>
  <c r="I312" i="4"/>
  <c r="L312" i="4" s="1"/>
  <c r="I313" i="4"/>
  <c r="L313" i="4" s="1"/>
  <c r="I314" i="4"/>
  <c r="L314" i="4" s="1"/>
  <c r="I315" i="4"/>
  <c r="L315" i="4" s="1"/>
  <c r="I316" i="4"/>
  <c r="I317" i="4"/>
  <c r="I318" i="4"/>
  <c r="L318" i="4" s="1"/>
  <c r="I319" i="4"/>
  <c r="I320" i="4"/>
  <c r="I321" i="4"/>
  <c r="I322" i="4"/>
  <c r="I323" i="4"/>
  <c r="I324" i="4"/>
  <c r="L324" i="4" s="1"/>
  <c r="I325" i="4"/>
  <c r="L325" i="4" s="1"/>
  <c r="I326" i="4"/>
  <c r="L326" i="4" s="1"/>
  <c r="I327" i="4"/>
  <c r="L327" i="4" s="1"/>
  <c r="I328" i="4"/>
  <c r="L328" i="4" s="1"/>
  <c r="I329" i="4"/>
  <c r="L329" i="4" s="1"/>
  <c r="I330" i="4"/>
  <c r="L330" i="4" s="1"/>
  <c r="I331" i="4"/>
  <c r="I332" i="4"/>
  <c r="I333" i="4"/>
  <c r="I334" i="4"/>
  <c r="L334" i="4" s="1"/>
  <c r="I335" i="4"/>
  <c r="L335" i="4" s="1"/>
  <c r="I336" i="4"/>
  <c r="L336" i="4" s="1"/>
  <c r="I337" i="4"/>
  <c r="L337" i="4" s="1"/>
  <c r="I338" i="4"/>
  <c r="L338" i="4" s="1"/>
  <c r="I339" i="4"/>
  <c r="L339" i="4" s="1"/>
  <c r="I340" i="4"/>
  <c r="L340" i="4" s="1"/>
  <c r="I341" i="4"/>
  <c r="L341" i="4" s="1"/>
  <c r="I342" i="4"/>
  <c r="L342" i="4" s="1"/>
  <c r="I343" i="4"/>
  <c r="I344" i="4"/>
  <c r="I345" i="4"/>
  <c r="I346" i="4"/>
  <c r="I347" i="4"/>
  <c r="I348" i="4"/>
  <c r="L348" i="4" s="1"/>
  <c r="I349" i="4"/>
  <c r="L349" i="4" s="1"/>
  <c r="I350" i="4"/>
  <c r="L350" i="4" s="1"/>
  <c r="I351" i="4"/>
  <c r="L351" i="4" s="1"/>
  <c r="I352" i="4"/>
  <c r="I353" i="4"/>
  <c r="I354" i="4"/>
  <c r="L354" i="4" s="1"/>
  <c r="I355" i="4"/>
  <c r="I356" i="4"/>
  <c r="I357" i="4"/>
  <c r="I358" i="4"/>
  <c r="I359" i="4"/>
  <c r="I360" i="4"/>
  <c r="L360" i="4" s="1"/>
  <c r="I361" i="4"/>
  <c r="L361" i="4" s="1"/>
  <c r="I362" i="4"/>
  <c r="L362" i="4" s="1"/>
  <c r="L22" i="4"/>
  <c r="L28" i="4"/>
  <c r="L29" i="4"/>
  <c r="L31" i="4"/>
  <c r="L32" i="4"/>
  <c r="L33" i="4"/>
  <c r="L34" i="4"/>
  <c r="L35" i="4"/>
  <c r="L43" i="4"/>
  <c r="L44" i="4"/>
  <c r="L45" i="4"/>
  <c r="L55" i="4"/>
  <c r="L56" i="4"/>
  <c r="L57" i="4"/>
  <c r="L58" i="4"/>
  <c r="L59" i="4"/>
  <c r="L64" i="4"/>
  <c r="L65" i="4"/>
  <c r="L67" i="4"/>
  <c r="L68" i="4"/>
  <c r="L69" i="4"/>
  <c r="L70" i="4"/>
  <c r="L71" i="4"/>
  <c r="L79" i="4"/>
  <c r="L80" i="4"/>
  <c r="L81" i="4"/>
  <c r="L91" i="4"/>
  <c r="L92" i="4"/>
  <c r="L93" i="4"/>
  <c r="L94" i="4"/>
  <c r="L95" i="4"/>
  <c r="L100" i="4"/>
  <c r="L101" i="4"/>
  <c r="L103" i="4"/>
  <c r="L104" i="4"/>
  <c r="L105" i="4"/>
  <c r="L106" i="4"/>
  <c r="L107" i="4"/>
  <c r="L115" i="4"/>
  <c r="L116" i="4"/>
  <c r="L117" i="4"/>
  <c r="L127" i="4"/>
  <c r="L128" i="4"/>
  <c r="L129" i="4"/>
  <c r="L130" i="4"/>
  <c r="L131" i="4"/>
  <c r="L136" i="4"/>
  <c r="L137" i="4"/>
  <c r="L139" i="4"/>
  <c r="L140" i="4"/>
  <c r="L141" i="4"/>
  <c r="L142" i="4"/>
  <c r="L143" i="4"/>
  <c r="L151" i="4"/>
  <c r="L152" i="4"/>
  <c r="L153" i="4"/>
  <c r="L163" i="4"/>
  <c r="L164" i="4"/>
  <c r="L165" i="4"/>
  <c r="L166" i="4"/>
  <c r="L167" i="4"/>
  <c r="L172" i="4"/>
  <c r="L173" i="4"/>
  <c r="L175" i="4"/>
  <c r="L176" i="4"/>
  <c r="L177" i="4"/>
  <c r="L178" i="4"/>
  <c r="L179" i="4"/>
  <c r="L187" i="4"/>
  <c r="L188" i="4"/>
  <c r="L189" i="4"/>
  <c r="L199" i="4"/>
  <c r="L200" i="4"/>
  <c r="L201" i="4"/>
  <c r="L202" i="4"/>
  <c r="L203" i="4"/>
  <c r="L208" i="4"/>
  <c r="L209" i="4"/>
  <c r="L211" i="4"/>
  <c r="L212" i="4"/>
  <c r="L213" i="4"/>
  <c r="L214" i="4"/>
  <c r="L215" i="4"/>
  <c r="L223" i="4"/>
  <c r="L224" i="4"/>
  <c r="L225" i="4"/>
  <c r="L235" i="4"/>
  <c r="L236" i="4"/>
  <c r="L237" i="4"/>
  <c r="L238" i="4"/>
  <c r="L239" i="4"/>
  <c r="L244" i="4"/>
  <c r="L245" i="4"/>
  <c r="L247" i="4"/>
  <c r="L248" i="4"/>
  <c r="L249" i="4"/>
  <c r="L250" i="4"/>
  <c r="L251" i="4"/>
  <c r="L259" i="4"/>
  <c r="L260" i="4"/>
  <c r="L261" i="4"/>
  <c r="L271" i="4"/>
  <c r="L272" i="4"/>
  <c r="L273" i="4"/>
  <c r="L274" i="4"/>
  <c r="L275" i="4"/>
  <c r="L280" i="4"/>
  <c r="L281" i="4"/>
  <c r="L283" i="4"/>
  <c r="L284" i="4"/>
  <c r="L285" i="4"/>
  <c r="L286" i="4"/>
  <c r="L287" i="4"/>
  <c r="L295" i="4"/>
  <c r="L296" i="4"/>
  <c r="L297" i="4"/>
  <c r="L307" i="4"/>
  <c r="L308" i="4"/>
  <c r="L309" i="4"/>
  <c r="L310" i="4"/>
  <c r="L311" i="4"/>
  <c r="L316" i="4"/>
  <c r="L317" i="4"/>
  <c r="L319" i="4"/>
  <c r="L320" i="4"/>
  <c r="L321" i="4"/>
  <c r="L322" i="4"/>
  <c r="L323" i="4"/>
  <c r="L331" i="4"/>
  <c r="L332" i="4"/>
  <c r="L333" i="4"/>
  <c r="L343" i="4"/>
  <c r="L344" i="4"/>
  <c r="L345" i="4"/>
  <c r="L346" i="4"/>
  <c r="L347" i="4"/>
  <c r="L352" i="4"/>
  <c r="L353" i="4"/>
  <c r="L355" i="4"/>
  <c r="L356" i="4"/>
  <c r="L357" i="4"/>
  <c r="L358" i="4"/>
  <c r="L359" i="4"/>
  <c r="I22" i="3"/>
  <c r="L22" i="3" s="1"/>
  <c r="I23" i="3"/>
  <c r="L23" i="3" s="1"/>
  <c r="I24" i="3"/>
  <c r="L24" i="3" s="1"/>
  <c r="I25" i="3"/>
  <c r="L25" i="3" s="1"/>
  <c r="I26" i="3"/>
  <c r="L26" i="3" s="1"/>
  <c r="I27" i="3"/>
  <c r="L27" i="3" s="1"/>
  <c r="I28" i="3"/>
  <c r="I29" i="3"/>
  <c r="I30" i="3"/>
  <c r="I31" i="3"/>
  <c r="I32" i="3"/>
  <c r="I33" i="3"/>
  <c r="L33" i="3" s="1"/>
  <c r="I34" i="3"/>
  <c r="L34" i="3" s="1"/>
  <c r="I35" i="3"/>
  <c r="L35" i="3" s="1"/>
  <c r="I36" i="3"/>
  <c r="L36" i="3" s="1"/>
  <c r="I37" i="3"/>
  <c r="L37" i="3" s="1"/>
  <c r="I38" i="3"/>
  <c r="L38" i="3" s="1"/>
  <c r="I39" i="3"/>
  <c r="L39" i="3" s="1"/>
  <c r="I40" i="3"/>
  <c r="I41" i="3"/>
  <c r="I42" i="3"/>
  <c r="L42" i="3" s="1"/>
  <c r="I43" i="3"/>
  <c r="L43" i="3" s="1"/>
  <c r="I44" i="3"/>
  <c r="L44" i="3" s="1"/>
  <c r="I45" i="3"/>
  <c r="L45" i="3" s="1"/>
  <c r="I46" i="3"/>
  <c r="L46" i="3" s="1"/>
  <c r="I47" i="3"/>
  <c r="L47" i="3" s="1"/>
  <c r="I48" i="3"/>
  <c r="L48" i="3" s="1"/>
  <c r="I49" i="3"/>
  <c r="L49" i="3" s="1"/>
  <c r="I50" i="3"/>
  <c r="L50" i="3" s="1"/>
  <c r="I51" i="3"/>
  <c r="L51" i="3" s="1"/>
  <c r="I52" i="3"/>
  <c r="I53" i="3"/>
  <c r="I54" i="3"/>
  <c r="I55" i="3"/>
  <c r="I56" i="3"/>
  <c r="I57" i="3"/>
  <c r="L57" i="3" s="1"/>
  <c r="I58" i="3"/>
  <c r="I59" i="3"/>
  <c r="I60" i="3"/>
  <c r="L60" i="3" s="1"/>
  <c r="I61" i="3"/>
  <c r="L61" i="3" s="1"/>
  <c r="I62" i="3"/>
  <c r="L62" i="3" s="1"/>
  <c r="I63" i="3"/>
  <c r="L63" i="3" s="1"/>
  <c r="I64" i="3"/>
  <c r="L64" i="3" s="1"/>
  <c r="I65" i="3"/>
  <c r="L65" i="3" s="1"/>
  <c r="I66" i="3"/>
  <c r="L66" i="3" s="1"/>
  <c r="I67" i="3"/>
  <c r="L67" i="3" s="1"/>
  <c r="I68" i="3"/>
  <c r="L68" i="3" s="1"/>
  <c r="I69" i="3"/>
  <c r="L69" i="3" s="1"/>
  <c r="I70" i="3"/>
  <c r="L70" i="3" s="1"/>
  <c r="I71" i="3"/>
  <c r="L71" i="3" s="1"/>
  <c r="I72" i="3"/>
  <c r="L72" i="3" s="1"/>
  <c r="I73" i="3"/>
  <c r="L73" i="3" s="1"/>
  <c r="I74" i="3"/>
  <c r="L74" i="3" s="1"/>
  <c r="I75" i="3"/>
  <c r="L75" i="3" s="1"/>
  <c r="I76" i="3"/>
  <c r="I77" i="3"/>
  <c r="I78" i="3"/>
  <c r="I79" i="3"/>
  <c r="I80" i="3"/>
  <c r="I81" i="3"/>
  <c r="L81" i="3" s="1"/>
  <c r="I82" i="3"/>
  <c r="L82" i="3" s="1"/>
  <c r="I83" i="3"/>
  <c r="L83" i="3" s="1"/>
  <c r="I84" i="3"/>
  <c r="L84" i="3" s="1"/>
  <c r="I85" i="3"/>
  <c r="L85" i="3" s="1"/>
  <c r="I86" i="3"/>
  <c r="L86" i="3" s="1"/>
  <c r="I87" i="3"/>
  <c r="L87" i="3" s="1"/>
  <c r="I88" i="3"/>
  <c r="L88" i="3" s="1"/>
  <c r="I89" i="3"/>
  <c r="L89" i="3" s="1"/>
  <c r="I90" i="3"/>
  <c r="L90" i="3" s="1"/>
  <c r="I91" i="3"/>
  <c r="L91" i="3" s="1"/>
  <c r="I92" i="3"/>
  <c r="L92" i="3" s="1"/>
  <c r="I93" i="3"/>
  <c r="L93" i="3" s="1"/>
  <c r="I94" i="3"/>
  <c r="L94" i="3" s="1"/>
  <c r="I95" i="3"/>
  <c r="L95" i="3" s="1"/>
  <c r="I96" i="3"/>
  <c r="L96" i="3" s="1"/>
  <c r="I97" i="3"/>
  <c r="L97" i="3" s="1"/>
  <c r="I98" i="3"/>
  <c r="L98" i="3" s="1"/>
  <c r="I99" i="3"/>
  <c r="L99" i="3" s="1"/>
  <c r="I100" i="3"/>
  <c r="I101" i="3"/>
  <c r="I102" i="3"/>
  <c r="I103" i="3"/>
  <c r="L103" i="3" s="1"/>
  <c r="I104" i="3"/>
  <c r="L104" i="3" s="1"/>
  <c r="I105" i="3"/>
  <c r="L105" i="3" s="1"/>
  <c r="I106" i="3"/>
  <c r="L106" i="3" s="1"/>
  <c r="I107" i="3"/>
  <c r="L107" i="3" s="1"/>
  <c r="I108" i="3"/>
  <c r="L108" i="3" s="1"/>
  <c r="I109" i="3"/>
  <c r="L109" i="3" s="1"/>
  <c r="I110" i="3"/>
  <c r="L110" i="3" s="1"/>
  <c r="I111" i="3"/>
  <c r="L111" i="3" s="1"/>
  <c r="I112" i="3"/>
  <c r="I113" i="3"/>
  <c r="I114" i="3"/>
  <c r="I115" i="3"/>
  <c r="I116" i="3"/>
  <c r="I117" i="3"/>
  <c r="L117" i="3" s="1"/>
  <c r="I118" i="3"/>
  <c r="I119" i="3"/>
  <c r="I120" i="3"/>
  <c r="L120" i="3" s="1"/>
  <c r="I121" i="3"/>
  <c r="L121" i="3" s="1"/>
  <c r="I122" i="3"/>
  <c r="L122" i="3" s="1"/>
  <c r="I123" i="3"/>
  <c r="L123" i="3" s="1"/>
  <c r="I124" i="3"/>
  <c r="I125" i="3"/>
  <c r="L125" i="3" s="1"/>
  <c r="I126" i="3"/>
  <c r="L126" i="3" s="1"/>
  <c r="I127" i="3"/>
  <c r="L127" i="3" s="1"/>
  <c r="I128" i="3"/>
  <c r="L128" i="3" s="1"/>
  <c r="I129" i="3"/>
  <c r="L129" i="3" s="1"/>
  <c r="I130" i="3"/>
  <c r="L130" i="3" s="1"/>
  <c r="I131" i="3"/>
  <c r="L131" i="3" s="1"/>
  <c r="I132" i="3"/>
  <c r="L132" i="3" s="1"/>
  <c r="I133" i="3"/>
  <c r="L133" i="3" s="1"/>
  <c r="I134" i="3"/>
  <c r="L134" i="3" s="1"/>
  <c r="I135" i="3"/>
  <c r="L135" i="3" s="1"/>
  <c r="I136" i="3"/>
  <c r="I137" i="3"/>
  <c r="I138" i="3"/>
  <c r="I139" i="3"/>
  <c r="I140" i="3"/>
  <c r="I141" i="3"/>
  <c r="L141" i="3" s="1"/>
  <c r="I142" i="3"/>
  <c r="I143" i="3"/>
  <c r="L143" i="3" s="1"/>
  <c r="I144" i="3"/>
  <c r="L144" i="3" s="1"/>
  <c r="I145" i="3"/>
  <c r="L145" i="3" s="1"/>
  <c r="I146" i="3"/>
  <c r="L146" i="3" s="1"/>
  <c r="I147" i="3"/>
  <c r="L147" i="3" s="1"/>
  <c r="I148" i="3"/>
  <c r="L148" i="3" s="1"/>
  <c r="I149" i="3"/>
  <c r="L149" i="3" s="1"/>
  <c r="I150" i="3"/>
  <c r="L150" i="3" s="1"/>
  <c r="I151" i="3"/>
  <c r="L151" i="3" s="1"/>
  <c r="I152" i="3"/>
  <c r="L152" i="3" s="1"/>
  <c r="I153" i="3"/>
  <c r="L153" i="3" s="1"/>
  <c r="I154" i="3"/>
  <c r="L154" i="3" s="1"/>
  <c r="I155" i="3"/>
  <c r="L155" i="3" s="1"/>
  <c r="I156" i="3"/>
  <c r="L156" i="3" s="1"/>
  <c r="I157" i="3"/>
  <c r="L157" i="3" s="1"/>
  <c r="I158" i="3"/>
  <c r="L158" i="3" s="1"/>
  <c r="I159" i="3"/>
  <c r="L159" i="3" s="1"/>
  <c r="I160" i="3"/>
  <c r="I161" i="3"/>
  <c r="I162" i="3"/>
  <c r="I163" i="3"/>
  <c r="I164" i="3"/>
  <c r="L164" i="3" s="1"/>
  <c r="I165" i="3"/>
  <c r="L165" i="3" s="1"/>
  <c r="I166" i="3"/>
  <c r="L166" i="3" s="1"/>
  <c r="I167" i="3"/>
  <c r="L167" i="3" s="1"/>
  <c r="I168" i="3"/>
  <c r="L168" i="3" s="1"/>
  <c r="I169" i="3"/>
  <c r="L169" i="3" s="1"/>
  <c r="I170" i="3"/>
  <c r="L170" i="3" s="1"/>
  <c r="I171" i="3"/>
  <c r="L171" i="3" s="1"/>
  <c r="I172" i="3"/>
  <c r="I173" i="3"/>
  <c r="I174" i="3"/>
  <c r="I175" i="3"/>
  <c r="I176" i="3"/>
  <c r="I177" i="3"/>
  <c r="L177" i="3" s="1"/>
  <c r="I178" i="3"/>
  <c r="L178" i="3" s="1"/>
  <c r="I179" i="3"/>
  <c r="L179" i="3" s="1"/>
  <c r="I180" i="3"/>
  <c r="L180" i="3" s="1"/>
  <c r="I181" i="3"/>
  <c r="L181" i="3" s="1"/>
  <c r="I182" i="3"/>
  <c r="L182" i="3" s="1"/>
  <c r="I183" i="3"/>
  <c r="L183" i="3" s="1"/>
  <c r="I184" i="3"/>
  <c r="I185" i="3"/>
  <c r="I186" i="3"/>
  <c r="L186" i="3" s="1"/>
  <c r="I187" i="3"/>
  <c r="L187" i="3" s="1"/>
  <c r="I188" i="3"/>
  <c r="L188" i="3" s="1"/>
  <c r="I189" i="3"/>
  <c r="L189" i="3" s="1"/>
  <c r="I190" i="3"/>
  <c r="L190" i="3" s="1"/>
  <c r="I191" i="3"/>
  <c r="L191" i="3" s="1"/>
  <c r="I192" i="3"/>
  <c r="L192" i="3" s="1"/>
  <c r="I193" i="3"/>
  <c r="L193" i="3" s="1"/>
  <c r="I194" i="3"/>
  <c r="L194" i="3" s="1"/>
  <c r="I195" i="3"/>
  <c r="L195" i="3" s="1"/>
  <c r="I196" i="3"/>
  <c r="I197" i="3"/>
  <c r="I198" i="3"/>
  <c r="I199" i="3"/>
  <c r="I200" i="3"/>
  <c r="I201" i="3"/>
  <c r="L201" i="3" s="1"/>
  <c r="I202" i="3"/>
  <c r="I203" i="3"/>
  <c r="I204" i="3"/>
  <c r="L204" i="3" s="1"/>
  <c r="I205" i="3"/>
  <c r="L205" i="3" s="1"/>
  <c r="I206" i="3"/>
  <c r="L206" i="3" s="1"/>
  <c r="I207" i="3"/>
  <c r="L207" i="3" s="1"/>
  <c r="I208" i="3"/>
  <c r="L208" i="3" s="1"/>
  <c r="I209" i="3"/>
  <c r="L209" i="3" s="1"/>
  <c r="I210" i="3"/>
  <c r="L210" i="3" s="1"/>
  <c r="I211" i="3"/>
  <c r="L211" i="3" s="1"/>
  <c r="I212" i="3"/>
  <c r="L212" i="3" s="1"/>
  <c r="I213" i="3"/>
  <c r="L213" i="3" s="1"/>
  <c r="I214" i="3"/>
  <c r="L214" i="3" s="1"/>
  <c r="I215" i="3"/>
  <c r="L215" i="3" s="1"/>
  <c r="I216" i="3"/>
  <c r="L216" i="3" s="1"/>
  <c r="I217" i="3"/>
  <c r="L217" i="3" s="1"/>
  <c r="I218" i="3"/>
  <c r="L218" i="3" s="1"/>
  <c r="I219" i="3"/>
  <c r="L219" i="3" s="1"/>
  <c r="I220" i="3"/>
  <c r="I221" i="3"/>
  <c r="I222" i="3"/>
  <c r="I223" i="3"/>
  <c r="I224" i="3"/>
  <c r="I225" i="3"/>
  <c r="L225" i="3" s="1"/>
  <c r="I226" i="3"/>
  <c r="L226" i="3" s="1"/>
  <c r="I227" i="3"/>
  <c r="L227" i="3" s="1"/>
  <c r="I228" i="3"/>
  <c r="L228" i="3" s="1"/>
  <c r="I229" i="3"/>
  <c r="L229" i="3" s="1"/>
  <c r="I230" i="3"/>
  <c r="L230" i="3" s="1"/>
  <c r="I231" i="3"/>
  <c r="L231" i="3" s="1"/>
  <c r="I232" i="3"/>
  <c r="L232" i="3" s="1"/>
  <c r="I233" i="3"/>
  <c r="L233" i="3" s="1"/>
  <c r="I234" i="3"/>
  <c r="L234" i="3" s="1"/>
  <c r="I235" i="3"/>
  <c r="L235" i="3" s="1"/>
  <c r="I236" i="3"/>
  <c r="L236" i="3" s="1"/>
  <c r="I237" i="3"/>
  <c r="L237" i="3" s="1"/>
  <c r="I238" i="3"/>
  <c r="L238" i="3" s="1"/>
  <c r="I239" i="3"/>
  <c r="L239" i="3" s="1"/>
  <c r="I240" i="3"/>
  <c r="L240" i="3" s="1"/>
  <c r="I241" i="3"/>
  <c r="L241" i="3" s="1"/>
  <c r="I242" i="3"/>
  <c r="L242" i="3" s="1"/>
  <c r="I243" i="3"/>
  <c r="L243" i="3" s="1"/>
  <c r="I244" i="3"/>
  <c r="I245" i="3"/>
  <c r="I246" i="3"/>
  <c r="L246" i="3" s="1"/>
  <c r="I247" i="3"/>
  <c r="L247" i="3" s="1"/>
  <c r="I248" i="3"/>
  <c r="L248" i="3" s="1"/>
  <c r="I249" i="3"/>
  <c r="L249" i="3" s="1"/>
  <c r="I250" i="3"/>
  <c r="L250" i="3" s="1"/>
  <c r="I251" i="3"/>
  <c r="L251" i="3" s="1"/>
  <c r="I252" i="3"/>
  <c r="L252" i="3" s="1"/>
  <c r="I253" i="3"/>
  <c r="L253" i="3" s="1"/>
  <c r="I254" i="3"/>
  <c r="L254" i="3" s="1"/>
  <c r="I255" i="3"/>
  <c r="L255" i="3" s="1"/>
  <c r="I256" i="3"/>
  <c r="I257" i="3"/>
  <c r="I258" i="3"/>
  <c r="I259" i="3"/>
  <c r="I260" i="3"/>
  <c r="I261" i="3"/>
  <c r="I262" i="3"/>
  <c r="L262" i="3" s="1"/>
  <c r="I263" i="3"/>
  <c r="L263" i="3" s="1"/>
  <c r="I264" i="3"/>
  <c r="L264" i="3" s="1"/>
  <c r="I265" i="3"/>
  <c r="L265" i="3" s="1"/>
  <c r="I266" i="3"/>
  <c r="L266" i="3" s="1"/>
  <c r="I267" i="3"/>
  <c r="L267" i="3" s="1"/>
  <c r="I268" i="3"/>
  <c r="L268" i="3" s="1"/>
  <c r="I269" i="3"/>
  <c r="L269" i="3" s="1"/>
  <c r="I270" i="3"/>
  <c r="L270" i="3" s="1"/>
  <c r="I271" i="3"/>
  <c r="L271" i="3" s="1"/>
  <c r="I272" i="3"/>
  <c r="L272" i="3" s="1"/>
  <c r="I273" i="3"/>
  <c r="L273" i="3" s="1"/>
  <c r="I274" i="3"/>
  <c r="L274" i="3" s="1"/>
  <c r="I275" i="3"/>
  <c r="L275" i="3" s="1"/>
  <c r="I276" i="3"/>
  <c r="L276" i="3" s="1"/>
  <c r="I277" i="3"/>
  <c r="L277" i="3" s="1"/>
  <c r="I278" i="3"/>
  <c r="L278" i="3" s="1"/>
  <c r="I279" i="3"/>
  <c r="L279" i="3" s="1"/>
  <c r="I280" i="3"/>
  <c r="I281" i="3"/>
  <c r="I282" i="3"/>
  <c r="L282" i="3" s="1"/>
  <c r="I283" i="3"/>
  <c r="L283" i="3" s="1"/>
  <c r="I284" i="3"/>
  <c r="L284" i="3" s="1"/>
  <c r="I285" i="3"/>
  <c r="L285" i="3" s="1"/>
  <c r="I286" i="3"/>
  <c r="L286" i="3" s="1"/>
  <c r="I287" i="3"/>
  <c r="L287" i="3" s="1"/>
  <c r="I288" i="3"/>
  <c r="L288" i="3" s="1"/>
  <c r="I289" i="3"/>
  <c r="L289" i="3" s="1"/>
  <c r="I290" i="3"/>
  <c r="L290" i="3" s="1"/>
  <c r="I291" i="3"/>
  <c r="L291" i="3" s="1"/>
  <c r="I292" i="3"/>
  <c r="I293" i="3"/>
  <c r="I294" i="3"/>
  <c r="I295" i="3"/>
  <c r="I296" i="3"/>
  <c r="I297" i="3"/>
  <c r="I298" i="3"/>
  <c r="L298" i="3" s="1"/>
  <c r="I299" i="3"/>
  <c r="L299" i="3" s="1"/>
  <c r="I300" i="3"/>
  <c r="L300" i="3" s="1"/>
  <c r="I301" i="3"/>
  <c r="L301" i="3" s="1"/>
  <c r="I302" i="3"/>
  <c r="L302" i="3" s="1"/>
  <c r="I303" i="3"/>
  <c r="L303" i="3" s="1"/>
  <c r="I304" i="3"/>
  <c r="L304" i="3" s="1"/>
  <c r="I305" i="3"/>
  <c r="L305" i="3" s="1"/>
  <c r="I306" i="3"/>
  <c r="L306" i="3" s="1"/>
  <c r="I307" i="3"/>
  <c r="L307" i="3" s="1"/>
  <c r="I308" i="3"/>
  <c r="L308" i="3" s="1"/>
  <c r="I309" i="3"/>
  <c r="L309" i="3" s="1"/>
  <c r="I310" i="3"/>
  <c r="L310" i="3" s="1"/>
  <c r="I311" i="3"/>
  <c r="L311" i="3" s="1"/>
  <c r="I312" i="3"/>
  <c r="L312" i="3" s="1"/>
  <c r="I313" i="3"/>
  <c r="L313" i="3" s="1"/>
  <c r="L28" i="3"/>
  <c r="L29" i="3"/>
  <c r="L30" i="3"/>
  <c r="L31" i="3"/>
  <c r="L32" i="3"/>
  <c r="L40" i="3"/>
  <c r="L41" i="3"/>
  <c r="L52" i="3"/>
  <c r="L53" i="3"/>
  <c r="L54" i="3"/>
  <c r="L55" i="3"/>
  <c r="L56" i="3"/>
  <c r="L58" i="3"/>
  <c r="L59" i="3"/>
  <c r="L76" i="3"/>
  <c r="L77" i="3"/>
  <c r="L78" i="3"/>
  <c r="L79" i="3"/>
  <c r="L80" i="3"/>
  <c r="L100" i="3"/>
  <c r="L101" i="3"/>
  <c r="L102" i="3"/>
  <c r="L112" i="3"/>
  <c r="L113" i="3"/>
  <c r="L114" i="3"/>
  <c r="L115" i="3"/>
  <c r="L116" i="3"/>
  <c r="L118" i="3"/>
  <c r="L119" i="3"/>
  <c r="L124" i="3"/>
  <c r="L136" i="3"/>
  <c r="L137" i="3"/>
  <c r="L138" i="3"/>
  <c r="L139" i="3"/>
  <c r="L140" i="3"/>
  <c r="L142" i="3"/>
  <c r="L160" i="3"/>
  <c r="L161" i="3"/>
  <c r="L162" i="3"/>
  <c r="L163" i="3"/>
  <c r="L172" i="3"/>
  <c r="L173" i="3"/>
  <c r="L174" i="3"/>
  <c r="L175" i="3"/>
  <c r="L176" i="3"/>
  <c r="L184" i="3"/>
  <c r="L185" i="3"/>
  <c r="L196" i="3"/>
  <c r="L197" i="3"/>
  <c r="L198" i="3"/>
  <c r="L199" i="3"/>
  <c r="L200" i="3"/>
  <c r="L202" i="3"/>
  <c r="L203" i="3"/>
  <c r="L220" i="3"/>
  <c r="L221" i="3"/>
  <c r="L222" i="3"/>
  <c r="L223" i="3"/>
  <c r="L224" i="3"/>
  <c r="L244" i="3"/>
  <c r="L245" i="3"/>
  <c r="L256" i="3"/>
  <c r="L257" i="3"/>
  <c r="L258" i="3"/>
  <c r="L259" i="3"/>
  <c r="L260" i="3"/>
  <c r="L261" i="3"/>
  <c r="L280" i="3"/>
  <c r="L281" i="3"/>
  <c r="L292" i="3"/>
  <c r="L293" i="3"/>
  <c r="L294" i="3"/>
  <c r="L295" i="3"/>
  <c r="L296" i="3"/>
  <c r="L297" i="3"/>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67" i="1"/>
  <c r="I268" i="1"/>
  <c r="I269" i="1"/>
  <c r="I270" i="1"/>
  <c r="I271" i="1"/>
  <c r="I272" i="1"/>
  <c r="I273" i="1"/>
  <c r="I274" i="1"/>
  <c r="I275" i="1"/>
  <c r="I276" i="1"/>
  <c r="I277" i="1"/>
  <c r="I278" i="1"/>
  <c r="I279" i="1"/>
  <c r="I280" i="1"/>
  <c r="I281" i="1"/>
  <c r="I282" i="1"/>
  <c r="I283" i="1"/>
  <c r="I284" i="1"/>
  <c r="I285" i="1"/>
  <c r="I286" i="1"/>
  <c r="I287" i="1"/>
  <c r="I288" i="1"/>
  <c r="I289" i="1"/>
  <c r="I290" i="1"/>
  <c r="I291" i="1"/>
  <c r="I292" i="1"/>
  <c r="I293" i="1"/>
  <c r="I294" i="1"/>
  <c r="I295" i="1"/>
  <c r="I296" i="1"/>
  <c r="I297" i="1"/>
  <c r="I298" i="1"/>
  <c r="I299" i="1"/>
  <c r="I300" i="1"/>
  <c r="I301" i="1"/>
  <c r="I302" i="1"/>
  <c r="I303" i="1"/>
  <c r="I304" i="1"/>
  <c r="I305" i="1"/>
  <c r="I306" i="1"/>
  <c r="I307" i="1"/>
  <c r="I308" i="1"/>
  <c r="I309" i="1"/>
  <c r="I310" i="1"/>
  <c r="I311" i="1"/>
  <c r="I312" i="1"/>
  <c r="L312" i="1" s="1"/>
  <c r="I313" i="1"/>
  <c r="L218" i="1"/>
  <c r="L219" i="1"/>
  <c r="L220" i="1"/>
  <c r="L221" i="1"/>
  <c r="L222" i="1"/>
  <c r="L223" i="1"/>
  <c r="L224" i="1"/>
  <c r="L225" i="1"/>
  <c r="L226" i="1"/>
  <c r="L227" i="1"/>
  <c r="L228" i="1"/>
  <c r="L229" i="1"/>
  <c r="L230" i="1"/>
  <c r="L231"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2" i="1"/>
  <c r="L273" i="1"/>
  <c r="L274" i="1"/>
  <c r="L275" i="1"/>
  <c r="L276" i="1"/>
  <c r="L277" i="1"/>
  <c r="L278" i="1"/>
  <c r="L279" i="1"/>
  <c r="L280" i="1"/>
  <c r="L281" i="1"/>
  <c r="L282" i="1"/>
  <c r="L283" i="1"/>
  <c r="L284" i="1"/>
  <c r="L285" i="1"/>
  <c r="L286" i="1"/>
  <c r="L287" i="1"/>
  <c r="L288" i="1"/>
  <c r="L289" i="1"/>
  <c r="L290" i="1"/>
  <c r="L291" i="1"/>
  <c r="L292" i="1"/>
  <c r="L293" i="1"/>
  <c r="L294" i="1"/>
  <c r="L295" i="1"/>
  <c r="L296" i="1"/>
  <c r="L297" i="1"/>
  <c r="L298" i="1"/>
  <c r="L299" i="1"/>
  <c r="L300" i="1"/>
  <c r="L301" i="1"/>
  <c r="L302" i="1"/>
  <c r="L303" i="1"/>
  <c r="L304" i="1"/>
  <c r="L305" i="1"/>
  <c r="L306" i="1"/>
  <c r="L307" i="1"/>
  <c r="L308" i="1"/>
  <c r="L309" i="1"/>
  <c r="L310" i="1"/>
  <c r="L311" i="1"/>
  <c r="L313" i="1"/>
  <c r="I22" i="1"/>
  <c r="L22" i="1" s="1"/>
  <c r="I23" i="1"/>
  <c r="L23" i="1" s="1"/>
  <c r="I24" i="1"/>
  <c r="L24" i="1" s="1"/>
  <c r="I25" i="1"/>
  <c r="L25" i="1" s="1"/>
  <c r="I26" i="1"/>
  <c r="L26" i="1" s="1"/>
  <c r="I27" i="1"/>
  <c r="L27" i="1" s="1"/>
  <c r="I28" i="1"/>
  <c r="L28" i="1" s="1"/>
  <c r="I29" i="1"/>
  <c r="L29" i="1" s="1"/>
  <c r="I30" i="1"/>
  <c r="L30" i="1" s="1"/>
  <c r="I31" i="1"/>
  <c r="L31" i="1" s="1"/>
  <c r="I32" i="1"/>
  <c r="L32" i="1" s="1"/>
  <c r="I33" i="1"/>
  <c r="L33" i="1" s="1"/>
  <c r="I34" i="1"/>
  <c r="L34" i="1" s="1"/>
  <c r="I35" i="1"/>
  <c r="L35" i="1" s="1"/>
  <c r="I36" i="1"/>
  <c r="L36" i="1" s="1"/>
  <c r="I37" i="1"/>
  <c r="L37" i="1" s="1"/>
  <c r="I38" i="1"/>
  <c r="L38" i="1" s="1"/>
  <c r="I39" i="1"/>
  <c r="L39" i="1" s="1"/>
  <c r="I40" i="1"/>
  <c r="L40" i="1" s="1"/>
  <c r="I41" i="1"/>
  <c r="L41" i="1" s="1"/>
  <c r="I42" i="1"/>
  <c r="I43" i="1"/>
  <c r="L43" i="1" s="1"/>
  <c r="I44" i="1"/>
  <c r="L44" i="1" s="1"/>
  <c r="I45" i="1"/>
  <c r="L45" i="1" s="1"/>
  <c r="I46" i="1"/>
  <c r="L46" i="1" s="1"/>
  <c r="I47" i="1"/>
  <c r="I48" i="1"/>
  <c r="L48" i="1" s="1"/>
  <c r="I49" i="1"/>
  <c r="L49" i="1" s="1"/>
  <c r="I50" i="1"/>
  <c r="L50" i="1" s="1"/>
  <c r="I51" i="1"/>
  <c r="L51" i="1" s="1"/>
  <c r="I52" i="1"/>
  <c r="L52" i="1" s="1"/>
  <c r="I53" i="1"/>
  <c r="L53" i="1" s="1"/>
  <c r="I54" i="1"/>
  <c r="I55" i="1"/>
  <c r="I56" i="1"/>
  <c r="I57" i="1"/>
  <c r="L57" i="1" s="1"/>
  <c r="I58" i="1"/>
  <c r="L58" i="1" s="1"/>
  <c r="I59" i="1"/>
  <c r="L59" i="1" s="1"/>
  <c r="I60" i="1"/>
  <c r="L60" i="1" s="1"/>
  <c r="I61" i="1"/>
  <c r="L61" i="1" s="1"/>
  <c r="I62" i="1"/>
  <c r="L62" i="1" s="1"/>
  <c r="I63" i="1"/>
  <c r="L63" i="1" s="1"/>
  <c r="I64" i="1"/>
  <c r="L64" i="1" s="1"/>
  <c r="I65" i="1"/>
  <c r="L65" i="1" s="1"/>
  <c r="I66" i="1"/>
  <c r="I67" i="1"/>
  <c r="I68" i="1"/>
  <c r="L68" i="1" s="1"/>
  <c r="I69" i="1"/>
  <c r="L69" i="1" s="1"/>
  <c r="I70" i="1"/>
  <c r="L70" i="1" s="1"/>
  <c r="I71" i="1"/>
  <c r="I72" i="1"/>
  <c r="I73" i="1"/>
  <c r="I74" i="1"/>
  <c r="L74" i="1" s="1"/>
  <c r="I75" i="1"/>
  <c r="L75" i="1" s="1"/>
  <c r="I76" i="1"/>
  <c r="L76" i="1" s="1"/>
  <c r="I77" i="1"/>
  <c r="L77" i="1" s="1"/>
  <c r="I78" i="1"/>
  <c r="I79" i="1"/>
  <c r="L79" i="1" s="1"/>
  <c r="I80" i="1"/>
  <c r="L80" i="1" s="1"/>
  <c r="I81" i="1"/>
  <c r="L81" i="1" s="1"/>
  <c r="I82" i="1"/>
  <c r="L82" i="1" s="1"/>
  <c r="I83" i="1"/>
  <c r="I84" i="1"/>
  <c r="L84" i="1" s="1"/>
  <c r="I85" i="1"/>
  <c r="L85" i="1" s="1"/>
  <c r="I86" i="1"/>
  <c r="L86" i="1" s="1"/>
  <c r="I87" i="1"/>
  <c r="L87" i="1" s="1"/>
  <c r="I88" i="1"/>
  <c r="L88" i="1" s="1"/>
  <c r="I89" i="1"/>
  <c r="L89" i="1" s="1"/>
  <c r="I90" i="1"/>
  <c r="L90" i="1" s="1"/>
  <c r="I91" i="1"/>
  <c r="L91" i="1" s="1"/>
  <c r="I92" i="1"/>
  <c r="L92" i="1" s="1"/>
  <c r="I93" i="1"/>
  <c r="L93" i="1" s="1"/>
  <c r="I94" i="1"/>
  <c r="L94" i="1" s="1"/>
  <c r="I95" i="1"/>
  <c r="L95" i="1" s="1"/>
  <c r="I96" i="1"/>
  <c r="L96" i="1" s="1"/>
  <c r="I97" i="1"/>
  <c r="L97" i="1" s="1"/>
  <c r="I98" i="1"/>
  <c r="L98" i="1" s="1"/>
  <c r="I99" i="1"/>
  <c r="L99" i="1" s="1"/>
  <c r="I100" i="1"/>
  <c r="L100" i="1" s="1"/>
  <c r="I101" i="1"/>
  <c r="L101" i="1" s="1"/>
  <c r="I102" i="1"/>
  <c r="I103" i="1"/>
  <c r="L103" i="1" s="1"/>
  <c r="I104" i="1"/>
  <c r="L104" i="1" s="1"/>
  <c r="I105" i="1"/>
  <c r="L105" i="1" s="1"/>
  <c r="I106" i="1"/>
  <c r="L106" i="1" s="1"/>
  <c r="I107" i="1"/>
  <c r="I108" i="1"/>
  <c r="I109" i="1"/>
  <c r="I110" i="1"/>
  <c r="L110" i="1" s="1"/>
  <c r="I111" i="1"/>
  <c r="L111" i="1" s="1"/>
  <c r="I112" i="1"/>
  <c r="L112" i="1" s="1"/>
  <c r="I113" i="1"/>
  <c r="L113" i="1" s="1"/>
  <c r="I114" i="1"/>
  <c r="I115" i="1"/>
  <c r="L115" i="1" s="1"/>
  <c r="I116" i="1"/>
  <c r="L116" i="1" s="1"/>
  <c r="I117" i="1"/>
  <c r="L117" i="1" s="1"/>
  <c r="I118" i="1"/>
  <c r="L118" i="1" s="1"/>
  <c r="I119" i="1"/>
  <c r="L119" i="1" s="1"/>
  <c r="I120" i="1"/>
  <c r="L120" i="1" s="1"/>
  <c r="I121" i="1"/>
  <c r="L121" i="1" s="1"/>
  <c r="I122" i="1"/>
  <c r="L122" i="1" s="1"/>
  <c r="I123" i="1"/>
  <c r="L123" i="1" s="1"/>
  <c r="I124" i="1"/>
  <c r="L124" i="1" s="1"/>
  <c r="I125" i="1"/>
  <c r="L125" i="1" s="1"/>
  <c r="I126" i="1"/>
  <c r="L126" i="1" s="1"/>
  <c r="I127" i="1"/>
  <c r="L127" i="1" s="1"/>
  <c r="I128" i="1"/>
  <c r="L128" i="1" s="1"/>
  <c r="I129" i="1"/>
  <c r="L129" i="1" s="1"/>
  <c r="I130" i="1"/>
  <c r="L130" i="1" s="1"/>
  <c r="I131" i="1"/>
  <c r="L131" i="1" s="1"/>
  <c r="I132" i="1"/>
  <c r="L132" i="1" s="1"/>
  <c r="I133" i="1"/>
  <c r="L133" i="1" s="1"/>
  <c r="I134" i="1"/>
  <c r="L134" i="1" s="1"/>
  <c r="I135" i="1"/>
  <c r="L135" i="1" s="1"/>
  <c r="I136" i="1"/>
  <c r="L136" i="1" s="1"/>
  <c r="I137" i="1"/>
  <c r="L137" i="1" s="1"/>
  <c r="I138" i="1"/>
  <c r="L138" i="1" s="1"/>
  <c r="I139" i="1"/>
  <c r="L139" i="1" s="1"/>
  <c r="I140" i="1"/>
  <c r="L140" i="1" s="1"/>
  <c r="I141" i="1"/>
  <c r="L141" i="1" s="1"/>
  <c r="I142" i="1"/>
  <c r="L142" i="1" s="1"/>
  <c r="I143" i="1"/>
  <c r="I144" i="1"/>
  <c r="L144" i="1" s="1"/>
  <c r="I145" i="1"/>
  <c r="L145" i="1" s="1"/>
  <c r="I146" i="1"/>
  <c r="L146" i="1" s="1"/>
  <c r="I147" i="1"/>
  <c r="L147" i="1" s="1"/>
  <c r="I148" i="1"/>
  <c r="L148" i="1" s="1"/>
  <c r="I149" i="1"/>
  <c r="L149" i="1" s="1"/>
  <c r="I150" i="1"/>
  <c r="I151" i="1"/>
  <c r="L151" i="1" s="1"/>
  <c r="I152" i="1"/>
  <c r="L152" i="1" s="1"/>
  <c r="I153" i="1"/>
  <c r="L153" i="1" s="1"/>
  <c r="I154" i="1"/>
  <c r="L154" i="1" s="1"/>
  <c r="I155" i="1"/>
  <c r="L155" i="1" s="1"/>
  <c r="I156" i="1"/>
  <c r="L156" i="1" s="1"/>
  <c r="I157" i="1"/>
  <c r="L157" i="1" s="1"/>
  <c r="I158" i="1"/>
  <c r="L158" i="1" s="1"/>
  <c r="I159" i="1"/>
  <c r="L159" i="1" s="1"/>
  <c r="I160" i="1"/>
  <c r="L160" i="1" s="1"/>
  <c r="I161" i="1"/>
  <c r="L161" i="1" s="1"/>
  <c r="I162" i="1"/>
  <c r="L162" i="1" s="1"/>
  <c r="I163" i="1"/>
  <c r="L163" i="1" s="1"/>
  <c r="I164" i="1"/>
  <c r="L164" i="1" s="1"/>
  <c r="I165" i="1"/>
  <c r="L165" i="1" s="1"/>
  <c r="I166" i="1"/>
  <c r="L166" i="1" s="1"/>
  <c r="I167" i="1"/>
  <c r="L167" i="1" s="1"/>
  <c r="I168" i="1"/>
  <c r="L168" i="1" s="1"/>
  <c r="I169" i="1"/>
  <c r="L169" i="1" s="1"/>
  <c r="I170" i="1"/>
  <c r="L170" i="1" s="1"/>
  <c r="I171" i="1"/>
  <c r="L171" i="1" s="1"/>
  <c r="I172" i="1"/>
  <c r="L172" i="1" s="1"/>
  <c r="I173" i="1"/>
  <c r="L173" i="1" s="1"/>
  <c r="I174" i="1"/>
  <c r="L174" i="1" s="1"/>
  <c r="I175" i="1"/>
  <c r="L175" i="1" s="1"/>
  <c r="I176" i="1"/>
  <c r="L176" i="1" s="1"/>
  <c r="I177" i="1"/>
  <c r="L177" i="1" s="1"/>
  <c r="I178" i="1"/>
  <c r="L178" i="1" s="1"/>
  <c r="I179" i="1"/>
  <c r="L179" i="1" s="1"/>
  <c r="I180" i="1"/>
  <c r="L180" i="1" s="1"/>
  <c r="I181" i="1"/>
  <c r="L181" i="1" s="1"/>
  <c r="I182" i="1"/>
  <c r="L182" i="1" s="1"/>
  <c r="I183" i="1"/>
  <c r="L183" i="1" s="1"/>
  <c r="I184" i="1"/>
  <c r="L184" i="1" s="1"/>
  <c r="I185" i="1"/>
  <c r="L185" i="1" s="1"/>
  <c r="I186" i="1"/>
  <c r="I187" i="1"/>
  <c r="L187" i="1" s="1"/>
  <c r="I188" i="1"/>
  <c r="L188" i="1" s="1"/>
  <c r="I189" i="1"/>
  <c r="L189" i="1" s="1"/>
  <c r="I190" i="1"/>
  <c r="L190" i="1" s="1"/>
  <c r="I191" i="1"/>
  <c r="L191" i="1" s="1"/>
  <c r="I192" i="1"/>
  <c r="L192" i="1" s="1"/>
  <c r="I193" i="1"/>
  <c r="L193" i="1" s="1"/>
  <c r="I194" i="1"/>
  <c r="L194" i="1" s="1"/>
  <c r="I195" i="1"/>
  <c r="L195" i="1" s="1"/>
  <c r="I196" i="1"/>
  <c r="L196" i="1" s="1"/>
  <c r="I197" i="1"/>
  <c r="L197" i="1" s="1"/>
  <c r="I198" i="1"/>
  <c r="I199" i="1"/>
  <c r="I200" i="1"/>
  <c r="I201" i="1"/>
  <c r="L201" i="1" s="1"/>
  <c r="I202" i="1"/>
  <c r="L202" i="1" s="1"/>
  <c r="I203" i="1"/>
  <c r="L203" i="1" s="1"/>
  <c r="I204" i="1"/>
  <c r="L204" i="1" s="1"/>
  <c r="I205" i="1"/>
  <c r="L205" i="1" s="1"/>
  <c r="I206" i="1"/>
  <c r="L206" i="1" s="1"/>
  <c r="I207" i="1"/>
  <c r="L207" i="1" s="1"/>
  <c r="I208" i="1"/>
  <c r="L208" i="1" s="1"/>
  <c r="I209" i="1"/>
  <c r="L209" i="1" s="1"/>
  <c r="I210" i="1"/>
  <c r="I211" i="1"/>
  <c r="I212" i="1"/>
  <c r="L212" i="1" s="1"/>
  <c r="I213" i="1"/>
  <c r="L213" i="1" s="1"/>
  <c r="I214" i="1"/>
  <c r="L214" i="1" s="1"/>
  <c r="I215" i="1"/>
  <c r="L215" i="1" s="1"/>
  <c r="I216" i="1"/>
  <c r="L216" i="1" s="1"/>
  <c r="I217" i="1"/>
  <c r="L217" i="1" s="1"/>
  <c r="L42" i="1"/>
  <c r="L47" i="1"/>
  <c r="L54" i="1"/>
  <c r="L55" i="1"/>
  <c r="L56" i="1"/>
  <c r="L66" i="1"/>
  <c r="L67" i="1"/>
  <c r="L71" i="1"/>
  <c r="L72" i="1"/>
  <c r="L73" i="1"/>
  <c r="L78" i="1"/>
  <c r="L83" i="1"/>
  <c r="L102" i="1"/>
  <c r="L107" i="1"/>
  <c r="L108" i="1"/>
  <c r="L109" i="1"/>
  <c r="L114" i="1"/>
  <c r="L143" i="1"/>
  <c r="L150" i="1"/>
  <c r="L186" i="1"/>
  <c r="L198" i="1"/>
  <c r="L199" i="1"/>
  <c r="L200" i="1"/>
  <c r="L210" i="1"/>
  <c r="L211" i="1"/>
  <c r="D40" i="13" l="1"/>
  <c r="D41" i="13"/>
  <c r="D42" i="13"/>
  <c r="D43" i="13"/>
  <c r="D44" i="13"/>
  <c r="D45" i="13"/>
  <c r="D46" i="13"/>
  <c r="D47" i="13"/>
  <c r="D48" i="13"/>
  <c r="D49" i="13"/>
  <c r="D50" i="13"/>
  <c r="D51" i="13"/>
  <c r="D52" i="13"/>
  <c r="D53" i="13"/>
  <c r="D54" i="13"/>
  <c r="D55" i="13"/>
  <c r="D56" i="13"/>
  <c r="D57" i="13"/>
  <c r="D58" i="13"/>
  <c r="D59" i="13"/>
  <c r="D60" i="13"/>
  <c r="D61" i="13"/>
  <c r="D62" i="13"/>
  <c r="D63" i="13"/>
  <c r="D64" i="13"/>
  <c r="D65" i="13"/>
  <c r="D66" i="13"/>
  <c r="D67" i="13"/>
  <c r="D68" i="13"/>
  <c r="D69"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3"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B34" i="13" a="1"/>
  <c r="B34" i="13" s="1"/>
  <c r="D34" i="13" s="1"/>
  <c r="I21" i="13"/>
  <c r="I20" i="13"/>
  <c r="I19" i="13"/>
  <c r="I18" i="13"/>
  <c r="I17" i="13"/>
  <c r="I16" i="13"/>
  <c r="I15" i="13"/>
  <c r="I11" i="13"/>
  <c r="I10" i="13"/>
  <c r="I9" i="13"/>
  <c r="D21" i="13"/>
  <c r="D20" i="13"/>
  <c r="D19" i="13"/>
  <c r="D18" i="13"/>
  <c r="D17" i="13"/>
  <c r="D16" i="13"/>
  <c r="D15" i="13"/>
  <c r="D11" i="13"/>
  <c r="D10" i="13"/>
  <c r="D9" i="13"/>
  <c r="D39" i="13" l="1"/>
  <c r="D36" i="13"/>
  <c r="D38" i="13"/>
  <c r="D37" i="13"/>
  <c r="D35" i="13"/>
  <c r="D6" i="11"/>
  <c r="D4" i="11"/>
  <c r="D2" i="11"/>
  <c r="D6" i="10"/>
  <c r="D4" i="10"/>
  <c r="D2" i="10"/>
  <c r="D6" i="9"/>
  <c r="D4" i="9"/>
  <c r="D2" i="9"/>
  <c r="D6" i="8"/>
  <c r="D4" i="8"/>
  <c r="D2" i="8"/>
  <c r="D6" i="7"/>
  <c r="D4" i="7"/>
  <c r="D2" i="7"/>
  <c r="D6" i="6"/>
  <c r="D4" i="6"/>
  <c r="D2" i="6"/>
  <c r="D2" i="5"/>
  <c r="D6" i="4"/>
  <c r="D4" i="4"/>
  <c r="D2" i="4"/>
  <c r="D6" i="3"/>
  <c r="D4" i="3"/>
  <c r="D2" i="3"/>
  <c r="D6" i="1"/>
  <c r="D4" i="1"/>
  <c r="D2" i="1"/>
  <c r="D33" i="13" l="1"/>
  <c r="I22" i="11"/>
  <c r="L22" i="11" s="1"/>
  <c r="I24" i="9"/>
  <c r="L24" i="9" s="1"/>
  <c r="I22" i="9"/>
  <c r="L22" i="9" s="1"/>
  <c r="I23" i="9"/>
  <c r="L23" i="9" s="1"/>
  <c r="I87" i="8"/>
  <c r="L87" i="8" s="1"/>
  <c r="I88" i="8"/>
  <c r="L88" i="8" s="1"/>
  <c r="I70" i="8"/>
  <c r="L70" i="8" s="1"/>
  <c r="I71" i="8"/>
  <c r="L71" i="8" s="1"/>
  <c r="I72" i="8"/>
  <c r="L72" i="8" s="1"/>
  <c r="I73" i="8"/>
  <c r="L73" i="8" s="1"/>
  <c r="I74" i="8"/>
  <c r="L74" i="8" s="1"/>
  <c r="I75" i="8"/>
  <c r="L75" i="8" s="1"/>
  <c r="I76" i="8"/>
  <c r="L76" i="8" s="1"/>
  <c r="I77" i="8"/>
  <c r="L77" i="8" s="1"/>
  <c r="I78" i="8"/>
  <c r="L78" i="8" s="1"/>
  <c r="I79" i="8"/>
  <c r="L79" i="8" s="1"/>
  <c r="I80" i="8"/>
  <c r="L80" i="8" s="1"/>
  <c r="I81" i="8"/>
  <c r="L81" i="8" s="1"/>
  <c r="I82" i="8"/>
  <c r="L82" i="8" s="1"/>
  <c r="I83" i="8"/>
  <c r="L83" i="8" s="1"/>
  <c r="I84" i="8"/>
  <c r="L84" i="8" s="1"/>
  <c r="I85" i="8"/>
  <c r="L85" i="8" s="1"/>
  <c r="I86" i="8"/>
  <c r="L86" i="8" s="1"/>
  <c r="I22" i="8"/>
  <c r="L22" i="8" s="1"/>
  <c r="I23" i="8"/>
  <c r="L23" i="8" s="1"/>
  <c r="I24" i="8"/>
  <c r="L24" i="8" s="1"/>
  <c r="I25" i="8"/>
  <c r="L25" i="8" s="1"/>
  <c r="I26" i="8"/>
  <c r="L26" i="8" s="1"/>
  <c r="I27" i="8"/>
  <c r="L27" i="8" s="1"/>
  <c r="I28" i="8"/>
  <c r="L28" i="8" s="1"/>
  <c r="I29" i="8"/>
  <c r="L29" i="8" s="1"/>
  <c r="I30" i="8"/>
  <c r="L30" i="8" s="1"/>
  <c r="I31" i="8"/>
  <c r="L31" i="8" s="1"/>
  <c r="I32" i="8"/>
  <c r="L32" i="8" s="1"/>
  <c r="I33" i="8"/>
  <c r="L33" i="8" s="1"/>
  <c r="I34" i="8"/>
  <c r="L34" i="8" s="1"/>
  <c r="I35" i="8"/>
  <c r="L35" i="8" s="1"/>
  <c r="I36" i="8"/>
  <c r="L36" i="8" s="1"/>
  <c r="I37" i="8"/>
  <c r="L37" i="8" s="1"/>
  <c r="I38" i="8"/>
  <c r="L38" i="8" s="1"/>
  <c r="I39" i="8"/>
  <c r="L39" i="8" s="1"/>
  <c r="I40" i="8"/>
  <c r="L40" i="8" s="1"/>
  <c r="I41" i="8"/>
  <c r="L41" i="8" s="1"/>
  <c r="I42" i="8"/>
  <c r="L42" i="8" s="1"/>
  <c r="I43" i="8"/>
  <c r="L43" i="8" s="1"/>
  <c r="I44" i="8"/>
  <c r="L44" i="8" s="1"/>
  <c r="I45" i="8"/>
  <c r="L45" i="8" s="1"/>
  <c r="I46" i="8"/>
  <c r="L46" i="8" s="1"/>
  <c r="I47" i="8"/>
  <c r="L47" i="8" s="1"/>
  <c r="I48" i="8"/>
  <c r="L48" i="8" s="1"/>
  <c r="I49" i="8"/>
  <c r="L49" i="8" s="1"/>
  <c r="I50" i="8"/>
  <c r="L50" i="8" s="1"/>
  <c r="I51" i="8"/>
  <c r="L51" i="8" s="1"/>
  <c r="I52" i="8"/>
  <c r="L52" i="8" s="1"/>
  <c r="I53" i="8"/>
  <c r="L53" i="8" s="1"/>
  <c r="I54" i="8"/>
  <c r="L54" i="8" s="1"/>
  <c r="I55" i="8"/>
  <c r="L55" i="8" s="1"/>
  <c r="I56" i="8"/>
  <c r="L56" i="8" s="1"/>
  <c r="I57" i="8"/>
  <c r="L57" i="8" s="1"/>
  <c r="I58" i="8"/>
  <c r="L58" i="8" s="1"/>
  <c r="I59" i="8"/>
  <c r="L59" i="8" s="1"/>
  <c r="I60" i="8"/>
  <c r="L60" i="8" s="1"/>
  <c r="I61" i="8"/>
  <c r="L61" i="8" s="1"/>
  <c r="I62" i="8"/>
  <c r="L62" i="8" s="1"/>
  <c r="I63" i="8"/>
  <c r="L63" i="8" s="1"/>
  <c r="I64" i="8"/>
  <c r="L64" i="8" s="1"/>
  <c r="I65" i="8"/>
  <c r="L65" i="8" s="1"/>
  <c r="I66" i="8"/>
  <c r="L66" i="8" s="1"/>
  <c r="I67" i="8"/>
  <c r="L67" i="8" s="1"/>
  <c r="I68" i="8"/>
  <c r="L68" i="8" s="1"/>
  <c r="I69" i="8"/>
  <c r="L69" i="8" s="1"/>
  <c r="I22" i="7"/>
  <c r="L22" i="7" s="1"/>
  <c r="G19" i="13" l="1"/>
  <c r="G18" i="13"/>
  <c r="F17" i="13"/>
  <c r="G16" i="13"/>
  <c r="F11" i="13"/>
  <c r="G9" i="13"/>
  <c r="E22" i="13"/>
  <c r="J21" i="13"/>
  <c r="G20" i="13"/>
  <c r="G15" i="13"/>
  <c r="E12" i="13"/>
  <c r="E24" i="13" s="1"/>
  <c r="I21" i="11"/>
  <c r="L21" i="11" s="1"/>
  <c r="I20" i="11"/>
  <c r="F19" i="11"/>
  <c r="I21" i="10"/>
  <c r="L21" i="10" s="1"/>
  <c r="I20" i="10"/>
  <c r="I19" i="10" s="1"/>
  <c r="F19" i="10"/>
  <c r="I21" i="9"/>
  <c r="L21" i="9" s="1"/>
  <c r="I20" i="9"/>
  <c r="L20" i="9" s="1"/>
  <c r="F19" i="9"/>
  <c r="I21" i="8"/>
  <c r="L21" i="8" s="1"/>
  <c r="I20" i="8"/>
  <c r="F19" i="8"/>
  <c r="I21" i="7"/>
  <c r="L21" i="7" s="1"/>
  <c r="I20" i="7"/>
  <c r="F19" i="7"/>
  <c r="I21" i="6"/>
  <c r="L21" i="6" s="1"/>
  <c r="I20" i="6"/>
  <c r="I19" i="6" s="1"/>
  <c r="F19" i="6"/>
  <c r="I21" i="5"/>
  <c r="L21" i="5" s="1"/>
  <c r="I20" i="5"/>
  <c r="F19" i="5"/>
  <c r="I21" i="4"/>
  <c r="L21" i="4" s="1"/>
  <c r="I20" i="4"/>
  <c r="L20" i="4" s="1"/>
  <c r="F19" i="4"/>
  <c r="I21" i="3"/>
  <c r="L21" i="3" s="1"/>
  <c r="I20" i="3"/>
  <c r="L20" i="3" s="1"/>
  <c r="F19" i="3"/>
  <c r="I20" i="1"/>
  <c r="I21" i="1"/>
  <c r="F19" i="1"/>
  <c r="I19" i="11" l="1"/>
  <c r="J19" i="11" s="1"/>
  <c r="I19" i="8"/>
  <c r="L19" i="8" s="1"/>
  <c r="I19" i="7"/>
  <c r="J19" i="7" s="1"/>
  <c r="J10" i="13"/>
  <c r="J11" i="13"/>
  <c r="L19" i="10"/>
  <c r="J19" i="10"/>
  <c r="I19" i="5"/>
  <c r="J19" i="5" s="1"/>
  <c r="K21" i="13"/>
  <c r="L21" i="13"/>
  <c r="D12" i="13"/>
  <c r="M9" i="13" s="1"/>
  <c r="F9" i="13"/>
  <c r="J15" i="13"/>
  <c r="G17" i="13"/>
  <c r="J9" i="13"/>
  <c r="I12" i="13"/>
  <c r="J20" i="13"/>
  <c r="D22" i="13"/>
  <c r="G11" i="13"/>
  <c r="F16" i="13"/>
  <c r="F19" i="13"/>
  <c r="J18" i="13"/>
  <c r="J17" i="13"/>
  <c r="J16" i="13"/>
  <c r="J19" i="13"/>
  <c r="I22" i="13"/>
  <c r="G10" i="13"/>
  <c r="F15" i="13"/>
  <c r="F18" i="13"/>
  <c r="F21" i="13"/>
  <c r="G21" i="13"/>
  <c r="F20" i="13"/>
  <c r="F10" i="13"/>
  <c r="L20" i="11"/>
  <c r="L20" i="10"/>
  <c r="I19" i="9"/>
  <c r="L20" i="8"/>
  <c r="L20" i="7"/>
  <c r="J19" i="6"/>
  <c r="L19" i="6"/>
  <c r="L20" i="6"/>
  <c r="L20" i="5"/>
  <c r="I19" i="4"/>
  <c r="I19" i="3"/>
  <c r="J19" i="3" s="1"/>
  <c r="I19" i="1"/>
  <c r="J19" i="1" s="1"/>
  <c r="L20" i="1"/>
  <c r="L21" i="1"/>
  <c r="L19" i="5" l="1"/>
  <c r="K11" i="13"/>
  <c r="K10" i="13"/>
  <c r="M19" i="13"/>
  <c r="M15" i="13"/>
  <c r="L19" i="11"/>
  <c r="J19" i="8"/>
  <c r="L19" i="7"/>
  <c r="L11" i="13"/>
  <c r="L10" i="13"/>
  <c r="E159" i="13"/>
  <c r="E153" i="13"/>
  <c r="E147" i="13"/>
  <c r="E141" i="13"/>
  <c r="E135" i="13"/>
  <c r="E129" i="13"/>
  <c r="E123" i="13"/>
  <c r="E117" i="13"/>
  <c r="E111" i="13"/>
  <c r="E105" i="13"/>
  <c r="E99" i="13"/>
  <c r="E93" i="13"/>
  <c r="E87" i="13"/>
  <c r="E81" i="13"/>
  <c r="E75" i="13"/>
  <c r="E69" i="13"/>
  <c r="E63" i="13"/>
  <c r="E57" i="13"/>
  <c r="E51" i="13"/>
  <c r="E45" i="13"/>
  <c r="E158" i="13"/>
  <c r="E152" i="13"/>
  <c r="E146" i="13"/>
  <c r="E140" i="13"/>
  <c r="E134" i="13"/>
  <c r="E128" i="13"/>
  <c r="E122" i="13"/>
  <c r="E116" i="13"/>
  <c r="E110" i="13"/>
  <c r="E104" i="13"/>
  <c r="E98" i="13"/>
  <c r="E92" i="13"/>
  <c r="E86" i="13"/>
  <c r="E80" i="13"/>
  <c r="E74" i="13"/>
  <c r="E68" i="13"/>
  <c r="E62" i="13"/>
  <c r="E56" i="13"/>
  <c r="E50" i="13"/>
  <c r="E44" i="13"/>
  <c r="E84" i="13"/>
  <c r="E113" i="13"/>
  <c r="E156" i="13"/>
  <c r="E49" i="13"/>
  <c r="E130" i="13"/>
  <c r="E124" i="13"/>
  <c r="E95" i="13"/>
  <c r="E133" i="13"/>
  <c r="E43" i="13"/>
  <c r="E114" i="13"/>
  <c r="E155" i="13"/>
  <c r="E65" i="13"/>
  <c r="E70" i="13"/>
  <c r="E64" i="13"/>
  <c r="E126" i="13"/>
  <c r="E143" i="13"/>
  <c r="E139" i="13"/>
  <c r="E67" i="13"/>
  <c r="E72" i="13"/>
  <c r="E94" i="13"/>
  <c r="E88" i="13"/>
  <c r="E53" i="13"/>
  <c r="E115" i="13"/>
  <c r="E78" i="13"/>
  <c r="E89" i="13"/>
  <c r="E96" i="13"/>
  <c r="E138" i="13"/>
  <c r="E120" i="13"/>
  <c r="E125" i="13"/>
  <c r="E41" i="13"/>
  <c r="E61" i="13"/>
  <c r="E55" i="13"/>
  <c r="E142" i="13"/>
  <c r="E136" i="13"/>
  <c r="E47" i="13"/>
  <c r="E90" i="13"/>
  <c r="E107" i="13"/>
  <c r="E40" i="13"/>
  <c r="E119" i="13"/>
  <c r="E157" i="13"/>
  <c r="E91" i="13"/>
  <c r="E48" i="13"/>
  <c r="E137" i="13"/>
  <c r="E82" i="13"/>
  <c r="E76" i="13"/>
  <c r="E54" i="13"/>
  <c r="E60" i="13"/>
  <c r="E108" i="13"/>
  <c r="E100" i="13"/>
  <c r="E151" i="13"/>
  <c r="E112" i="13"/>
  <c r="E132" i="13"/>
  <c r="E77" i="13"/>
  <c r="E85" i="13"/>
  <c r="E79" i="13"/>
  <c r="E154" i="13"/>
  <c r="E148" i="13"/>
  <c r="E101" i="13"/>
  <c r="E59" i="13"/>
  <c r="E109" i="13"/>
  <c r="E103" i="13"/>
  <c r="E34" i="13"/>
  <c r="E160" i="13"/>
  <c r="E42" i="13"/>
  <c r="E149" i="13"/>
  <c r="E83" i="13"/>
  <c r="E121" i="13"/>
  <c r="E127" i="13"/>
  <c r="E73" i="13"/>
  <c r="E66" i="13"/>
  <c r="E145" i="13"/>
  <c r="E46" i="13"/>
  <c r="E71" i="13"/>
  <c r="E97" i="13"/>
  <c r="E150" i="13"/>
  <c r="E102" i="13"/>
  <c r="E131" i="13"/>
  <c r="E58" i="13"/>
  <c r="E52" i="13"/>
  <c r="E106" i="13"/>
  <c r="E144" i="13"/>
  <c r="E118" i="13"/>
  <c r="M22" i="13"/>
  <c r="E37" i="13"/>
  <c r="E36" i="13"/>
  <c r="K15" i="13"/>
  <c r="J22" i="13"/>
  <c r="L15" i="13"/>
  <c r="M16" i="13"/>
  <c r="M21" i="13"/>
  <c r="M20" i="13"/>
  <c r="M12" i="13"/>
  <c r="I24" i="13"/>
  <c r="L16" i="13"/>
  <c r="K16" i="13"/>
  <c r="E38" i="13"/>
  <c r="L17" i="13"/>
  <c r="K17" i="13"/>
  <c r="K18" i="13"/>
  <c r="L18" i="13"/>
  <c r="F12" i="13"/>
  <c r="M10" i="13"/>
  <c r="G12" i="13"/>
  <c r="M17" i="13"/>
  <c r="D24" i="13"/>
  <c r="E33" i="13" s="1"/>
  <c r="G22" i="13"/>
  <c r="F22" i="13"/>
  <c r="L20" i="13"/>
  <c r="K20" i="13"/>
  <c r="L19" i="13"/>
  <c r="K19" i="13"/>
  <c r="J12" i="13"/>
  <c r="K9" i="13"/>
  <c r="L9" i="13"/>
  <c r="E39" i="13"/>
  <c r="E35" i="13"/>
  <c r="M18" i="13"/>
  <c r="M11" i="13"/>
  <c r="J19" i="9"/>
  <c r="L19" i="9"/>
  <c r="J19" i="4"/>
  <c r="L19" i="4"/>
  <c r="L19" i="3"/>
  <c r="L19" i="1"/>
  <c r="K12" i="13" l="1"/>
  <c r="M24" i="13"/>
  <c r="J24" i="13"/>
  <c r="L24" i="13" s="1"/>
  <c r="L12" i="13"/>
  <c r="L22" i="13"/>
  <c r="K22" i="13"/>
  <c r="F24" i="13"/>
  <c r="G24" i="13"/>
  <c r="K24" i="1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8E225315-E395-4A23-91AD-1FF03A0C599F}">
      <text>
        <r>
          <rPr>
            <b/>
            <sz val="9"/>
            <color indexed="81"/>
            <rFont val="Tahoma"/>
            <family val="2"/>
          </rPr>
          <t>CEPICI: Prière lier la facture scannée</t>
        </r>
        <r>
          <rPr>
            <sz val="9"/>
            <color indexed="81"/>
            <rFont val="Tahoma"/>
            <family val="2"/>
          </rPr>
          <t xml:space="preserve">
</t>
        </r>
      </text>
    </comment>
    <comment ref="F21" authorId="0" shapeId="0" xr:uid="{6666FD04-88FB-4940-A5A8-278E680FB9A5}">
      <text>
        <r>
          <rPr>
            <b/>
            <sz val="9"/>
            <color indexed="81"/>
            <rFont val="Tahoma"/>
            <family val="2"/>
          </rPr>
          <t>CEPICI: Prière lier la facture scannée</t>
        </r>
        <r>
          <rPr>
            <sz val="9"/>
            <color indexed="81"/>
            <rFont val="Tahoma"/>
            <family val="2"/>
          </rPr>
          <t xml:space="preserve">
</t>
        </r>
      </text>
    </comment>
    <comment ref="F22" authorId="0" shapeId="0" xr:uid="{305CA3B9-8606-455F-9D86-3A3250A491DA}">
      <text>
        <r>
          <rPr>
            <b/>
            <sz val="9"/>
            <color indexed="81"/>
            <rFont val="Tahoma"/>
            <family val="2"/>
          </rPr>
          <t>CEPICI: Prière lier la facture scannée</t>
        </r>
        <r>
          <rPr>
            <sz val="9"/>
            <color indexed="81"/>
            <rFont val="Tahoma"/>
            <family val="2"/>
          </rPr>
          <t xml:space="preserve">
</t>
        </r>
      </text>
    </comment>
    <comment ref="F23" authorId="0" shapeId="0" xr:uid="{C4F210C7-A480-466D-9669-AD2940D09E62}">
      <text>
        <r>
          <rPr>
            <b/>
            <sz val="9"/>
            <color indexed="81"/>
            <rFont val="Tahoma"/>
            <family val="2"/>
          </rPr>
          <t>CEPICI: Prière lier la facture scannée</t>
        </r>
        <r>
          <rPr>
            <sz val="9"/>
            <color indexed="81"/>
            <rFont val="Tahoma"/>
            <family val="2"/>
          </rPr>
          <t xml:space="preserve">
</t>
        </r>
      </text>
    </comment>
    <comment ref="F24" authorId="0" shapeId="0" xr:uid="{8C7E2B6A-236C-4736-8D3F-5F161D013FCB}">
      <text>
        <r>
          <rPr>
            <b/>
            <sz val="9"/>
            <color indexed="81"/>
            <rFont val="Tahoma"/>
            <family val="2"/>
          </rPr>
          <t>CEPICI: Prière lier la facture scannée</t>
        </r>
        <r>
          <rPr>
            <sz val="9"/>
            <color indexed="81"/>
            <rFont val="Tahoma"/>
            <family val="2"/>
          </rPr>
          <t xml:space="preserve">
</t>
        </r>
      </text>
    </comment>
    <comment ref="F25" authorId="0" shapeId="0" xr:uid="{6D0458D8-DD42-4EF8-BBEA-2DD90414F162}">
      <text>
        <r>
          <rPr>
            <b/>
            <sz val="9"/>
            <color indexed="81"/>
            <rFont val="Tahoma"/>
            <family val="2"/>
          </rPr>
          <t>CEPICI: Prière lier la facture scannée</t>
        </r>
        <r>
          <rPr>
            <sz val="9"/>
            <color indexed="81"/>
            <rFont val="Tahoma"/>
            <family val="2"/>
          </rPr>
          <t xml:space="preserve">
</t>
        </r>
      </text>
    </comment>
    <comment ref="F26" authorId="0" shapeId="0" xr:uid="{7304658C-D48E-4CC9-99D5-A2DF559D6AA4}">
      <text>
        <r>
          <rPr>
            <b/>
            <sz val="9"/>
            <color indexed="81"/>
            <rFont val="Tahoma"/>
            <family val="2"/>
          </rPr>
          <t>CEPICI: Prière lier la facture scannée</t>
        </r>
        <r>
          <rPr>
            <sz val="9"/>
            <color indexed="81"/>
            <rFont val="Tahoma"/>
            <family val="2"/>
          </rPr>
          <t xml:space="preserve">
</t>
        </r>
      </text>
    </comment>
    <comment ref="F27" authorId="0" shapeId="0" xr:uid="{6B0E9ED6-11CB-46B6-B011-19185E8F89AA}">
      <text>
        <r>
          <rPr>
            <b/>
            <sz val="9"/>
            <color indexed="81"/>
            <rFont val="Tahoma"/>
            <family val="2"/>
          </rPr>
          <t>CEPICI: Prière lier la facture scannée</t>
        </r>
        <r>
          <rPr>
            <sz val="9"/>
            <color indexed="81"/>
            <rFont val="Tahoma"/>
            <family val="2"/>
          </rPr>
          <t xml:space="preserve">
</t>
        </r>
      </text>
    </comment>
    <comment ref="F28" authorId="0" shapeId="0" xr:uid="{D6207608-0E39-45C4-A867-0828236294D9}">
      <text>
        <r>
          <rPr>
            <b/>
            <sz val="9"/>
            <color indexed="81"/>
            <rFont val="Tahoma"/>
            <family val="2"/>
          </rPr>
          <t>CEPICI: Prière lier la facture scannée</t>
        </r>
        <r>
          <rPr>
            <sz val="9"/>
            <color indexed="81"/>
            <rFont val="Tahoma"/>
            <family val="2"/>
          </rPr>
          <t xml:space="preserve">
</t>
        </r>
      </text>
    </comment>
    <comment ref="F29" authorId="0" shapeId="0" xr:uid="{6AF5DB31-D13C-4752-8EC9-6E0EB4C763AB}">
      <text>
        <r>
          <rPr>
            <b/>
            <sz val="9"/>
            <color indexed="81"/>
            <rFont val="Tahoma"/>
            <family val="2"/>
          </rPr>
          <t>CEPICI: Prière lier la facture scannée</t>
        </r>
        <r>
          <rPr>
            <sz val="9"/>
            <color indexed="81"/>
            <rFont val="Tahoma"/>
            <family val="2"/>
          </rPr>
          <t xml:space="preserve">
</t>
        </r>
      </text>
    </comment>
    <comment ref="F30" authorId="0" shapeId="0" xr:uid="{AEF86D10-D38E-41E5-864D-65DEFA6DA4ED}">
      <text>
        <r>
          <rPr>
            <b/>
            <sz val="9"/>
            <color indexed="81"/>
            <rFont val="Tahoma"/>
            <family val="2"/>
          </rPr>
          <t>CEPICI: Prière lier la facture scannée</t>
        </r>
        <r>
          <rPr>
            <sz val="9"/>
            <color indexed="81"/>
            <rFont val="Tahoma"/>
            <family val="2"/>
          </rPr>
          <t xml:space="preserve">
</t>
        </r>
      </text>
    </comment>
    <comment ref="F31" authorId="0" shapeId="0" xr:uid="{50E2C0D5-A621-4389-AC68-087FFF16FE85}">
      <text>
        <r>
          <rPr>
            <b/>
            <sz val="9"/>
            <color indexed="81"/>
            <rFont val="Tahoma"/>
            <family val="2"/>
          </rPr>
          <t>CEPICI: Prière lier la facture scannée</t>
        </r>
        <r>
          <rPr>
            <sz val="9"/>
            <color indexed="81"/>
            <rFont val="Tahoma"/>
            <family val="2"/>
          </rPr>
          <t xml:space="preserve">
</t>
        </r>
      </text>
    </comment>
    <comment ref="F32" authorId="0" shapeId="0" xr:uid="{F4F92ADE-7D36-4FA9-A464-7B58B89689A9}">
      <text>
        <r>
          <rPr>
            <b/>
            <sz val="9"/>
            <color indexed="81"/>
            <rFont val="Tahoma"/>
            <family val="2"/>
          </rPr>
          <t>CEPICI: Prière lier la facture scannée</t>
        </r>
        <r>
          <rPr>
            <sz val="9"/>
            <color indexed="81"/>
            <rFont val="Tahoma"/>
            <family val="2"/>
          </rPr>
          <t xml:space="preserve">
</t>
        </r>
      </text>
    </comment>
    <comment ref="F33" authorId="0" shapeId="0" xr:uid="{BD16CCF9-3FD3-42C0-AC5A-9312B0D79EA9}">
      <text>
        <r>
          <rPr>
            <b/>
            <sz val="9"/>
            <color indexed="81"/>
            <rFont val="Tahoma"/>
            <family val="2"/>
          </rPr>
          <t>CEPICI: Prière lier la facture scannée</t>
        </r>
        <r>
          <rPr>
            <sz val="9"/>
            <color indexed="81"/>
            <rFont val="Tahoma"/>
            <family val="2"/>
          </rPr>
          <t xml:space="preserve">
</t>
        </r>
      </text>
    </comment>
    <comment ref="F34" authorId="0" shapeId="0" xr:uid="{D5D6EFEB-C6D5-4BB6-90F9-4479B2FB430B}">
      <text>
        <r>
          <rPr>
            <b/>
            <sz val="9"/>
            <color indexed="81"/>
            <rFont val="Tahoma"/>
            <family val="2"/>
          </rPr>
          <t>CEPICI: Prière lier la facture scannée</t>
        </r>
        <r>
          <rPr>
            <sz val="9"/>
            <color indexed="81"/>
            <rFont val="Tahoma"/>
            <family val="2"/>
          </rPr>
          <t xml:space="preserve">
</t>
        </r>
      </text>
    </comment>
    <comment ref="F35" authorId="0" shapeId="0" xr:uid="{0ACAD2F2-6773-44E8-BCFA-75CBD11A8FCD}">
      <text>
        <r>
          <rPr>
            <b/>
            <sz val="9"/>
            <color indexed="81"/>
            <rFont val="Tahoma"/>
            <family val="2"/>
          </rPr>
          <t>CEPICI: Prière lier la facture scannée</t>
        </r>
        <r>
          <rPr>
            <sz val="9"/>
            <color indexed="81"/>
            <rFont val="Tahoma"/>
            <family val="2"/>
          </rPr>
          <t xml:space="preserve">
</t>
        </r>
      </text>
    </comment>
    <comment ref="F36" authorId="0" shapeId="0" xr:uid="{07C567D5-9736-472D-8DD7-32AE211ADA9A}">
      <text>
        <r>
          <rPr>
            <b/>
            <sz val="9"/>
            <color indexed="81"/>
            <rFont val="Tahoma"/>
            <family val="2"/>
          </rPr>
          <t>CEPICI: Prière lier la facture scannée</t>
        </r>
        <r>
          <rPr>
            <sz val="9"/>
            <color indexed="81"/>
            <rFont val="Tahoma"/>
            <family val="2"/>
          </rPr>
          <t xml:space="preserve">
</t>
        </r>
      </text>
    </comment>
    <comment ref="F37" authorId="0" shapeId="0" xr:uid="{D54F4259-019E-4E16-B654-15E516EC0F3A}">
      <text>
        <r>
          <rPr>
            <b/>
            <sz val="9"/>
            <color indexed="81"/>
            <rFont val="Tahoma"/>
            <family val="2"/>
          </rPr>
          <t>CEPICI: Prière lier la facture scannée</t>
        </r>
        <r>
          <rPr>
            <sz val="9"/>
            <color indexed="81"/>
            <rFont val="Tahoma"/>
            <family val="2"/>
          </rPr>
          <t xml:space="preserve">
</t>
        </r>
      </text>
    </comment>
    <comment ref="F38" authorId="0" shapeId="0" xr:uid="{305C7CCE-00EB-4166-B970-F1FD188FEA28}">
      <text>
        <r>
          <rPr>
            <b/>
            <sz val="9"/>
            <color indexed="81"/>
            <rFont val="Tahoma"/>
            <family val="2"/>
          </rPr>
          <t>CEPICI: Prière lier la facture scannée</t>
        </r>
        <r>
          <rPr>
            <sz val="9"/>
            <color indexed="81"/>
            <rFont val="Tahoma"/>
            <family val="2"/>
          </rPr>
          <t xml:space="preserve">
</t>
        </r>
      </text>
    </comment>
    <comment ref="F39" authorId="0" shapeId="0" xr:uid="{E1CB2CB8-DBDE-4655-A5E1-57FBB8C06589}">
      <text>
        <r>
          <rPr>
            <b/>
            <sz val="9"/>
            <color indexed="81"/>
            <rFont val="Tahoma"/>
            <family val="2"/>
          </rPr>
          <t>CEPICI: Prière lier la facture scannée</t>
        </r>
        <r>
          <rPr>
            <sz val="9"/>
            <color indexed="81"/>
            <rFont val="Tahoma"/>
            <family val="2"/>
          </rPr>
          <t xml:space="preserve">
</t>
        </r>
      </text>
    </comment>
    <comment ref="F40" authorId="0" shapeId="0" xr:uid="{BE845627-CAF2-4686-89C6-AB0B875DB418}">
      <text>
        <r>
          <rPr>
            <b/>
            <sz val="9"/>
            <color indexed="81"/>
            <rFont val="Tahoma"/>
            <family val="2"/>
          </rPr>
          <t>CEPICI: Prière lier la facture scannée</t>
        </r>
        <r>
          <rPr>
            <sz val="9"/>
            <color indexed="81"/>
            <rFont val="Tahoma"/>
            <family val="2"/>
          </rPr>
          <t xml:space="preserve">
</t>
        </r>
      </text>
    </comment>
    <comment ref="F41" authorId="0" shapeId="0" xr:uid="{0CF66C73-FA0E-48B4-BCB9-40FAEFEBB522}">
      <text>
        <r>
          <rPr>
            <b/>
            <sz val="9"/>
            <color indexed="81"/>
            <rFont val="Tahoma"/>
            <family val="2"/>
          </rPr>
          <t>CEPICI: Prière lier la facture scannée</t>
        </r>
        <r>
          <rPr>
            <sz val="9"/>
            <color indexed="81"/>
            <rFont val="Tahoma"/>
            <family val="2"/>
          </rPr>
          <t xml:space="preserve">
</t>
        </r>
      </text>
    </comment>
    <comment ref="F42" authorId="0" shapeId="0" xr:uid="{6DE432CF-E88A-4446-85A4-2557609EA432}">
      <text>
        <r>
          <rPr>
            <b/>
            <sz val="9"/>
            <color indexed="81"/>
            <rFont val="Tahoma"/>
            <family val="2"/>
          </rPr>
          <t>CEPICI: Prière lier la facture scannée</t>
        </r>
        <r>
          <rPr>
            <sz val="9"/>
            <color indexed="81"/>
            <rFont val="Tahoma"/>
            <family val="2"/>
          </rPr>
          <t xml:space="preserve">
</t>
        </r>
      </text>
    </comment>
    <comment ref="F43" authorId="0" shapeId="0" xr:uid="{67745916-8CF8-46C8-A1E0-C77B791A9C61}">
      <text>
        <r>
          <rPr>
            <b/>
            <sz val="9"/>
            <color indexed="81"/>
            <rFont val="Tahoma"/>
            <family val="2"/>
          </rPr>
          <t>CEPICI: Prière lier la facture scannée</t>
        </r>
        <r>
          <rPr>
            <sz val="9"/>
            <color indexed="81"/>
            <rFont val="Tahoma"/>
            <family val="2"/>
          </rPr>
          <t xml:space="preserve">
</t>
        </r>
      </text>
    </comment>
    <comment ref="F44" authorId="0" shapeId="0" xr:uid="{DB7B5F7C-E5A2-40CC-BEDA-253063BE08CF}">
      <text>
        <r>
          <rPr>
            <b/>
            <sz val="9"/>
            <color indexed="81"/>
            <rFont val="Tahoma"/>
            <family val="2"/>
          </rPr>
          <t>CEPICI: Prière lier la facture scannée</t>
        </r>
        <r>
          <rPr>
            <sz val="9"/>
            <color indexed="81"/>
            <rFont val="Tahoma"/>
            <family val="2"/>
          </rPr>
          <t xml:space="preserve">
</t>
        </r>
      </text>
    </comment>
    <comment ref="F45" authorId="0" shapeId="0" xr:uid="{97AF307E-7342-4478-A40C-103252FDBD25}">
      <text>
        <r>
          <rPr>
            <b/>
            <sz val="9"/>
            <color indexed="81"/>
            <rFont val="Tahoma"/>
            <family val="2"/>
          </rPr>
          <t>CEPICI: Prière lier la facture scannée</t>
        </r>
        <r>
          <rPr>
            <sz val="9"/>
            <color indexed="81"/>
            <rFont val="Tahoma"/>
            <family val="2"/>
          </rPr>
          <t xml:space="preserve">
</t>
        </r>
      </text>
    </comment>
    <comment ref="F46" authorId="0" shapeId="0" xr:uid="{80A03FD9-5923-4BB2-A34A-F516D769145F}">
      <text>
        <r>
          <rPr>
            <b/>
            <sz val="9"/>
            <color indexed="81"/>
            <rFont val="Tahoma"/>
            <family val="2"/>
          </rPr>
          <t>CEPICI: Prière lier la facture scannée</t>
        </r>
        <r>
          <rPr>
            <sz val="9"/>
            <color indexed="81"/>
            <rFont val="Tahoma"/>
            <family val="2"/>
          </rPr>
          <t xml:space="preserve">
</t>
        </r>
      </text>
    </comment>
    <comment ref="F47" authorId="0" shapeId="0" xr:uid="{13F5DFD9-A171-4CD9-B29A-596D9D7C4C2F}">
      <text>
        <r>
          <rPr>
            <b/>
            <sz val="9"/>
            <color indexed="81"/>
            <rFont val="Tahoma"/>
            <family val="2"/>
          </rPr>
          <t>CEPICI: Prière lier la facture scannée</t>
        </r>
        <r>
          <rPr>
            <sz val="9"/>
            <color indexed="81"/>
            <rFont val="Tahoma"/>
            <family val="2"/>
          </rPr>
          <t xml:space="preserve">
</t>
        </r>
      </text>
    </comment>
    <comment ref="F48" authorId="0" shapeId="0" xr:uid="{CBEC5A00-6104-4401-A686-2F263C1AD896}">
      <text>
        <r>
          <rPr>
            <b/>
            <sz val="9"/>
            <color indexed="81"/>
            <rFont val="Tahoma"/>
            <family val="2"/>
          </rPr>
          <t>CEPICI: Prière lier la facture scannée</t>
        </r>
        <r>
          <rPr>
            <sz val="9"/>
            <color indexed="81"/>
            <rFont val="Tahoma"/>
            <family val="2"/>
          </rPr>
          <t xml:space="preserve">
</t>
        </r>
      </text>
    </comment>
    <comment ref="F49" authorId="0" shapeId="0" xr:uid="{784D35DD-EDC3-4EAF-B0E9-096BC5006DA5}">
      <text>
        <r>
          <rPr>
            <b/>
            <sz val="9"/>
            <color indexed="81"/>
            <rFont val="Tahoma"/>
            <family val="2"/>
          </rPr>
          <t>CEPICI: Prière lier la facture scannée</t>
        </r>
        <r>
          <rPr>
            <sz val="9"/>
            <color indexed="81"/>
            <rFont val="Tahoma"/>
            <family val="2"/>
          </rPr>
          <t xml:space="preserve">
</t>
        </r>
      </text>
    </comment>
    <comment ref="F50" authorId="0" shapeId="0" xr:uid="{DD580082-37CF-40D3-B5D2-B42D2CA840EB}">
      <text>
        <r>
          <rPr>
            <b/>
            <sz val="9"/>
            <color indexed="81"/>
            <rFont val="Tahoma"/>
            <family val="2"/>
          </rPr>
          <t>CEPICI: Prière lier la facture scannée</t>
        </r>
        <r>
          <rPr>
            <sz val="9"/>
            <color indexed="81"/>
            <rFont val="Tahoma"/>
            <family val="2"/>
          </rPr>
          <t xml:space="preserve">
</t>
        </r>
      </text>
    </comment>
    <comment ref="F51" authorId="0" shapeId="0" xr:uid="{1E7D66B0-889B-4C59-A93C-517EC4ECBA3B}">
      <text>
        <r>
          <rPr>
            <b/>
            <sz val="9"/>
            <color indexed="81"/>
            <rFont val="Tahoma"/>
            <family val="2"/>
          </rPr>
          <t>CEPICI: Prière lier la facture scannée</t>
        </r>
        <r>
          <rPr>
            <sz val="9"/>
            <color indexed="81"/>
            <rFont val="Tahoma"/>
            <family val="2"/>
          </rPr>
          <t xml:space="preserve">
</t>
        </r>
      </text>
    </comment>
    <comment ref="F52" authorId="0" shapeId="0" xr:uid="{E17CFE63-5C39-4781-A931-E077C8BBEE12}">
      <text>
        <r>
          <rPr>
            <b/>
            <sz val="9"/>
            <color indexed="81"/>
            <rFont val="Tahoma"/>
            <family val="2"/>
          </rPr>
          <t>CEPICI: Prière lier la facture scannée</t>
        </r>
        <r>
          <rPr>
            <sz val="9"/>
            <color indexed="81"/>
            <rFont val="Tahoma"/>
            <family val="2"/>
          </rPr>
          <t xml:space="preserve">
</t>
        </r>
      </text>
    </comment>
    <comment ref="F53" authorId="0" shapeId="0" xr:uid="{F7A08898-263E-4FF5-9BC1-5E93533CD59D}">
      <text>
        <r>
          <rPr>
            <b/>
            <sz val="9"/>
            <color indexed="81"/>
            <rFont val="Tahoma"/>
            <family val="2"/>
          </rPr>
          <t>CEPICI: Prière lier la facture scannée</t>
        </r>
        <r>
          <rPr>
            <sz val="9"/>
            <color indexed="81"/>
            <rFont val="Tahoma"/>
            <family val="2"/>
          </rPr>
          <t xml:space="preserve">
</t>
        </r>
      </text>
    </comment>
    <comment ref="F54" authorId="0" shapeId="0" xr:uid="{CB0B63DA-63D9-4867-997C-92027B931320}">
      <text>
        <r>
          <rPr>
            <b/>
            <sz val="9"/>
            <color indexed="81"/>
            <rFont val="Tahoma"/>
            <family val="2"/>
          </rPr>
          <t>CEPICI: Prière lier la facture scannée</t>
        </r>
        <r>
          <rPr>
            <sz val="9"/>
            <color indexed="81"/>
            <rFont val="Tahoma"/>
            <family val="2"/>
          </rPr>
          <t xml:space="preserve">
</t>
        </r>
      </text>
    </comment>
    <comment ref="F55" authorId="0" shapeId="0" xr:uid="{4D4A645A-54A4-4B75-A48A-C898D0A96976}">
      <text>
        <r>
          <rPr>
            <b/>
            <sz val="9"/>
            <color indexed="81"/>
            <rFont val="Tahoma"/>
            <family val="2"/>
          </rPr>
          <t>CEPICI: Prière lier la facture scannée</t>
        </r>
        <r>
          <rPr>
            <sz val="9"/>
            <color indexed="81"/>
            <rFont val="Tahoma"/>
            <family val="2"/>
          </rPr>
          <t xml:space="preserve">
</t>
        </r>
      </text>
    </comment>
    <comment ref="F56" authorId="0" shapeId="0" xr:uid="{85153C92-0C4A-4653-9288-EA410C6A7BBF}">
      <text>
        <r>
          <rPr>
            <b/>
            <sz val="9"/>
            <color indexed="81"/>
            <rFont val="Tahoma"/>
            <family val="2"/>
          </rPr>
          <t>CEPICI: Prière lier la facture scannée</t>
        </r>
        <r>
          <rPr>
            <sz val="9"/>
            <color indexed="81"/>
            <rFont val="Tahoma"/>
            <family val="2"/>
          </rPr>
          <t xml:space="preserve">
</t>
        </r>
      </text>
    </comment>
    <comment ref="F57" authorId="0" shapeId="0" xr:uid="{D94F17B7-901C-4992-A88B-F9580044F835}">
      <text>
        <r>
          <rPr>
            <b/>
            <sz val="9"/>
            <color indexed="81"/>
            <rFont val="Tahoma"/>
            <family val="2"/>
          </rPr>
          <t>CEPICI: Prière lier la facture scannée</t>
        </r>
        <r>
          <rPr>
            <sz val="9"/>
            <color indexed="81"/>
            <rFont val="Tahoma"/>
            <family val="2"/>
          </rPr>
          <t xml:space="preserve">
</t>
        </r>
      </text>
    </comment>
    <comment ref="F58" authorId="0" shapeId="0" xr:uid="{AB4F2AA4-0FB4-406F-B07E-52B757C6D9DB}">
      <text>
        <r>
          <rPr>
            <b/>
            <sz val="9"/>
            <color indexed="81"/>
            <rFont val="Tahoma"/>
            <family val="2"/>
          </rPr>
          <t>CEPICI: Prière lier la facture scannée</t>
        </r>
        <r>
          <rPr>
            <sz val="9"/>
            <color indexed="81"/>
            <rFont val="Tahoma"/>
            <family val="2"/>
          </rPr>
          <t xml:space="preserve">
</t>
        </r>
      </text>
    </comment>
    <comment ref="F59" authorId="0" shapeId="0" xr:uid="{68E83A23-E847-49A2-BAC3-3868E051F5C1}">
      <text>
        <r>
          <rPr>
            <b/>
            <sz val="9"/>
            <color indexed="81"/>
            <rFont val="Tahoma"/>
            <family val="2"/>
          </rPr>
          <t>CEPICI: Prière lier la facture scannée</t>
        </r>
        <r>
          <rPr>
            <sz val="9"/>
            <color indexed="81"/>
            <rFont val="Tahoma"/>
            <family val="2"/>
          </rPr>
          <t xml:space="preserve">
</t>
        </r>
      </text>
    </comment>
    <comment ref="F60" authorId="0" shapeId="0" xr:uid="{3F8BFD5A-E601-4972-A7AC-DF3EB6ECD719}">
      <text>
        <r>
          <rPr>
            <b/>
            <sz val="9"/>
            <color indexed="81"/>
            <rFont val="Tahoma"/>
            <family val="2"/>
          </rPr>
          <t>CEPICI: Prière lier la facture scannée</t>
        </r>
        <r>
          <rPr>
            <sz val="9"/>
            <color indexed="81"/>
            <rFont val="Tahoma"/>
            <family val="2"/>
          </rPr>
          <t xml:space="preserve">
</t>
        </r>
      </text>
    </comment>
    <comment ref="F61" authorId="0" shapeId="0" xr:uid="{68DACA4E-6A50-4EBE-9BF3-1179021ACFC9}">
      <text>
        <r>
          <rPr>
            <b/>
            <sz val="9"/>
            <color indexed="81"/>
            <rFont val="Tahoma"/>
            <family val="2"/>
          </rPr>
          <t>CEPICI: Prière lier la facture scannée</t>
        </r>
        <r>
          <rPr>
            <sz val="9"/>
            <color indexed="81"/>
            <rFont val="Tahoma"/>
            <family val="2"/>
          </rPr>
          <t xml:space="preserve">
</t>
        </r>
      </text>
    </comment>
    <comment ref="F62" authorId="0" shapeId="0" xr:uid="{88A26ED1-3CCA-4AD2-A4E2-1B4B14E69BD2}">
      <text>
        <r>
          <rPr>
            <b/>
            <sz val="9"/>
            <color indexed="81"/>
            <rFont val="Tahoma"/>
            <family val="2"/>
          </rPr>
          <t>CEPICI: Prière lier la facture scannée</t>
        </r>
        <r>
          <rPr>
            <sz val="9"/>
            <color indexed="81"/>
            <rFont val="Tahoma"/>
            <family val="2"/>
          </rPr>
          <t xml:space="preserve">
</t>
        </r>
      </text>
    </comment>
    <comment ref="F63" authorId="0" shapeId="0" xr:uid="{54E6414E-2CFA-4178-87F6-563B6EE1DE39}">
      <text>
        <r>
          <rPr>
            <b/>
            <sz val="9"/>
            <color indexed="81"/>
            <rFont val="Tahoma"/>
            <family val="2"/>
          </rPr>
          <t>CEPICI: Prière lier la facture scannée</t>
        </r>
        <r>
          <rPr>
            <sz val="9"/>
            <color indexed="81"/>
            <rFont val="Tahoma"/>
            <family val="2"/>
          </rPr>
          <t xml:space="preserve">
</t>
        </r>
      </text>
    </comment>
    <comment ref="F64" authorId="0" shapeId="0" xr:uid="{FDF23762-C650-4058-9A1E-24861D5DF752}">
      <text>
        <r>
          <rPr>
            <b/>
            <sz val="9"/>
            <color indexed="81"/>
            <rFont val="Tahoma"/>
            <family val="2"/>
          </rPr>
          <t>CEPICI: Prière lier la facture scannée</t>
        </r>
        <r>
          <rPr>
            <sz val="9"/>
            <color indexed="81"/>
            <rFont val="Tahoma"/>
            <family val="2"/>
          </rPr>
          <t xml:space="preserve">
</t>
        </r>
      </text>
    </comment>
    <comment ref="F65" authorId="0" shapeId="0" xr:uid="{29BD36B7-DD8A-4543-B9CE-AE8669BE68D1}">
      <text>
        <r>
          <rPr>
            <b/>
            <sz val="9"/>
            <color indexed="81"/>
            <rFont val="Tahoma"/>
            <family val="2"/>
          </rPr>
          <t>CEPICI: Prière lier la facture scannée</t>
        </r>
        <r>
          <rPr>
            <sz val="9"/>
            <color indexed="81"/>
            <rFont val="Tahoma"/>
            <family val="2"/>
          </rPr>
          <t xml:space="preserve">
</t>
        </r>
      </text>
    </comment>
    <comment ref="F66" authorId="0" shapeId="0" xr:uid="{362F2220-D205-4BE3-8130-C75CD49B6688}">
      <text>
        <r>
          <rPr>
            <b/>
            <sz val="9"/>
            <color indexed="81"/>
            <rFont val="Tahoma"/>
            <family val="2"/>
          </rPr>
          <t>CEPICI: Prière lier la facture scannée</t>
        </r>
        <r>
          <rPr>
            <sz val="9"/>
            <color indexed="81"/>
            <rFont val="Tahoma"/>
            <family val="2"/>
          </rPr>
          <t xml:space="preserve">
</t>
        </r>
      </text>
    </comment>
    <comment ref="F67" authorId="0" shapeId="0" xr:uid="{84649C27-CF3D-4A61-A8AC-CAB50AA9400E}">
      <text>
        <r>
          <rPr>
            <b/>
            <sz val="9"/>
            <color indexed="81"/>
            <rFont val="Tahoma"/>
            <family val="2"/>
          </rPr>
          <t>CEPICI: Prière lier la facture scannée</t>
        </r>
        <r>
          <rPr>
            <sz val="9"/>
            <color indexed="81"/>
            <rFont val="Tahoma"/>
            <family val="2"/>
          </rPr>
          <t xml:space="preserve">
</t>
        </r>
      </text>
    </comment>
    <comment ref="F68" authorId="0" shapeId="0" xr:uid="{53292BDB-6512-4B10-8942-3CF3945E7F26}">
      <text>
        <r>
          <rPr>
            <b/>
            <sz val="9"/>
            <color indexed="81"/>
            <rFont val="Tahoma"/>
            <family val="2"/>
          </rPr>
          <t>CEPICI: Prière lier la facture scannée</t>
        </r>
        <r>
          <rPr>
            <sz val="9"/>
            <color indexed="81"/>
            <rFont val="Tahoma"/>
            <family val="2"/>
          </rPr>
          <t xml:space="preserve">
</t>
        </r>
      </text>
    </comment>
    <comment ref="F69" authorId="0" shapeId="0" xr:uid="{30059763-010F-44A7-BF1A-47B676FC0831}">
      <text>
        <r>
          <rPr>
            <b/>
            <sz val="9"/>
            <color indexed="81"/>
            <rFont val="Tahoma"/>
            <family val="2"/>
          </rPr>
          <t>CEPICI: Prière lier la facture scannée</t>
        </r>
        <r>
          <rPr>
            <sz val="9"/>
            <color indexed="81"/>
            <rFont val="Tahoma"/>
            <family val="2"/>
          </rPr>
          <t xml:space="preserve">
</t>
        </r>
      </text>
    </comment>
    <comment ref="F70" authorId="0" shapeId="0" xr:uid="{FD44C841-E917-4375-8F1E-EE2FE2ADAEE8}">
      <text>
        <r>
          <rPr>
            <b/>
            <sz val="9"/>
            <color indexed="81"/>
            <rFont val="Tahoma"/>
            <family val="2"/>
          </rPr>
          <t>CEPICI: Prière lier la facture scannée</t>
        </r>
        <r>
          <rPr>
            <sz val="9"/>
            <color indexed="81"/>
            <rFont val="Tahoma"/>
            <family val="2"/>
          </rPr>
          <t xml:space="preserve">
</t>
        </r>
      </text>
    </comment>
    <comment ref="F71" authorId="0" shapeId="0" xr:uid="{6FC0A075-2EC7-4040-8108-400CF8A5B46C}">
      <text>
        <r>
          <rPr>
            <b/>
            <sz val="9"/>
            <color indexed="81"/>
            <rFont val="Tahoma"/>
            <family val="2"/>
          </rPr>
          <t>CEPICI: Prière lier la facture scannée</t>
        </r>
        <r>
          <rPr>
            <sz val="9"/>
            <color indexed="81"/>
            <rFont val="Tahoma"/>
            <family val="2"/>
          </rPr>
          <t xml:space="preserve">
</t>
        </r>
      </text>
    </comment>
    <comment ref="F72" authorId="0" shapeId="0" xr:uid="{18F1F913-F7FF-4930-AA57-B200C61DC22B}">
      <text>
        <r>
          <rPr>
            <b/>
            <sz val="9"/>
            <color indexed="81"/>
            <rFont val="Tahoma"/>
            <family val="2"/>
          </rPr>
          <t>CEPICI: Prière lier la facture scannée</t>
        </r>
        <r>
          <rPr>
            <sz val="9"/>
            <color indexed="81"/>
            <rFont val="Tahoma"/>
            <family val="2"/>
          </rPr>
          <t xml:space="preserve">
</t>
        </r>
      </text>
    </comment>
    <comment ref="F73" authorId="0" shapeId="0" xr:uid="{5AB8EFDF-410B-4C9F-A262-F84E119B4FA6}">
      <text>
        <r>
          <rPr>
            <b/>
            <sz val="9"/>
            <color indexed="81"/>
            <rFont val="Tahoma"/>
            <family val="2"/>
          </rPr>
          <t>CEPICI: Prière lier la facture scannée</t>
        </r>
        <r>
          <rPr>
            <sz val="9"/>
            <color indexed="81"/>
            <rFont val="Tahoma"/>
            <family val="2"/>
          </rPr>
          <t xml:space="preserve">
</t>
        </r>
      </text>
    </comment>
    <comment ref="F74" authorId="0" shapeId="0" xr:uid="{E3C520E8-0117-4AA7-BB5A-843673BB1132}">
      <text>
        <r>
          <rPr>
            <b/>
            <sz val="9"/>
            <color indexed="81"/>
            <rFont val="Tahoma"/>
            <family val="2"/>
          </rPr>
          <t>CEPICI: Prière lier la facture scannée</t>
        </r>
        <r>
          <rPr>
            <sz val="9"/>
            <color indexed="81"/>
            <rFont val="Tahoma"/>
            <family val="2"/>
          </rPr>
          <t xml:space="preserve">
</t>
        </r>
      </text>
    </comment>
    <comment ref="F75" authorId="0" shapeId="0" xr:uid="{54E98951-4B7D-4EE2-BEAB-647766E1054A}">
      <text>
        <r>
          <rPr>
            <b/>
            <sz val="9"/>
            <color indexed="81"/>
            <rFont val="Tahoma"/>
            <family val="2"/>
          </rPr>
          <t>CEPICI: Prière lier la facture scannée</t>
        </r>
        <r>
          <rPr>
            <sz val="9"/>
            <color indexed="81"/>
            <rFont val="Tahoma"/>
            <family val="2"/>
          </rPr>
          <t xml:space="preserve">
</t>
        </r>
      </text>
    </comment>
    <comment ref="F76" authorId="0" shapeId="0" xr:uid="{6979D979-05E7-46A1-B7DD-B094CE82F787}">
      <text>
        <r>
          <rPr>
            <b/>
            <sz val="9"/>
            <color indexed="81"/>
            <rFont val="Tahoma"/>
            <family val="2"/>
          </rPr>
          <t>CEPICI: Prière lier la facture scannée</t>
        </r>
        <r>
          <rPr>
            <sz val="9"/>
            <color indexed="81"/>
            <rFont val="Tahoma"/>
            <family val="2"/>
          </rPr>
          <t xml:space="preserve">
</t>
        </r>
      </text>
    </comment>
    <comment ref="F77" authorId="0" shapeId="0" xr:uid="{057C3703-F02F-40DA-BFB7-7655511F2257}">
      <text>
        <r>
          <rPr>
            <b/>
            <sz val="9"/>
            <color indexed="81"/>
            <rFont val="Tahoma"/>
            <family val="2"/>
          </rPr>
          <t>CEPICI: Prière lier la facture scannée</t>
        </r>
        <r>
          <rPr>
            <sz val="9"/>
            <color indexed="81"/>
            <rFont val="Tahoma"/>
            <family val="2"/>
          </rPr>
          <t xml:space="preserve">
</t>
        </r>
      </text>
    </comment>
    <comment ref="F78" authorId="0" shapeId="0" xr:uid="{67292C56-25E6-4A9E-AEBD-16B631C6F850}">
      <text>
        <r>
          <rPr>
            <b/>
            <sz val="9"/>
            <color indexed="81"/>
            <rFont val="Tahoma"/>
            <family val="2"/>
          </rPr>
          <t>CEPICI: Prière lier la facture scannée</t>
        </r>
        <r>
          <rPr>
            <sz val="9"/>
            <color indexed="81"/>
            <rFont val="Tahoma"/>
            <family val="2"/>
          </rPr>
          <t xml:space="preserve">
</t>
        </r>
      </text>
    </comment>
    <comment ref="F79" authorId="0" shapeId="0" xr:uid="{C7B83EE3-783A-49F4-9AB7-0C89C16996B0}">
      <text>
        <r>
          <rPr>
            <b/>
            <sz val="9"/>
            <color indexed="81"/>
            <rFont val="Tahoma"/>
            <family val="2"/>
          </rPr>
          <t>CEPICI: Prière lier la facture scannée</t>
        </r>
        <r>
          <rPr>
            <sz val="9"/>
            <color indexed="81"/>
            <rFont val="Tahoma"/>
            <family val="2"/>
          </rPr>
          <t xml:space="preserve">
</t>
        </r>
      </text>
    </comment>
    <comment ref="F80" authorId="0" shapeId="0" xr:uid="{6D6BBAA1-25C7-493A-B96C-F9C94FDD7AD2}">
      <text>
        <r>
          <rPr>
            <b/>
            <sz val="9"/>
            <color indexed="81"/>
            <rFont val="Tahoma"/>
            <family val="2"/>
          </rPr>
          <t>CEPICI: Prière lier la facture scannée</t>
        </r>
        <r>
          <rPr>
            <sz val="9"/>
            <color indexed="81"/>
            <rFont val="Tahoma"/>
            <family val="2"/>
          </rPr>
          <t xml:space="preserve">
</t>
        </r>
      </text>
    </comment>
    <comment ref="F81" authorId="0" shapeId="0" xr:uid="{79262055-40CD-413D-A18C-4BB31E0776F7}">
      <text>
        <r>
          <rPr>
            <b/>
            <sz val="9"/>
            <color indexed="81"/>
            <rFont val="Tahoma"/>
            <family val="2"/>
          </rPr>
          <t>CEPICI: Prière lier la facture scannée</t>
        </r>
        <r>
          <rPr>
            <sz val="9"/>
            <color indexed="81"/>
            <rFont val="Tahoma"/>
            <family val="2"/>
          </rPr>
          <t xml:space="preserve">
</t>
        </r>
      </text>
    </comment>
    <comment ref="F82" authorId="0" shapeId="0" xr:uid="{53698E56-8845-46E0-A0F0-4C5B0ACC7268}">
      <text>
        <r>
          <rPr>
            <b/>
            <sz val="9"/>
            <color indexed="81"/>
            <rFont val="Tahoma"/>
            <family val="2"/>
          </rPr>
          <t>CEPICI: Prière lier la facture scannée</t>
        </r>
        <r>
          <rPr>
            <sz val="9"/>
            <color indexed="81"/>
            <rFont val="Tahoma"/>
            <family val="2"/>
          </rPr>
          <t xml:space="preserve">
</t>
        </r>
      </text>
    </comment>
    <comment ref="F83" authorId="0" shapeId="0" xr:uid="{698823E7-D2B1-40E7-8572-1382AAB0401D}">
      <text>
        <r>
          <rPr>
            <b/>
            <sz val="9"/>
            <color indexed="81"/>
            <rFont val="Tahoma"/>
            <family val="2"/>
          </rPr>
          <t>CEPICI: Prière lier la facture scannée</t>
        </r>
        <r>
          <rPr>
            <sz val="9"/>
            <color indexed="81"/>
            <rFont val="Tahoma"/>
            <family val="2"/>
          </rPr>
          <t xml:space="preserve">
</t>
        </r>
      </text>
    </comment>
    <comment ref="F84" authorId="0" shapeId="0" xr:uid="{5A633452-97C4-4D94-A472-CF93FBB45624}">
      <text>
        <r>
          <rPr>
            <b/>
            <sz val="9"/>
            <color indexed="81"/>
            <rFont val="Tahoma"/>
            <family val="2"/>
          </rPr>
          <t>CEPICI: Prière lier la facture scannée</t>
        </r>
        <r>
          <rPr>
            <sz val="9"/>
            <color indexed="81"/>
            <rFont val="Tahoma"/>
            <family val="2"/>
          </rPr>
          <t xml:space="preserve">
</t>
        </r>
      </text>
    </comment>
    <comment ref="F85" authorId="0" shapeId="0" xr:uid="{AE529B48-020C-4255-AD73-95D612ADACF5}">
      <text>
        <r>
          <rPr>
            <b/>
            <sz val="9"/>
            <color indexed="81"/>
            <rFont val="Tahoma"/>
            <family val="2"/>
          </rPr>
          <t>CEPICI: Prière lier la facture scannée</t>
        </r>
        <r>
          <rPr>
            <sz val="9"/>
            <color indexed="81"/>
            <rFont val="Tahoma"/>
            <family val="2"/>
          </rPr>
          <t xml:space="preserve">
</t>
        </r>
      </text>
    </comment>
    <comment ref="F86" authorId="0" shapeId="0" xr:uid="{018DC5CD-E513-4C8E-9D69-E76705D90F05}">
      <text>
        <r>
          <rPr>
            <b/>
            <sz val="9"/>
            <color indexed="81"/>
            <rFont val="Tahoma"/>
            <family val="2"/>
          </rPr>
          <t>CEPICI: Prière lier la facture scannée</t>
        </r>
        <r>
          <rPr>
            <sz val="9"/>
            <color indexed="81"/>
            <rFont val="Tahoma"/>
            <family val="2"/>
          </rPr>
          <t xml:space="preserve">
</t>
        </r>
      </text>
    </comment>
    <comment ref="F87" authorId="0" shapeId="0" xr:uid="{3097AF81-1075-4DD2-9575-C7997A834E11}">
      <text>
        <r>
          <rPr>
            <b/>
            <sz val="9"/>
            <color indexed="81"/>
            <rFont val="Tahoma"/>
            <family val="2"/>
          </rPr>
          <t>CEPICI: Prière lier la facture scannée</t>
        </r>
        <r>
          <rPr>
            <sz val="9"/>
            <color indexed="81"/>
            <rFont val="Tahoma"/>
            <family val="2"/>
          </rPr>
          <t xml:space="preserve">
</t>
        </r>
      </text>
    </comment>
    <comment ref="F88" authorId="0" shapeId="0" xr:uid="{02BB7051-3D70-45EB-8DDE-2FEE6597E46A}">
      <text>
        <r>
          <rPr>
            <b/>
            <sz val="9"/>
            <color indexed="81"/>
            <rFont val="Tahoma"/>
            <family val="2"/>
          </rPr>
          <t>CEPICI: Prière lier la facture scannée</t>
        </r>
        <r>
          <rPr>
            <sz val="9"/>
            <color indexed="81"/>
            <rFont val="Tahoma"/>
            <family val="2"/>
          </rPr>
          <t xml:space="preserve">
</t>
        </r>
      </text>
    </comment>
    <comment ref="F89" authorId="0" shapeId="0" xr:uid="{E0E95BDA-BA73-4D3A-A873-22163FD8B7FF}">
      <text>
        <r>
          <rPr>
            <b/>
            <sz val="9"/>
            <color indexed="81"/>
            <rFont val="Tahoma"/>
            <family val="2"/>
          </rPr>
          <t>CEPICI: Prière lier la facture scannée</t>
        </r>
        <r>
          <rPr>
            <sz val="9"/>
            <color indexed="81"/>
            <rFont val="Tahoma"/>
            <family val="2"/>
          </rPr>
          <t xml:space="preserve">
</t>
        </r>
      </text>
    </comment>
    <comment ref="F90" authorId="0" shapeId="0" xr:uid="{A4C5E4A2-1A1E-4C33-AED1-2FE6E3A33507}">
      <text>
        <r>
          <rPr>
            <b/>
            <sz val="9"/>
            <color indexed="81"/>
            <rFont val="Tahoma"/>
            <family val="2"/>
          </rPr>
          <t>CEPICI: Prière lier la facture scannée</t>
        </r>
        <r>
          <rPr>
            <sz val="9"/>
            <color indexed="81"/>
            <rFont val="Tahoma"/>
            <family val="2"/>
          </rPr>
          <t xml:space="preserve">
</t>
        </r>
      </text>
    </comment>
    <comment ref="F91" authorId="0" shapeId="0" xr:uid="{2DE6CF14-5FA8-416B-8D6B-73C45E9AF2B6}">
      <text>
        <r>
          <rPr>
            <b/>
            <sz val="9"/>
            <color indexed="81"/>
            <rFont val="Tahoma"/>
            <family val="2"/>
          </rPr>
          <t>CEPICI: Prière lier la facture scannée</t>
        </r>
        <r>
          <rPr>
            <sz val="9"/>
            <color indexed="81"/>
            <rFont val="Tahoma"/>
            <family val="2"/>
          </rPr>
          <t xml:space="preserve">
</t>
        </r>
      </text>
    </comment>
    <comment ref="F92" authorId="0" shapeId="0" xr:uid="{8B2AE5BA-FBB2-4665-B602-800520F315E3}">
      <text>
        <r>
          <rPr>
            <b/>
            <sz val="9"/>
            <color indexed="81"/>
            <rFont val="Tahoma"/>
            <family val="2"/>
          </rPr>
          <t>CEPICI: Prière lier la facture scannée</t>
        </r>
        <r>
          <rPr>
            <sz val="9"/>
            <color indexed="81"/>
            <rFont val="Tahoma"/>
            <family val="2"/>
          </rPr>
          <t xml:space="preserve">
</t>
        </r>
      </text>
    </comment>
    <comment ref="F93" authorId="0" shapeId="0" xr:uid="{8965F070-F355-4139-8CAF-4DAD85820B78}">
      <text>
        <r>
          <rPr>
            <b/>
            <sz val="9"/>
            <color indexed="81"/>
            <rFont val="Tahoma"/>
            <family val="2"/>
          </rPr>
          <t>CEPICI: Prière lier la facture scannée</t>
        </r>
        <r>
          <rPr>
            <sz val="9"/>
            <color indexed="81"/>
            <rFont val="Tahoma"/>
            <family val="2"/>
          </rPr>
          <t xml:space="preserve">
</t>
        </r>
      </text>
    </comment>
    <comment ref="F94" authorId="0" shapeId="0" xr:uid="{F70D228F-A2D1-453C-8161-12E711B92499}">
      <text>
        <r>
          <rPr>
            <b/>
            <sz val="9"/>
            <color indexed="81"/>
            <rFont val="Tahoma"/>
            <family val="2"/>
          </rPr>
          <t>CEPICI: Prière lier la facture scannée</t>
        </r>
        <r>
          <rPr>
            <sz val="9"/>
            <color indexed="81"/>
            <rFont val="Tahoma"/>
            <family val="2"/>
          </rPr>
          <t xml:space="preserve">
</t>
        </r>
      </text>
    </comment>
    <comment ref="F95" authorId="0" shapeId="0" xr:uid="{0DBEC2DA-927D-43B5-A686-DB53FC8B60D8}">
      <text>
        <r>
          <rPr>
            <b/>
            <sz val="9"/>
            <color indexed="81"/>
            <rFont val="Tahoma"/>
            <family val="2"/>
          </rPr>
          <t>CEPICI: Prière lier la facture scannée</t>
        </r>
        <r>
          <rPr>
            <sz val="9"/>
            <color indexed="81"/>
            <rFont val="Tahoma"/>
            <family val="2"/>
          </rPr>
          <t xml:space="preserve">
</t>
        </r>
      </text>
    </comment>
    <comment ref="F96" authorId="0" shapeId="0" xr:uid="{28B54AFF-A69D-4D37-9569-6C8F63EC5A95}">
      <text>
        <r>
          <rPr>
            <b/>
            <sz val="9"/>
            <color indexed="81"/>
            <rFont val="Tahoma"/>
            <family val="2"/>
          </rPr>
          <t>CEPICI: Prière lier la facture scannée</t>
        </r>
        <r>
          <rPr>
            <sz val="9"/>
            <color indexed="81"/>
            <rFont val="Tahoma"/>
            <family val="2"/>
          </rPr>
          <t xml:space="preserve">
</t>
        </r>
      </text>
    </comment>
    <comment ref="F97" authorId="0" shapeId="0" xr:uid="{C58FF532-A8FD-490B-AE8F-05E81487B554}">
      <text>
        <r>
          <rPr>
            <b/>
            <sz val="9"/>
            <color indexed="81"/>
            <rFont val="Tahoma"/>
            <family val="2"/>
          </rPr>
          <t>CEPICI: Prière lier la facture scannée</t>
        </r>
        <r>
          <rPr>
            <sz val="9"/>
            <color indexed="81"/>
            <rFont val="Tahoma"/>
            <family val="2"/>
          </rPr>
          <t xml:space="preserve">
</t>
        </r>
      </text>
    </comment>
    <comment ref="F98" authorId="0" shapeId="0" xr:uid="{FE18D4BD-F5C4-4686-BCDB-C91F4BFAC919}">
      <text>
        <r>
          <rPr>
            <b/>
            <sz val="9"/>
            <color indexed="81"/>
            <rFont val="Tahoma"/>
            <family val="2"/>
          </rPr>
          <t>CEPICI: Prière lier la facture scannée</t>
        </r>
        <r>
          <rPr>
            <sz val="9"/>
            <color indexed="81"/>
            <rFont val="Tahoma"/>
            <family val="2"/>
          </rPr>
          <t xml:space="preserve">
</t>
        </r>
      </text>
    </comment>
    <comment ref="F99" authorId="0" shapeId="0" xr:uid="{33015FED-2DBF-4C25-90C1-7564C18A5B7F}">
      <text>
        <r>
          <rPr>
            <b/>
            <sz val="9"/>
            <color indexed="81"/>
            <rFont val="Tahoma"/>
            <family val="2"/>
          </rPr>
          <t>CEPICI: Prière lier la facture scannée</t>
        </r>
        <r>
          <rPr>
            <sz val="9"/>
            <color indexed="81"/>
            <rFont val="Tahoma"/>
            <family val="2"/>
          </rPr>
          <t xml:space="preserve">
</t>
        </r>
      </text>
    </comment>
    <comment ref="F100" authorId="0" shapeId="0" xr:uid="{69EE18D5-23B3-497A-9D32-246795848BE2}">
      <text>
        <r>
          <rPr>
            <b/>
            <sz val="9"/>
            <color indexed="81"/>
            <rFont val="Tahoma"/>
            <family val="2"/>
          </rPr>
          <t>CEPICI: Prière lier la facture scannée</t>
        </r>
        <r>
          <rPr>
            <sz val="9"/>
            <color indexed="81"/>
            <rFont val="Tahoma"/>
            <family val="2"/>
          </rPr>
          <t xml:space="preserve">
</t>
        </r>
      </text>
    </comment>
    <comment ref="F101" authorId="0" shapeId="0" xr:uid="{216164B6-7215-47A0-ACE7-A22B6AB891F2}">
      <text>
        <r>
          <rPr>
            <b/>
            <sz val="9"/>
            <color indexed="81"/>
            <rFont val="Tahoma"/>
            <family val="2"/>
          </rPr>
          <t>CEPICI: Prière lier la facture scannée</t>
        </r>
        <r>
          <rPr>
            <sz val="9"/>
            <color indexed="81"/>
            <rFont val="Tahoma"/>
            <family val="2"/>
          </rPr>
          <t xml:space="preserve">
</t>
        </r>
      </text>
    </comment>
    <comment ref="F102" authorId="0" shapeId="0" xr:uid="{51AE4A2A-7841-4851-8996-ACA480FA2795}">
      <text>
        <r>
          <rPr>
            <b/>
            <sz val="9"/>
            <color indexed="81"/>
            <rFont val="Tahoma"/>
            <family val="2"/>
          </rPr>
          <t>CEPICI: Prière lier la facture scannée</t>
        </r>
        <r>
          <rPr>
            <sz val="9"/>
            <color indexed="81"/>
            <rFont val="Tahoma"/>
            <family val="2"/>
          </rPr>
          <t xml:space="preserve">
</t>
        </r>
      </text>
    </comment>
    <comment ref="F103" authorId="0" shapeId="0" xr:uid="{04B6937A-CD0B-4BBF-9F0F-170A7CAB246B}">
      <text>
        <r>
          <rPr>
            <b/>
            <sz val="9"/>
            <color indexed="81"/>
            <rFont val="Tahoma"/>
            <family val="2"/>
          </rPr>
          <t>CEPICI: Prière lier la facture scannée</t>
        </r>
        <r>
          <rPr>
            <sz val="9"/>
            <color indexed="81"/>
            <rFont val="Tahoma"/>
            <family val="2"/>
          </rPr>
          <t xml:space="preserve">
</t>
        </r>
      </text>
    </comment>
    <comment ref="F104" authorId="0" shapeId="0" xr:uid="{3EAADC17-AE6D-490D-A7F5-A202140E2F12}">
      <text>
        <r>
          <rPr>
            <b/>
            <sz val="9"/>
            <color indexed="81"/>
            <rFont val="Tahoma"/>
            <family val="2"/>
          </rPr>
          <t>CEPICI: Prière lier la facture scannée</t>
        </r>
        <r>
          <rPr>
            <sz val="9"/>
            <color indexed="81"/>
            <rFont val="Tahoma"/>
            <family val="2"/>
          </rPr>
          <t xml:space="preserve">
</t>
        </r>
      </text>
    </comment>
    <comment ref="F105" authorId="0" shapeId="0" xr:uid="{171B295B-0BAC-4E63-B30A-1D8C4327E0C6}">
      <text>
        <r>
          <rPr>
            <b/>
            <sz val="9"/>
            <color indexed="81"/>
            <rFont val="Tahoma"/>
            <family val="2"/>
          </rPr>
          <t>CEPICI: Prière lier la facture scannée</t>
        </r>
        <r>
          <rPr>
            <sz val="9"/>
            <color indexed="81"/>
            <rFont val="Tahoma"/>
            <family val="2"/>
          </rPr>
          <t xml:space="preserve">
</t>
        </r>
      </text>
    </comment>
    <comment ref="F106" authorId="0" shapeId="0" xr:uid="{899D5C45-2B2D-4495-9228-A3C9C228BD18}">
      <text>
        <r>
          <rPr>
            <b/>
            <sz val="9"/>
            <color indexed="81"/>
            <rFont val="Tahoma"/>
            <family val="2"/>
          </rPr>
          <t>CEPICI: Prière lier la facture scannée</t>
        </r>
        <r>
          <rPr>
            <sz val="9"/>
            <color indexed="81"/>
            <rFont val="Tahoma"/>
            <family val="2"/>
          </rPr>
          <t xml:space="preserve">
</t>
        </r>
      </text>
    </comment>
    <comment ref="F107" authorId="0" shapeId="0" xr:uid="{D75FBAFA-1191-44B7-A387-AB2D7B4DE17A}">
      <text>
        <r>
          <rPr>
            <b/>
            <sz val="9"/>
            <color indexed="81"/>
            <rFont val="Tahoma"/>
            <family val="2"/>
          </rPr>
          <t>CEPICI: Prière lier la facture scannée</t>
        </r>
        <r>
          <rPr>
            <sz val="9"/>
            <color indexed="81"/>
            <rFont val="Tahoma"/>
            <family val="2"/>
          </rPr>
          <t xml:space="preserve">
</t>
        </r>
      </text>
    </comment>
    <comment ref="F108" authorId="0" shapeId="0" xr:uid="{A33792BA-0667-4237-A2AB-46F101726E2C}">
      <text>
        <r>
          <rPr>
            <b/>
            <sz val="9"/>
            <color indexed="81"/>
            <rFont val="Tahoma"/>
            <family val="2"/>
          </rPr>
          <t>CEPICI: Prière lier la facture scannée</t>
        </r>
        <r>
          <rPr>
            <sz val="9"/>
            <color indexed="81"/>
            <rFont val="Tahoma"/>
            <family val="2"/>
          </rPr>
          <t xml:space="preserve">
</t>
        </r>
      </text>
    </comment>
    <comment ref="F109" authorId="0" shapeId="0" xr:uid="{3945ABEF-09CE-4ECD-B5A3-A475D1C0FD1C}">
      <text>
        <r>
          <rPr>
            <b/>
            <sz val="9"/>
            <color indexed="81"/>
            <rFont val="Tahoma"/>
            <family val="2"/>
          </rPr>
          <t>CEPICI: Prière lier la facture scannée</t>
        </r>
        <r>
          <rPr>
            <sz val="9"/>
            <color indexed="81"/>
            <rFont val="Tahoma"/>
            <family val="2"/>
          </rPr>
          <t xml:space="preserve">
</t>
        </r>
      </text>
    </comment>
    <comment ref="F110" authorId="0" shapeId="0" xr:uid="{B8227A1B-14A4-429A-9761-CAFA3951E6AA}">
      <text>
        <r>
          <rPr>
            <b/>
            <sz val="9"/>
            <color indexed="81"/>
            <rFont val="Tahoma"/>
            <family val="2"/>
          </rPr>
          <t>CEPICI: Prière lier la facture scannée</t>
        </r>
        <r>
          <rPr>
            <sz val="9"/>
            <color indexed="81"/>
            <rFont val="Tahoma"/>
            <family val="2"/>
          </rPr>
          <t xml:space="preserve">
</t>
        </r>
      </text>
    </comment>
    <comment ref="F111" authorId="0" shapeId="0" xr:uid="{4D658DFB-5776-459E-BCC1-13256B7C33B0}">
      <text>
        <r>
          <rPr>
            <b/>
            <sz val="9"/>
            <color indexed="81"/>
            <rFont val="Tahoma"/>
            <family val="2"/>
          </rPr>
          <t>CEPICI: Prière lier la facture scannée</t>
        </r>
        <r>
          <rPr>
            <sz val="9"/>
            <color indexed="81"/>
            <rFont val="Tahoma"/>
            <family val="2"/>
          </rPr>
          <t xml:space="preserve">
</t>
        </r>
      </text>
    </comment>
    <comment ref="F112" authorId="0" shapeId="0" xr:uid="{5D56CA4F-FA39-484C-ADBF-D75E500FAE1F}">
      <text>
        <r>
          <rPr>
            <b/>
            <sz val="9"/>
            <color indexed="81"/>
            <rFont val="Tahoma"/>
            <family val="2"/>
          </rPr>
          <t>CEPICI: Prière lier la facture scannée</t>
        </r>
        <r>
          <rPr>
            <sz val="9"/>
            <color indexed="81"/>
            <rFont val="Tahoma"/>
            <family val="2"/>
          </rPr>
          <t xml:space="preserve">
</t>
        </r>
      </text>
    </comment>
    <comment ref="F113" authorId="0" shapeId="0" xr:uid="{45739E8D-B9DF-416C-ACB5-F95E969A2BB1}">
      <text>
        <r>
          <rPr>
            <b/>
            <sz val="9"/>
            <color indexed="81"/>
            <rFont val="Tahoma"/>
            <family val="2"/>
          </rPr>
          <t>CEPICI: Prière lier la facture scannée</t>
        </r>
        <r>
          <rPr>
            <sz val="9"/>
            <color indexed="81"/>
            <rFont val="Tahoma"/>
            <family val="2"/>
          </rPr>
          <t xml:space="preserve">
</t>
        </r>
      </text>
    </comment>
    <comment ref="F114" authorId="0" shapeId="0" xr:uid="{E8E9C147-83C0-4D88-A2F3-AD901F4713B4}">
      <text>
        <r>
          <rPr>
            <b/>
            <sz val="9"/>
            <color indexed="81"/>
            <rFont val="Tahoma"/>
            <family val="2"/>
          </rPr>
          <t>CEPICI: Prière lier la facture scannée</t>
        </r>
        <r>
          <rPr>
            <sz val="9"/>
            <color indexed="81"/>
            <rFont val="Tahoma"/>
            <family val="2"/>
          </rPr>
          <t xml:space="preserve">
</t>
        </r>
      </text>
    </comment>
    <comment ref="F115" authorId="0" shapeId="0" xr:uid="{834B70A2-C785-4389-97FE-E96740AAE406}">
      <text>
        <r>
          <rPr>
            <b/>
            <sz val="9"/>
            <color indexed="81"/>
            <rFont val="Tahoma"/>
            <family val="2"/>
          </rPr>
          <t>CEPICI: Prière lier la facture scannée</t>
        </r>
        <r>
          <rPr>
            <sz val="9"/>
            <color indexed="81"/>
            <rFont val="Tahoma"/>
            <family val="2"/>
          </rPr>
          <t xml:space="preserve">
</t>
        </r>
      </text>
    </comment>
    <comment ref="F116" authorId="0" shapeId="0" xr:uid="{80A1EBD2-80F1-4004-A8B4-474F074ACB2A}">
      <text>
        <r>
          <rPr>
            <b/>
            <sz val="9"/>
            <color indexed="81"/>
            <rFont val="Tahoma"/>
            <family val="2"/>
          </rPr>
          <t>CEPICI: Prière lier la facture scannée</t>
        </r>
        <r>
          <rPr>
            <sz val="9"/>
            <color indexed="81"/>
            <rFont val="Tahoma"/>
            <family val="2"/>
          </rPr>
          <t xml:space="preserve">
</t>
        </r>
      </text>
    </comment>
    <comment ref="F117" authorId="0" shapeId="0" xr:uid="{4956B9EF-4ABD-4454-BED4-2CFD4C202B3A}">
      <text>
        <r>
          <rPr>
            <b/>
            <sz val="9"/>
            <color indexed="81"/>
            <rFont val="Tahoma"/>
            <family val="2"/>
          </rPr>
          <t>CEPICI: Prière lier la facture scannée</t>
        </r>
        <r>
          <rPr>
            <sz val="9"/>
            <color indexed="81"/>
            <rFont val="Tahoma"/>
            <family val="2"/>
          </rPr>
          <t xml:space="preserve">
</t>
        </r>
      </text>
    </comment>
    <comment ref="F118" authorId="0" shapeId="0" xr:uid="{3E5C6011-9804-46AD-BEC6-F29B4BC51F18}">
      <text>
        <r>
          <rPr>
            <b/>
            <sz val="9"/>
            <color indexed="81"/>
            <rFont val="Tahoma"/>
            <family val="2"/>
          </rPr>
          <t>CEPICI: Prière lier la facture scannée</t>
        </r>
        <r>
          <rPr>
            <sz val="9"/>
            <color indexed="81"/>
            <rFont val="Tahoma"/>
            <family val="2"/>
          </rPr>
          <t xml:space="preserve">
</t>
        </r>
      </text>
    </comment>
    <comment ref="F119" authorId="0" shapeId="0" xr:uid="{70578B62-B8F5-4E67-947A-13B962739796}">
      <text>
        <r>
          <rPr>
            <b/>
            <sz val="9"/>
            <color indexed="81"/>
            <rFont val="Tahoma"/>
            <family val="2"/>
          </rPr>
          <t>CEPICI: Prière lier la facture scannée</t>
        </r>
        <r>
          <rPr>
            <sz val="9"/>
            <color indexed="81"/>
            <rFont val="Tahoma"/>
            <family val="2"/>
          </rPr>
          <t xml:space="preserve">
</t>
        </r>
      </text>
    </comment>
    <comment ref="F120" authorId="0" shapeId="0" xr:uid="{E85E9937-9CD5-4244-9734-73FAE122419F}">
      <text>
        <r>
          <rPr>
            <b/>
            <sz val="9"/>
            <color indexed="81"/>
            <rFont val="Tahoma"/>
            <family val="2"/>
          </rPr>
          <t>CEPICI: Prière lier la facture scannée</t>
        </r>
        <r>
          <rPr>
            <sz val="9"/>
            <color indexed="81"/>
            <rFont val="Tahoma"/>
            <family val="2"/>
          </rPr>
          <t xml:space="preserve">
</t>
        </r>
      </text>
    </comment>
    <comment ref="F121" authorId="0" shapeId="0" xr:uid="{5E1B2130-444F-41B0-B1FB-D0C6EEAF5D79}">
      <text>
        <r>
          <rPr>
            <b/>
            <sz val="9"/>
            <color indexed="81"/>
            <rFont val="Tahoma"/>
            <family val="2"/>
          </rPr>
          <t>CEPICI: Prière lier la facture scannée</t>
        </r>
        <r>
          <rPr>
            <sz val="9"/>
            <color indexed="81"/>
            <rFont val="Tahoma"/>
            <family val="2"/>
          </rPr>
          <t xml:space="preserve">
</t>
        </r>
      </text>
    </comment>
    <comment ref="F122" authorId="0" shapeId="0" xr:uid="{4BBEA6F1-14AA-4BB3-AB99-47B99E974ADE}">
      <text>
        <r>
          <rPr>
            <b/>
            <sz val="9"/>
            <color indexed="81"/>
            <rFont val="Tahoma"/>
            <family val="2"/>
          </rPr>
          <t>CEPICI: Prière lier la facture scannée</t>
        </r>
        <r>
          <rPr>
            <sz val="9"/>
            <color indexed="81"/>
            <rFont val="Tahoma"/>
            <family val="2"/>
          </rPr>
          <t xml:space="preserve">
</t>
        </r>
      </text>
    </comment>
    <comment ref="F123" authorId="0" shapeId="0" xr:uid="{57EA2463-D728-4B01-A52E-950D5FE22797}">
      <text>
        <r>
          <rPr>
            <b/>
            <sz val="9"/>
            <color indexed="81"/>
            <rFont val="Tahoma"/>
            <family val="2"/>
          </rPr>
          <t>CEPICI: Prière lier la facture scannée</t>
        </r>
        <r>
          <rPr>
            <sz val="9"/>
            <color indexed="81"/>
            <rFont val="Tahoma"/>
            <family val="2"/>
          </rPr>
          <t xml:space="preserve">
</t>
        </r>
      </text>
    </comment>
    <comment ref="F124" authorId="0" shapeId="0" xr:uid="{B660707F-77A2-4241-873F-BAF98E85A607}">
      <text>
        <r>
          <rPr>
            <b/>
            <sz val="9"/>
            <color indexed="81"/>
            <rFont val="Tahoma"/>
            <family val="2"/>
          </rPr>
          <t>CEPICI: Prière lier la facture scannée</t>
        </r>
        <r>
          <rPr>
            <sz val="9"/>
            <color indexed="81"/>
            <rFont val="Tahoma"/>
            <family val="2"/>
          </rPr>
          <t xml:space="preserve">
</t>
        </r>
      </text>
    </comment>
    <comment ref="F125" authorId="0" shapeId="0" xr:uid="{3C0DFFC3-73D7-4EB8-A31D-A5EFFF8D6E5A}">
      <text>
        <r>
          <rPr>
            <b/>
            <sz val="9"/>
            <color indexed="81"/>
            <rFont val="Tahoma"/>
            <family val="2"/>
          </rPr>
          <t>CEPICI: Prière lier la facture scannée</t>
        </r>
        <r>
          <rPr>
            <sz val="9"/>
            <color indexed="81"/>
            <rFont val="Tahoma"/>
            <family val="2"/>
          </rPr>
          <t xml:space="preserve">
</t>
        </r>
      </text>
    </comment>
    <comment ref="F126" authorId="0" shapeId="0" xr:uid="{61FD00C3-283E-47B1-A8C0-D4D163A5CF7F}">
      <text>
        <r>
          <rPr>
            <b/>
            <sz val="9"/>
            <color indexed="81"/>
            <rFont val="Tahoma"/>
            <family val="2"/>
          </rPr>
          <t>CEPICI: Prière lier la facture scannée</t>
        </r>
        <r>
          <rPr>
            <sz val="9"/>
            <color indexed="81"/>
            <rFont val="Tahoma"/>
            <family val="2"/>
          </rPr>
          <t xml:space="preserve">
</t>
        </r>
      </text>
    </comment>
    <comment ref="F127" authorId="0" shapeId="0" xr:uid="{1630F6F0-4B79-4E58-A5FA-05F3508B6AF0}">
      <text>
        <r>
          <rPr>
            <b/>
            <sz val="9"/>
            <color indexed="81"/>
            <rFont val="Tahoma"/>
            <family val="2"/>
          </rPr>
          <t>CEPICI: Prière lier la facture scannée</t>
        </r>
        <r>
          <rPr>
            <sz val="9"/>
            <color indexed="81"/>
            <rFont val="Tahoma"/>
            <family val="2"/>
          </rPr>
          <t xml:space="preserve">
</t>
        </r>
      </text>
    </comment>
    <comment ref="F128" authorId="0" shapeId="0" xr:uid="{CC937F3C-52D9-48F5-8EC9-BA69B810BEBE}">
      <text>
        <r>
          <rPr>
            <b/>
            <sz val="9"/>
            <color indexed="81"/>
            <rFont val="Tahoma"/>
            <family val="2"/>
          </rPr>
          <t>CEPICI: Prière lier la facture scannée</t>
        </r>
        <r>
          <rPr>
            <sz val="9"/>
            <color indexed="81"/>
            <rFont val="Tahoma"/>
            <family val="2"/>
          </rPr>
          <t xml:space="preserve">
</t>
        </r>
      </text>
    </comment>
    <comment ref="F129" authorId="0" shapeId="0" xr:uid="{393DB6B0-2E1D-4C22-B317-4A7F5F069752}">
      <text>
        <r>
          <rPr>
            <b/>
            <sz val="9"/>
            <color indexed="81"/>
            <rFont val="Tahoma"/>
            <family val="2"/>
          </rPr>
          <t>CEPICI: Prière lier la facture scannée</t>
        </r>
        <r>
          <rPr>
            <sz val="9"/>
            <color indexed="81"/>
            <rFont val="Tahoma"/>
            <family val="2"/>
          </rPr>
          <t xml:space="preserve">
</t>
        </r>
      </text>
    </comment>
    <comment ref="F130" authorId="0" shapeId="0" xr:uid="{A5E056EA-C86A-419F-B791-6D8E36946A19}">
      <text>
        <r>
          <rPr>
            <b/>
            <sz val="9"/>
            <color indexed="81"/>
            <rFont val="Tahoma"/>
            <family val="2"/>
          </rPr>
          <t>CEPICI: Prière lier la facture scannée</t>
        </r>
        <r>
          <rPr>
            <sz val="9"/>
            <color indexed="81"/>
            <rFont val="Tahoma"/>
            <family val="2"/>
          </rPr>
          <t xml:space="preserve">
</t>
        </r>
      </text>
    </comment>
    <comment ref="F131" authorId="0" shapeId="0" xr:uid="{17CB4DCE-A627-4D51-B0A6-AD6F49FE99C8}">
      <text>
        <r>
          <rPr>
            <b/>
            <sz val="9"/>
            <color indexed="81"/>
            <rFont val="Tahoma"/>
            <family val="2"/>
          </rPr>
          <t>CEPICI: Prière lier la facture scannée</t>
        </r>
        <r>
          <rPr>
            <sz val="9"/>
            <color indexed="81"/>
            <rFont val="Tahoma"/>
            <family val="2"/>
          </rPr>
          <t xml:space="preserve">
</t>
        </r>
      </text>
    </comment>
    <comment ref="F132" authorId="0" shapeId="0" xr:uid="{F0F05A22-7136-46AF-9E43-0809DEA0FC3E}">
      <text>
        <r>
          <rPr>
            <b/>
            <sz val="9"/>
            <color indexed="81"/>
            <rFont val="Tahoma"/>
            <family val="2"/>
          </rPr>
          <t>CEPICI: Prière lier la facture scannée</t>
        </r>
        <r>
          <rPr>
            <sz val="9"/>
            <color indexed="81"/>
            <rFont val="Tahoma"/>
            <family val="2"/>
          </rPr>
          <t xml:space="preserve">
</t>
        </r>
      </text>
    </comment>
    <comment ref="F133" authorId="0" shapeId="0" xr:uid="{6701764B-436F-46EF-9C4D-78E39B134209}">
      <text>
        <r>
          <rPr>
            <b/>
            <sz val="9"/>
            <color indexed="81"/>
            <rFont val="Tahoma"/>
            <family val="2"/>
          </rPr>
          <t>CEPICI: Prière lier la facture scannée</t>
        </r>
        <r>
          <rPr>
            <sz val="9"/>
            <color indexed="81"/>
            <rFont val="Tahoma"/>
            <family val="2"/>
          </rPr>
          <t xml:space="preserve">
</t>
        </r>
      </text>
    </comment>
    <comment ref="F134" authorId="0" shapeId="0" xr:uid="{9A9152FD-FB35-4CF5-983F-18A8858B9E03}">
      <text>
        <r>
          <rPr>
            <b/>
            <sz val="9"/>
            <color indexed="81"/>
            <rFont val="Tahoma"/>
            <family val="2"/>
          </rPr>
          <t>CEPICI: Prière lier la facture scannée</t>
        </r>
        <r>
          <rPr>
            <sz val="9"/>
            <color indexed="81"/>
            <rFont val="Tahoma"/>
            <family val="2"/>
          </rPr>
          <t xml:space="preserve">
</t>
        </r>
      </text>
    </comment>
    <comment ref="F135" authorId="0" shapeId="0" xr:uid="{174020AA-24A3-4CE8-AF4A-E84AD255FB17}">
      <text>
        <r>
          <rPr>
            <b/>
            <sz val="9"/>
            <color indexed="81"/>
            <rFont val="Tahoma"/>
            <family val="2"/>
          </rPr>
          <t>CEPICI: Prière lier la facture scannée</t>
        </r>
        <r>
          <rPr>
            <sz val="9"/>
            <color indexed="81"/>
            <rFont val="Tahoma"/>
            <family val="2"/>
          </rPr>
          <t xml:space="preserve">
</t>
        </r>
      </text>
    </comment>
    <comment ref="F136" authorId="0" shapeId="0" xr:uid="{44B57C63-2A49-4D76-8923-02B7F1EF26E5}">
      <text>
        <r>
          <rPr>
            <b/>
            <sz val="9"/>
            <color indexed="81"/>
            <rFont val="Tahoma"/>
            <family val="2"/>
          </rPr>
          <t>CEPICI: Prière lier la facture scannée</t>
        </r>
        <r>
          <rPr>
            <sz val="9"/>
            <color indexed="81"/>
            <rFont val="Tahoma"/>
            <family val="2"/>
          </rPr>
          <t xml:space="preserve">
</t>
        </r>
      </text>
    </comment>
    <comment ref="F137" authorId="0" shapeId="0" xr:uid="{F9FD1D63-253A-4857-91D2-7B6BD7685AD3}">
      <text>
        <r>
          <rPr>
            <b/>
            <sz val="9"/>
            <color indexed="81"/>
            <rFont val="Tahoma"/>
            <family val="2"/>
          </rPr>
          <t>CEPICI: Prière lier la facture scannée</t>
        </r>
        <r>
          <rPr>
            <sz val="9"/>
            <color indexed="81"/>
            <rFont val="Tahoma"/>
            <family val="2"/>
          </rPr>
          <t xml:space="preserve">
</t>
        </r>
      </text>
    </comment>
    <comment ref="F138" authorId="0" shapeId="0" xr:uid="{9595D069-9EBD-4303-94EF-0B04F7706C07}">
      <text>
        <r>
          <rPr>
            <b/>
            <sz val="9"/>
            <color indexed="81"/>
            <rFont val="Tahoma"/>
            <family val="2"/>
          </rPr>
          <t>CEPICI: Prière lier la facture scannée</t>
        </r>
        <r>
          <rPr>
            <sz val="9"/>
            <color indexed="81"/>
            <rFont val="Tahoma"/>
            <family val="2"/>
          </rPr>
          <t xml:space="preserve">
</t>
        </r>
      </text>
    </comment>
    <comment ref="F139" authorId="0" shapeId="0" xr:uid="{D0BB4296-2694-4B94-A956-339704035EFC}">
      <text>
        <r>
          <rPr>
            <b/>
            <sz val="9"/>
            <color indexed="81"/>
            <rFont val="Tahoma"/>
            <family val="2"/>
          </rPr>
          <t>CEPICI: Prière lier la facture scannée</t>
        </r>
        <r>
          <rPr>
            <sz val="9"/>
            <color indexed="81"/>
            <rFont val="Tahoma"/>
            <family val="2"/>
          </rPr>
          <t xml:space="preserve">
</t>
        </r>
      </text>
    </comment>
    <comment ref="F140" authorId="0" shapeId="0" xr:uid="{FC2E400D-69DB-45E6-8F52-4435DBE8432D}">
      <text>
        <r>
          <rPr>
            <b/>
            <sz val="9"/>
            <color indexed="81"/>
            <rFont val="Tahoma"/>
            <family val="2"/>
          </rPr>
          <t>CEPICI: Prière lier la facture scannée</t>
        </r>
        <r>
          <rPr>
            <sz val="9"/>
            <color indexed="81"/>
            <rFont val="Tahoma"/>
            <family val="2"/>
          </rPr>
          <t xml:space="preserve">
</t>
        </r>
      </text>
    </comment>
    <comment ref="F141" authorId="0" shapeId="0" xr:uid="{9E3E2A7E-C198-4FDE-B760-78613F40E2B2}">
      <text>
        <r>
          <rPr>
            <b/>
            <sz val="9"/>
            <color indexed="81"/>
            <rFont val="Tahoma"/>
            <family val="2"/>
          </rPr>
          <t>CEPICI: Prière lier la facture scannée</t>
        </r>
        <r>
          <rPr>
            <sz val="9"/>
            <color indexed="81"/>
            <rFont val="Tahoma"/>
            <family val="2"/>
          </rPr>
          <t xml:space="preserve">
</t>
        </r>
      </text>
    </comment>
    <comment ref="F142" authorId="0" shapeId="0" xr:uid="{55654280-0A35-4F4B-B16F-D22DB36B2167}">
      <text>
        <r>
          <rPr>
            <b/>
            <sz val="9"/>
            <color indexed="81"/>
            <rFont val="Tahoma"/>
            <family val="2"/>
          </rPr>
          <t>CEPICI: Prière lier la facture scannée</t>
        </r>
        <r>
          <rPr>
            <sz val="9"/>
            <color indexed="81"/>
            <rFont val="Tahoma"/>
            <family val="2"/>
          </rPr>
          <t xml:space="preserve">
</t>
        </r>
      </text>
    </comment>
    <comment ref="F143" authorId="0" shapeId="0" xr:uid="{0A1E61E2-690A-4601-8881-3634FEEB05BD}">
      <text>
        <r>
          <rPr>
            <b/>
            <sz val="9"/>
            <color indexed="81"/>
            <rFont val="Tahoma"/>
            <family val="2"/>
          </rPr>
          <t>CEPICI: Prière lier la facture scannée</t>
        </r>
        <r>
          <rPr>
            <sz val="9"/>
            <color indexed="81"/>
            <rFont val="Tahoma"/>
            <family val="2"/>
          </rPr>
          <t xml:space="preserve">
</t>
        </r>
      </text>
    </comment>
    <comment ref="F144" authorId="0" shapeId="0" xr:uid="{DF470FD4-4C06-43D3-AB2A-49FFF58C9196}">
      <text>
        <r>
          <rPr>
            <b/>
            <sz val="9"/>
            <color indexed="81"/>
            <rFont val="Tahoma"/>
            <family val="2"/>
          </rPr>
          <t>CEPICI: Prière lier la facture scannée</t>
        </r>
        <r>
          <rPr>
            <sz val="9"/>
            <color indexed="81"/>
            <rFont val="Tahoma"/>
            <family val="2"/>
          </rPr>
          <t xml:space="preserve">
</t>
        </r>
      </text>
    </comment>
    <comment ref="F145" authorId="0" shapeId="0" xr:uid="{632E0A2A-9BC4-4C36-ADBC-E1CEBE2F7CA1}">
      <text>
        <r>
          <rPr>
            <b/>
            <sz val="9"/>
            <color indexed="81"/>
            <rFont val="Tahoma"/>
            <family val="2"/>
          </rPr>
          <t>CEPICI: Prière lier la facture scannée</t>
        </r>
        <r>
          <rPr>
            <sz val="9"/>
            <color indexed="81"/>
            <rFont val="Tahoma"/>
            <family val="2"/>
          </rPr>
          <t xml:space="preserve">
</t>
        </r>
      </text>
    </comment>
    <comment ref="F146" authorId="0" shapeId="0" xr:uid="{28151A05-0CB9-416B-8512-7AD1625DDB46}">
      <text>
        <r>
          <rPr>
            <b/>
            <sz val="9"/>
            <color indexed="81"/>
            <rFont val="Tahoma"/>
            <family val="2"/>
          </rPr>
          <t>CEPICI: Prière lier la facture scannée</t>
        </r>
        <r>
          <rPr>
            <sz val="9"/>
            <color indexed="81"/>
            <rFont val="Tahoma"/>
            <family val="2"/>
          </rPr>
          <t xml:space="preserve">
</t>
        </r>
      </text>
    </comment>
    <comment ref="F147" authorId="0" shapeId="0" xr:uid="{505EE76D-5C08-495D-A78F-9716D6C0D5AF}">
      <text>
        <r>
          <rPr>
            <b/>
            <sz val="9"/>
            <color indexed="81"/>
            <rFont val="Tahoma"/>
            <family val="2"/>
          </rPr>
          <t>CEPICI: Prière lier la facture scannée</t>
        </r>
        <r>
          <rPr>
            <sz val="9"/>
            <color indexed="81"/>
            <rFont val="Tahoma"/>
            <family val="2"/>
          </rPr>
          <t xml:space="preserve">
</t>
        </r>
      </text>
    </comment>
    <comment ref="F148" authorId="0" shapeId="0" xr:uid="{E6A3E00E-B6C9-42DC-9FFF-9D7FAD3A6A4B}">
      <text>
        <r>
          <rPr>
            <b/>
            <sz val="9"/>
            <color indexed="81"/>
            <rFont val="Tahoma"/>
            <family val="2"/>
          </rPr>
          <t>CEPICI: Prière lier la facture scannée</t>
        </r>
        <r>
          <rPr>
            <sz val="9"/>
            <color indexed="81"/>
            <rFont val="Tahoma"/>
            <family val="2"/>
          </rPr>
          <t xml:space="preserve">
</t>
        </r>
      </text>
    </comment>
    <comment ref="F149" authorId="0" shapeId="0" xr:uid="{FBC2F1E7-BC51-43A2-9D1B-2C0329FDA286}">
      <text>
        <r>
          <rPr>
            <b/>
            <sz val="9"/>
            <color indexed="81"/>
            <rFont val="Tahoma"/>
            <family val="2"/>
          </rPr>
          <t>CEPICI: Prière lier la facture scannée</t>
        </r>
        <r>
          <rPr>
            <sz val="9"/>
            <color indexed="81"/>
            <rFont val="Tahoma"/>
            <family val="2"/>
          </rPr>
          <t xml:space="preserve">
</t>
        </r>
      </text>
    </comment>
    <comment ref="F150" authorId="0" shapeId="0" xr:uid="{7EE0272A-889B-4F9B-BCA5-D0454D5BB96C}">
      <text>
        <r>
          <rPr>
            <b/>
            <sz val="9"/>
            <color indexed="81"/>
            <rFont val="Tahoma"/>
            <family val="2"/>
          </rPr>
          <t>CEPICI: Prière lier la facture scannée</t>
        </r>
        <r>
          <rPr>
            <sz val="9"/>
            <color indexed="81"/>
            <rFont val="Tahoma"/>
            <family val="2"/>
          </rPr>
          <t xml:space="preserve">
</t>
        </r>
      </text>
    </comment>
    <comment ref="F151" authorId="0" shapeId="0" xr:uid="{66E75B6D-16BE-412E-A45F-4229841B69CA}">
      <text>
        <r>
          <rPr>
            <b/>
            <sz val="9"/>
            <color indexed="81"/>
            <rFont val="Tahoma"/>
            <family val="2"/>
          </rPr>
          <t>CEPICI: Prière lier la facture scannée</t>
        </r>
        <r>
          <rPr>
            <sz val="9"/>
            <color indexed="81"/>
            <rFont val="Tahoma"/>
            <family val="2"/>
          </rPr>
          <t xml:space="preserve">
</t>
        </r>
      </text>
    </comment>
    <comment ref="F152" authorId="0" shapeId="0" xr:uid="{77478423-CD1C-4016-8385-338CBA2C14E9}">
      <text>
        <r>
          <rPr>
            <b/>
            <sz val="9"/>
            <color indexed="81"/>
            <rFont val="Tahoma"/>
            <family val="2"/>
          </rPr>
          <t>CEPICI: Prière lier la facture scannée</t>
        </r>
        <r>
          <rPr>
            <sz val="9"/>
            <color indexed="81"/>
            <rFont val="Tahoma"/>
            <family val="2"/>
          </rPr>
          <t xml:space="preserve">
</t>
        </r>
      </text>
    </comment>
    <comment ref="F153" authorId="0" shapeId="0" xr:uid="{F9211C4C-E596-4C6E-96CF-495C7D7BEBEA}">
      <text>
        <r>
          <rPr>
            <b/>
            <sz val="9"/>
            <color indexed="81"/>
            <rFont val="Tahoma"/>
            <family val="2"/>
          </rPr>
          <t>CEPICI: Prière lier la facture scannée</t>
        </r>
        <r>
          <rPr>
            <sz val="9"/>
            <color indexed="81"/>
            <rFont val="Tahoma"/>
            <family val="2"/>
          </rPr>
          <t xml:space="preserve">
</t>
        </r>
      </text>
    </comment>
    <comment ref="F154" authorId="0" shapeId="0" xr:uid="{1536125F-E0C3-4B75-89B1-DDC4ED6A57AC}">
      <text>
        <r>
          <rPr>
            <b/>
            <sz val="9"/>
            <color indexed="81"/>
            <rFont val="Tahoma"/>
            <family val="2"/>
          </rPr>
          <t>CEPICI: Prière lier la facture scannée</t>
        </r>
        <r>
          <rPr>
            <sz val="9"/>
            <color indexed="81"/>
            <rFont val="Tahoma"/>
            <family val="2"/>
          </rPr>
          <t xml:space="preserve">
</t>
        </r>
      </text>
    </comment>
    <comment ref="F155" authorId="0" shapeId="0" xr:uid="{EA80025E-4A25-4AB5-90D0-9FDB89D8DD8C}">
      <text>
        <r>
          <rPr>
            <b/>
            <sz val="9"/>
            <color indexed="81"/>
            <rFont val="Tahoma"/>
            <family val="2"/>
          </rPr>
          <t>CEPICI: Prière lier la facture scannée</t>
        </r>
        <r>
          <rPr>
            <sz val="9"/>
            <color indexed="81"/>
            <rFont val="Tahoma"/>
            <family val="2"/>
          </rPr>
          <t xml:space="preserve">
</t>
        </r>
      </text>
    </comment>
    <comment ref="F156" authorId="0" shapeId="0" xr:uid="{1E00B252-BC0E-428F-8B41-86C2CE5EE0BF}">
      <text>
        <r>
          <rPr>
            <b/>
            <sz val="9"/>
            <color indexed="81"/>
            <rFont val="Tahoma"/>
            <family val="2"/>
          </rPr>
          <t>CEPICI: Prière lier la facture scannée</t>
        </r>
        <r>
          <rPr>
            <sz val="9"/>
            <color indexed="81"/>
            <rFont val="Tahoma"/>
            <family val="2"/>
          </rPr>
          <t xml:space="preserve">
</t>
        </r>
      </text>
    </comment>
    <comment ref="F157" authorId="0" shapeId="0" xr:uid="{0B3236CE-CC8E-4433-A6F6-94ADB16BED38}">
      <text>
        <r>
          <rPr>
            <b/>
            <sz val="9"/>
            <color indexed="81"/>
            <rFont val="Tahoma"/>
            <family val="2"/>
          </rPr>
          <t>CEPICI: Prière lier la facture scannée</t>
        </r>
        <r>
          <rPr>
            <sz val="9"/>
            <color indexed="81"/>
            <rFont val="Tahoma"/>
            <family val="2"/>
          </rPr>
          <t xml:space="preserve">
</t>
        </r>
      </text>
    </comment>
    <comment ref="F158" authorId="0" shapeId="0" xr:uid="{5C73E971-7BBE-495C-B8D8-6666232AA5C9}">
      <text>
        <r>
          <rPr>
            <b/>
            <sz val="9"/>
            <color indexed="81"/>
            <rFont val="Tahoma"/>
            <family val="2"/>
          </rPr>
          <t>CEPICI: Prière lier la facture scannée</t>
        </r>
        <r>
          <rPr>
            <sz val="9"/>
            <color indexed="81"/>
            <rFont val="Tahoma"/>
            <family val="2"/>
          </rPr>
          <t xml:space="preserve">
</t>
        </r>
      </text>
    </comment>
    <comment ref="F159" authorId="0" shapeId="0" xr:uid="{498F5866-DD70-4EC3-A2C9-64125FE24CE1}">
      <text>
        <r>
          <rPr>
            <b/>
            <sz val="9"/>
            <color indexed="81"/>
            <rFont val="Tahoma"/>
            <family val="2"/>
          </rPr>
          <t>CEPICI: Prière lier la facture scannée</t>
        </r>
        <r>
          <rPr>
            <sz val="9"/>
            <color indexed="81"/>
            <rFont val="Tahoma"/>
            <family val="2"/>
          </rPr>
          <t xml:space="preserve">
</t>
        </r>
      </text>
    </comment>
    <comment ref="F160" authorId="0" shapeId="0" xr:uid="{A9B63D09-DBEA-4331-BB3F-950DEE82E67E}">
      <text>
        <r>
          <rPr>
            <b/>
            <sz val="9"/>
            <color indexed="81"/>
            <rFont val="Tahoma"/>
            <family val="2"/>
          </rPr>
          <t>CEPICI: Prière lier la facture scannée</t>
        </r>
        <r>
          <rPr>
            <sz val="9"/>
            <color indexed="81"/>
            <rFont val="Tahoma"/>
            <family val="2"/>
          </rPr>
          <t xml:space="preserve">
</t>
        </r>
      </text>
    </comment>
    <comment ref="F161" authorId="0" shapeId="0" xr:uid="{6B387BC1-CE1C-4985-8B94-E7281E53BC70}">
      <text>
        <r>
          <rPr>
            <b/>
            <sz val="9"/>
            <color indexed="81"/>
            <rFont val="Tahoma"/>
            <family val="2"/>
          </rPr>
          <t>CEPICI: Prière lier la facture scannée</t>
        </r>
        <r>
          <rPr>
            <sz val="9"/>
            <color indexed="81"/>
            <rFont val="Tahoma"/>
            <family val="2"/>
          </rPr>
          <t xml:space="preserve">
</t>
        </r>
      </text>
    </comment>
    <comment ref="F162" authorId="0" shapeId="0" xr:uid="{27E90104-B620-4BB5-B43D-E56A02A23BE9}">
      <text>
        <r>
          <rPr>
            <b/>
            <sz val="9"/>
            <color indexed="81"/>
            <rFont val="Tahoma"/>
            <family val="2"/>
          </rPr>
          <t>CEPICI: Prière lier la facture scannée</t>
        </r>
        <r>
          <rPr>
            <sz val="9"/>
            <color indexed="81"/>
            <rFont val="Tahoma"/>
            <family val="2"/>
          </rPr>
          <t xml:space="preserve">
</t>
        </r>
      </text>
    </comment>
    <comment ref="F163" authorId="0" shapeId="0" xr:uid="{6CED9677-92ED-42BB-9597-1690A8CAECB5}">
      <text>
        <r>
          <rPr>
            <b/>
            <sz val="9"/>
            <color indexed="81"/>
            <rFont val="Tahoma"/>
            <family val="2"/>
          </rPr>
          <t>CEPICI: Prière lier la facture scannée</t>
        </r>
        <r>
          <rPr>
            <sz val="9"/>
            <color indexed="81"/>
            <rFont val="Tahoma"/>
            <family val="2"/>
          </rPr>
          <t xml:space="preserve">
</t>
        </r>
      </text>
    </comment>
    <comment ref="F164" authorId="0" shapeId="0" xr:uid="{E5BAAA13-C5C1-4FD4-B6B2-B3304AF6E402}">
      <text>
        <r>
          <rPr>
            <b/>
            <sz val="9"/>
            <color indexed="81"/>
            <rFont val="Tahoma"/>
            <family val="2"/>
          </rPr>
          <t>CEPICI: Prière lier la facture scannée</t>
        </r>
        <r>
          <rPr>
            <sz val="9"/>
            <color indexed="81"/>
            <rFont val="Tahoma"/>
            <family val="2"/>
          </rPr>
          <t xml:space="preserve">
</t>
        </r>
      </text>
    </comment>
    <comment ref="F165" authorId="0" shapeId="0" xr:uid="{65D740B0-9748-4281-8D58-1BBC2834D7E2}">
      <text>
        <r>
          <rPr>
            <b/>
            <sz val="9"/>
            <color indexed="81"/>
            <rFont val="Tahoma"/>
            <family val="2"/>
          </rPr>
          <t>CEPICI: Prière lier la facture scannée</t>
        </r>
        <r>
          <rPr>
            <sz val="9"/>
            <color indexed="81"/>
            <rFont val="Tahoma"/>
            <family val="2"/>
          </rPr>
          <t xml:space="preserve">
</t>
        </r>
      </text>
    </comment>
    <comment ref="F166" authorId="0" shapeId="0" xr:uid="{F6060FEB-93EC-47A7-A328-33F7C9722992}">
      <text>
        <r>
          <rPr>
            <b/>
            <sz val="9"/>
            <color indexed="81"/>
            <rFont val="Tahoma"/>
            <family val="2"/>
          </rPr>
          <t>CEPICI: Prière lier la facture scannée</t>
        </r>
        <r>
          <rPr>
            <sz val="9"/>
            <color indexed="81"/>
            <rFont val="Tahoma"/>
            <family val="2"/>
          </rPr>
          <t xml:space="preserve">
</t>
        </r>
      </text>
    </comment>
    <comment ref="F167" authorId="0" shapeId="0" xr:uid="{7728ED8B-0EB1-4AEA-84D4-43FAA5E25432}">
      <text>
        <r>
          <rPr>
            <b/>
            <sz val="9"/>
            <color indexed="81"/>
            <rFont val="Tahoma"/>
            <family val="2"/>
          </rPr>
          <t>CEPICI: Prière lier la facture scannée</t>
        </r>
        <r>
          <rPr>
            <sz val="9"/>
            <color indexed="81"/>
            <rFont val="Tahoma"/>
            <family val="2"/>
          </rPr>
          <t xml:space="preserve">
</t>
        </r>
      </text>
    </comment>
    <comment ref="F168" authorId="0" shapeId="0" xr:uid="{ED16C7AE-F65D-4015-AFCD-059FFE1A461F}">
      <text>
        <r>
          <rPr>
            <b/>
            <sz val="9"/>
            <color indexed="81"/>
            <rFont val="Tahoma"/>
            <family val="2"/>
          </rPr>
          <t>CEPICI: Prière lier la facture scannée</t>
        </r>
        <r>
          <rPr>
            <sz val="9"/>
            <color indexed="81"/>
            <rFont val="Tahoma"/>
            <family val="2"/>
          </rPr>
          <t xml:space="preserve">
</t>
        </r>
      </text>
    </comment>
    <comment ref="F169" authorId="0" shapeId="0" xr:uid="{9206C1B6-BCE0-4BCB-AC18-C05C232EE61C}">
      <text>
        <r>
          <rPr>
            <b/>
            <sz val="9"/>
            <color indexed="81"/>
            <rFont val="Tahoma"/>
            <family val="2"/>
          </rPr>
          <t>CEPICI: Prière lier la facture scannée</t>
        </r>
        <r>
          <rPr>
            <sz val="9"/>
            <color indexed="81"/>
            <rFont val="Tahoma"/>
            <family val="2"/>
          </rPr>
          <t xml:space="preserve">
</t>
        </r>
      </text>
    </comment>
    <comment ref="F170" authorId="0" shapeId="0" xr:uid="{29BE4D85-4BD2-4F8B-9183-17A1AFA0D138}">
      <text>
        <r>
          <rPr>
            <b/>
            <sz val="9"/>
            <color indexed="81"/>
            <rFont val="Tahoma"/>
            <family val="2"/>
          </rPr>
          <t>CEPICI: Prière lier la facture scannée</t>
        </r>
        <r>
          <rPr>
            <sz val="9"/>
            <color indexed="81"/>
            <rFont val="Tahoma"/>
            <family val="2"/>
          </rPr>
          <t xml:space="preserve">
</t>
        </r>
      </text>
    </comment>
    <comment ref="F171" authorId="0" shapeId="0" xr:uid="{4037A2F2-68C7-41C5-BE86-41F91B5BCDE7}">
      <text>
        <r>
          <rPr>
            <b/>
            <sz val="9"/>
            <color indexed="81"/>
            <rFont val="Tahoma"/>
            <family val="2"/>
          </rPr>
          <t>CEPICI: Prière lier la facture scannée</t>
        </r>
        <r>
          <rPr>
            <sz val="9"/>
            <color indexed="81"/>
            <rFont val="Tahoma"/>
            <family val="2"/>
          </rPr>
          <t xml:space="preserve">
</t>
        </r>
      </text>
    </comment>
    <comment ref="F172" authorId="0" shapeId="0" xr:uid="{D07F0D81-80CD-4B8C-8617-DC2D312DA7FD}">
      <text>
        <r>
          <rPr>
            <b/>
            <sz val="9"/>
            <color indexed="81"/>
            <rFont val="Tahoma"/>
            <family val="2"/>
          </rPr>
          <t>CEPICI: Prière lier la facture scannée</t>
        </r>
        <r>
          <rPr>
            <sz val="9"/>
            <color indexed="81"/>
            <rFont val="Tahoma"/>
            <family val="2"/>
          </rPr>
          <t xml:space="preserve">
</t>
        </r>
      </text>
    </comment>
    <comment ref="F173" authorId="0" shapeId="0" xr:uid="{5B617303-CB23-4FD9-8660-36AE413FEBB5}">
      <text>
        <r>
          <rPr>
            <b/>
            <sz val="9"/>
            <color indexed="81"/>
            <rFont val="Tahoma"/>
            <family val="2"/>
          </rPr>
          <t>CEPICI: Prière lier la facture scannée</t>
        </r>
        <r>
          <rPr>
            <sz val="9"/>
            <color indexed="81"/>
            <rFont val="Tahoma"/>
            <family val="2"/>
          </rPr>
          <t xml:space="preserve">
</t>
        </r>
      </text>
    </comment>
    <comment ref="F174" authorId="0" shapeId="0" xr:uid="{7786603E-6617-47F9-B0AD-F9B0169EE386}">
      <text>
        <r>
          <rPr>
            <b/>
            <sz val="9"/>
            <color indexed="81"/>
            <rFont val="Tahoma"/>
            <family val="2"/>
          </rPr>
          <t>CEPICI: Prière lier la facture scannée</t>
        </r>
        <r>
          <rPr>
            <sz val="9"/>
            <color indexed="81"/>
            <rFont val="Tahoma"/>
            <family val="2"/>
          </rPr>
          <t xml:space="preserve">
</t>
        </r>
      </text>
    </comment>
    <comment ref="F175" authorId="0" shapeId="0" xr:uid="{AFAE4DB8-0320-4E33-9CF7-C39D34FB64BA}">
      <text>
        <r>
          <rPr>
            <b/>
            <sz val="9"/>
            <color indexed="81"/>
            <rFont val="Tahoma"/>
            <family val="2"/>
          </rPr>
          <t>CEPICI: Prière lier la facture scannée</t>
        </r>
        <r>
          <rPr>
            <sz val="9"/>
            <color indexed="81"/>
            <rFont val="Tahoma"/>
            <family val="2"/>
          </rPr>
          <t xml:space="preserve">
</t>
        </r>
      </text>
    </comment>
    <comment ref="F176" authorId="0" shapeId="0" xr:uid="{3ECF3E40-3215-4AE5-B31D-51A8A5B044C1}">
      <text>
        <r>
          <rPr>
            <b/>
            <sz val="9"/>
            <color indexed="81"/>
            <rFont val="Tahoma"/>
            <family val="2"/>
          </rPr>
          <t>CEPICI: Prière lier la facture scannée</t>
        </r>
        <r>
          <rPr>
            <sz val="9"/>
            <color indexed="81"/>
            <rFont val="Tahoma"/>
            <family val="2"/>
          </rPr>
          <t xml:space="preserve">
</t>
        </r>
      </text>
    </comment>
    <comment ref="F177" authorId="0" shapeId="0" xr:uid="{D86E3199-DF6D-4935-B841-89A7F22A1D72}">
      <text>
        <r>
          <rPr>
            <b/>
            <sz val="9"/>
            <color indexed="81"/>
            <rFont val="Tahoma"/>
            <family val="2"/>
          </rPr>
          <t>CEPICI: Prière lier la facture scannée</t>
        </r>
        <r>
          <rPr>
            <sz val="9"/>
            <color indexed="81"/>
            <rFont val="Tahoma"/>
            <family val="2"/>
          </rPr>
          <t xml:space="preserve">
</t>
        </r>
      </text>
    </comment>
    <comment ref="F178" authorId="0" shapeId="0" xr:uid="{B1E30D01-9F81-401E-81B8-D5D992CC68F5}">
      <text>
        <r>
          <rPr>
            <b/>
            <sz val="9"/>
            <color indexed="81"/>
            <rFont val="Tahoma"/>
            <family val="2"/>
          </rPr>
          <t>CEPICI: Prière lier la facture scannée</t>
        </r>
        <r>
          <rPr>
            <sz val="9"/>
            <color indexed="81"/>
            <rFont val="Tahoma"/>
            <family val="2"/>
          </rPr>
          <t xml:space="preserve">
</t>
        </r>
      </text>
    </comment>
    <comment ref="F179" authorId="0" shapeId="0" xr:uid="{ECA695BD-0F41-438C-8115-A48245F6FF3A}">
      <text>
        <r>
          <rPr>
            <b/>
            <sz val="9"/>
            <color indexed="81"/>
            <rFont val="Tahoma"/>
            <family val="2"/>
          </rPr>
          <t>CEPICI: Prière lier la facture scannée</t>
        </r>
        <r>
          <rPr>
            <sz val="9"/>
            <color indexed="81"/>
            <rFont val="Tahoma"/>
            <family val="2"/>
          </rPr>
          <t xml:space="preserve">
</t>
        </r>
      </text>
    </comment>
    <comment ref="F180" authorId="0" shapeId="0" xr:uid="{A3DA25A7-3402-4E39-8FEA-A53D5DE9C457}">
      <text>
        <r>
          <rPr>
            <b/>
            <sz val="9"/>
            <color indexed="81"/>
            <rFont val="Tahoma"/>
            <family val="2"/>
          </rPr>
          <t>CEPICI: Prière lier la facture scannée</t>
        </r>
        <r>
          <rPr>
            <sz val="9"/>
            <color indexed="81"/>
            <rFont val="Tahoma"/>
            <family val="2"/>
          </rPr>
          <t xml:space="preserve">
</t>
        </r>
      </text>
    </comment>
    <comment ref="F181" authorId="0" shapeId="0" xr:uid="{EC60ADDB-2749-4E22-8514-3B1987027B66}">
      <text>
        <r>
          <rPr>
            <b/>
            <sz val="9"/>
            <color indexed="81"/>
            <rFont val="Tahoma"/>
            <family val="2"/>
          </rPr>
          <t>CEPICI: Prière lier la facture scannée</t>
        </r>
        <r>
          <rPr>
            <sz val="9"/>
            <color indexed="81"/>
            <rFont val="Tahoma"/>
            <family val="2"/>
          </rPr>
          <t xml:space="preserve">
</t>
        </r>
      </text>
    </comment>
    <comment ref="F182" authorId="0" shapeId="0" xr:uid="{21E1B050-5700-44BA-BAD8-1D543C44E58A}">
      <text>
        <r>
          <rPr>
            <b/>
            <sz val="9"/>
            <color indexed="81"/>
            <rFont val="Tahoma"/>
            <family val="2"/>
          </rPr>
          <t>CEPICI: Prière lier la facture scannée</t>
        </r>
        <r>
          <rPr>
            <sz val="9"/>
            <color indexed="81"/>
            <rFont val="Tahoma"/>
            <family val="2"/>
          </rPr>
          <t xml:space="preserve">
</t>
        </r>
      </text>
    </comment>
    <comment ref="F183" authorId="0" shapeId="0" xr:uid="{F158D490-6083-4BB4-827C-B8B40CC67AF9}">
      <text>
        <r>
          <rPr>
            <b/>
            <sz val="9"/>
            <color indexed="81"/>
            <rFont val="Tahoma"/>
            <family val="2"/>
          </rPr>
          <t>CEPICI: Prière lier la facture scannée</t>
        </r>
        <r>
          <rPr>
            <sz val="9"/>
            <color indexed="81"/>
            <rFont val="Tahoma"/>
            <family val="2"/>
          </rPr>
          <t xml:space="preserve">
</t>
        </r>
      </text>
    </comment>
    <comment ref="F184" authorId="0" shapeId="0" xr:uid="{7B6DF359-D41C-4B45-87FF-4412ACFA0E73}">
      <text>
        <r>
          <rPr>
            <b/>
            <sz val="9"/>
            <color indexed="81"/>
            <rFont val="Tahoma"/>
            <family val="2"/>
          </rPr>
          <t>CEPICI: Prière lier la facture scannée</t>
        </r>
        <r>
          <rPr>
            <sz val="9"/>
            <color indexed="81"/>
            <rFont val="Tahoma"/>
            <family val="2"/>
          </rPr>
          <t xml:space="preserve">
</t>
        </r>
      </text>
    </comment>
    <comment ref="F185" authorId="0" shapeId="0" xr:uid="{516F47E2-D186-4124-B153-BADEFCACB5F4}">
      <text>
        <r>
          <rPr>
            <b/>
            <sz val="9"/>
            <color indexed="81"/>
            <rFont val="Tahoma"/>
            <family val="2"/>
          </rPr>
          <t>CEPICI: Prière lier la facture scannée</t>
        </r>
        <r>
          <rPr>
            <sz val="9"/>
            <color indexed="81"/>
            <rFont val="Tahoma"/>
            <family val="2"/>
          </rPr>
          <t xml:space="preserve">
</t>
        </r>
      </text>
    </comment>
    <comment ref="F186" authorId="0" shapeId="0" xr:uid="{8491676A-8C05-4786-A2D3-B1694B972DFE}">
      <text>
        <r>
          <rPr>
            <b/>
            <sz val="9"/>
            <color indexed="81"/>
            <rFont val="Tahoma"/>
            <family val="2"/>
          </rPr>
          <t>CEPICI: Prière lier la facture scannée</t>
        </r>
        <r>
          <rPr>
            <sz val="9"/>
            <color indexed="81"/>
            <rFont val="Tahoma"/>
            <family val="2"/>
          </rPr>
          <t xml:space="preserve">
</t>
        </r>
      </text>
    </comment>
    <comment ref="F187" authorId="0" shapeId="0" xr:uid="{CC8D0200-DC26-4D22-9DAD-61984D07DFEC}">
      <text>
        <r>
          <rPr>
            <b/>
            <sz val="9"/>
            <color indexed="81"/>
            <rFont val="Tahoma"/>
            <family val="2"/>
          </rPr>
          <t>CEPICI: Prière lier la facture scannée</t>
        </r>
        <r>
          <rPr>
            <sz val="9"/>
            <color indexed="81"/>
            <rFont val="Tahoma"/>
            <family val="2"/>
          </rPr>
          <t xml:space="preserve">
</t>
        </r>
      </text>
    </comment>
    <comment ref="F188" authorId="0" shapeId="0" xr:uid="{3E3C90CF-89CA-4022-A208-B819EAA881B2}">
      <text>
        <r>
          <rPr>
            <b/>
            <sz val="9"/>
            <color indexed="81"/>
            <rFont val="Tahoma"/>
            <family val="2"/>
          </rPr>
          <t>CEPICI: Prière lier la facture scannée</t>
        </r>
        <r>
          <rPr>
            <sz val="9"/>
            <color indexed="81"/>
            <rFont val="Tahoma"/>
            <family val="2"/>
          </rPr>
          <t xml:space="preserve">
</t>
        </r>
      </text>
    </comment>
    <comment ref="F189" authorId="0" shapeId="0" xr:uid="{52558D16-13BE-4EA2-A106-E37D166BAE2D}">
      <text>
        <r>
          <rPr>
            <b/>
            <sz val="9"/>
            <color indexed="81"/>
            <rFont val="Tahoma"/>
            <family val="2"/>
          </rPr>
          <t>CEPICI: Prière lier la facture scannée</t>
        </r>
        <r>
          <rPr>
            <sz val="9"/>
            <color indexed="81"/>
            <rFont val="Tahoma"/>
            <family val="2"/>
          </rPr>
          <t xml:space="preserve">
</t>
        </r>
      </text>
    </comment>
    <comment ref="F190" authorId="0" shapeId="0" xr:uid="{392F5889-B589-492D-8C32-5CBC07060C44}">
      <text>
        <r>
          <rPr>
            <b/>
            <sz val="9"/>
            <color indexed="81"/>
            <rFont val="Tahoma"/>
            <family val="2"/>
          </rPr>
          <t>CEPICI: Prière lier la facture scannée</t>
        </r>
        <r>
          <rPr>
            <sz val="9"/>
            <color indexed="81"/>
            <rFont val="Tahoma"/>
            <family val="2"/>
          </rPr>
          <t xml:space="preserve">
</t>
        </r>
      </text>
    </comment>
    <comment ref="F191" authorId="0" shapeId="0" xr:uid="{2DF78AE2-60D8-4691-9706-D1D2EFCE05CB}">
      <text>
        <r>
          <rPr>
            <b/>
            <sz val="9"/>
            <color indexed="81"/>
            <rFont val="Tahoma"/>
            <family val="2"/>
          </rPr>
          <t>CEPICI: Prière lier la facture scannée</t>
        </r>
        <r>
          <rPr>
            <sz val="9"/>
            <color indexed="81"/>
            <rFont val="Tahoma"/>
            <family val="2"/>
          </rPr>
          <t xml:space="preserve">
</t>
        </r>
      </text>
    </comment>
    <comment ref="F192" authorId="0" shapeId="0" xr:uid="{19731DCC-8AA6-4C11-B56D-E5719F0410C8}">
      <text>
        <r>
          <rPr>
            <b/>
            <sz val="9"/>
            <color indexed="81"/>
            <rFont val="Tahoma"/>
            <family val="2"/>
          </rPr>
          <t>CEPICI: Prière lier la facture scannée</t>
        </r>
        <r>
          <rPr>
            <sz val="9"/>
            <color indexed="81"/>
            <rFont val="Tahoma"/>
            <family val="2"/>
          </rPr>
          <t xml:space="preserve">
</t>
        </r>
      </text>
    </comment>
    <comment ref="F193" authorId="0" shapeId="0" xr:uid="{141DCDE6-D2FC-4C81-8CA5-752002BA5684}">
      <text>
        <r>
          <rPr>
            <b/>
            <sz val="9"/>
            <color indexed="81"/>
            <rFont val="Tahoma"/>
            <family val="2"/>
          </rPr>
          <t>CEPICI: Prière lier la facture scannée</t>
        </r>
        <r>
          <rPr>
            <sz val="9"/>
            <color indexed="81"/>
            <rFont val="Tahoma"/>
            <family val="2"/>
          </rPr>
          <t xml:space="preserve">
</t>
        </r>
      </text>
    </comment>
    <comment ref="F194" authorId="0" shapeId="0" xr:uid="{B6EFDF72-CF38-4A5E-91D8-4F943BBA10EA}">
      <text>
        <r>
          <rPr>
            <b/>
            <sz val="9"/>
            <color indexed="81"/>
            <rFont val="Tahoma"/>
            <family val="2"/>
          </rPr>
          <t>CEPICI: Prière lier la facture scannée</t>
        </r>
        <r>
          <rPr>
            <sz val="9"/>
            <color indexed="81"/>
            <rFont val="Tahoma"/>
            <family val="2"/>
          </rPr>
          <t xml:space="preserve">
</t>
        </r>
      </text>
    </comment>
    <comment ref="F195" authorId="0" shapeId="0" xr:uid="{D881AF67-7E0B-43EA-AA20-B9AAFAFD9D72}">
      <text>
        <r>
          <rPr>
            <b/>
            <sz val="9"/>
            <color indexed="81"/>
            <rFont val="Tahoma"/>
            <family val="2"/>
          </rPr>
          <t>CEPICI: Prière lier la facture scannée</t>
        </r>
        <r>
          <rPr>
            <sz val="9"/>
            <color indexed="81"/>
            <rFont val="Tahoma"/>
            <family val="2"/>
          </rPr>
          <t xml:space="preserve">
</t>
        </r>
      </text>
    </comment>
    <comment ref="F196" authorId="0" shapeId="0" xr:uid="{8414F542-7748-4B11-BA23-D4219FEE2C14}">
      <text>
        <r>
          <rPr>
            <b/>
            <sz val="9"/>
            <color indexed="81"/>
            <rFont val="Tahoma"/>
            <family val="2"/>
          </rPr>
          <t>CEPICI: Prière lier la facture scannée</t>
        </r>
        <r>
          <rPr>
            <sz val="9"/>
            <color indexed="81"/>
            <rFont val="Tahoma"/>
            <family val="2"/>
          </rPr>
          <t xml:space="preserve">
</t>
        </r>
      </text>
    </comment>
    <comment ref="F197" authorId="0" shapeId="0" xr:uid="{BADF24F1-757D-4359-991F-878920644ABF}">
      <text>
        <r>
          <rPr>
            <b/>
            <sz val="9"/>
            <color indexed="81"/>
            <rFont val="Tahoma"/>
            <family val="2"/>
          </rPr>
          <t>CEPICI: Prière lier la facture scannée</t>
        </r>
        <r>
          <rPr>
            <sz val="9"/>
            <color indexed="81"/>
            <rFont val="Tahoma"/>
            <family val="2"/>
          </rPr>
          <t xml:space="preserve">
</t>
        </r>
      </text>
    </comment>
    <comment ref="F198" authorId="0" shapeId="0" xr:uid="{1496AE3B-2CC2-4227-904E-EA490C572CD1}">
      <text>
        <r>
          <rPr>
            <b/>
            <sz val="9"/>
            <color indexed="81"/>
            <rFont val="Tahoma"/>
            <family val="2"/>
          </rPr>
          <t>CEPICI: Prière lier la facture scannée</t>
        </r>
        <r>
          <rPr>
            <sz val="9"/>
            <color indexed="81"/>
            <rFont val="Tahoma"/>
            <family val="2"/>
          </rPr>
          <t xml:space="preserve">
</t>
        </r>
      </text>
    </comment>
    <comment ref="F199" authorId="0" shapeId="0" xr:uid="{B52EF1A7-A973-46FD-A7BF-A4517A17CA86}">
      <text>
        <r>
          <rPr>
            <b/>
            <sz val="9"/>
            <color indexed="81"/>
            <rFont val="Tahoma"/>
            <family val="2"/>
          </rPr>
          <t>CEPICI: Prière lier la facture scannée</t>
        </r>
        <r>
          <rPr>
            <sz val="9"/>
            <color indexed="81"/>
            <rFont val="Tahoma"/>
            <family val="2"/>
          </rPr>
          <t xml:space="preserve">
</t>
        </r>
      </text>
    </comment>
    <comment ref="F200" authorId="0" shapeId="0" xr:uid="{3674FB98-CB55-4059-9058-DB1286950A44}">
      <text>
        <r>
          <rPr>
            <b/>
            <sz val="9"/>
            <color indexed="81"/>
            <rFont val="Tahoma"/>
            <family val="2"/>
          </rPr>
          <t>CEPICI: Prière lier la facture scannée</t>
        </r>
        <r>
          <rPr>
            <sz val="9"/>
            <color indexed="81"/>
            <rFont val="Tahoma"/>
            <family val="2"/>
          </rPr>
          <t xml:space="preserve">
</t>
        </r>
      </text>
    </comment>
    <comment ref="F201" authorId="0" shapeId="0" xr:uid="{3DCE1454-E12A-4D73-AF2C-C0B4B0ABFEE3}">
      <text>
        <r>
          <rPr>
            <b/>
            <sz val="9"/>
            <color indexed="81"/>
            <rFont val="Tahoma"/>
            <family val="2"/>
          </rPr>
          <t>CEPICI: Prière lier la facture scannée</t>
        </r>
        <r>
          <rPr>
            <sz val="9"/>
            <color indexed="81"/>
            <rFont val="Tahoma"/>
            <family val="2"/>
          </rPr>
          <t xml:space="preserve">
</t>
        </r>
      </text>
    </comment>
    <comment ref="F202" authorId="0" shapeId="0" xr:uid="{BF56B873-5FDF-489F-9F77-C6EE4C54B763}">
      <text>
        <r>
          <rPr>
            <b/>
            <sz val="9"/>
            <color indexed="81"/>
            <rFont val="Tahoma"/>
            <family val="2"/>
          </rPr>
          <t>CEPICI: Prière lier la facture scannée</t>
        </r>
        <r>
          <rPr>
            <sz val="9"/>
            <color indexed="81"/>
            <rFont val="Tahoma"/>
            <family val="2"/>
          </rPr>
          <t xml:space="preserve">
</t>
        </r>
      </text>
    </comment>
    <comment ref="F203" authorId="0" shapeId="0" xr:uid="{0D02DC17-E0D6-40FE-B6BD-A48830891322}">
      <text>
        <r>
          <rPr>
            <b/>
            <sz val="9"/>
            <color indexed="81"/>
            <rFont val="Tahoma"/>
            <family val="2"/>
          </rPr>
          <t>CEPICI: Prière lier la facture scannée</t>
        </r>
        <r>
          <rPr>
            <sz val="9"/>
            <color indexed="81"/>
            <rFont val="Tahoma"/>
            <family val="2"/>
          </rPr>
          <t xml:space="preserve">
</t>
        </r>
      </text>
    </comment>
    <comment ref="F204" authorId="0" shapeId="0" xr:uid="{5257C3BD-A4BB-4F66-890A-F52266DBE92A}">
      <text>
        <r>
          <rPr>
            <b/>
            <sz val="9"/>
            <color indexed="81"/>
            <rFont val="Tahoma"/>
            <family val="2"/>
          </rPr>
          <t>CEPICI: Prière lier la facture scannée</t>
        </r>
        <r>
          <rPr>
            <sz val="9"/>
            <color indexed="81"/>
            <rFont val="Tahoma"/>
            <family val="2"/>
          </rPr>
          <t xml:space="preserve">
</t>
        </r>
      </text>
    </comment>
    <comment ref="F205" authorId="0" shapeId="0" xr:uid="{36EF28D9-87D4-41E9-BDBB-03AD281BD281}">
      <text>
        <r>
          <rPr>
            <b/>
            <sz val="9"/>
            <color indexed="81"/>
            <rFont val="Tahoma"/>
            <family val="2"/>
          </rPr>
          <t>CEPICI: Prière lier la facture scannée</t>
        </r>
        <r>
          <rPr>
            <sz val="9"/>
            <color indexed="81"/>
            <rFont val="Tahoma"/>
            <family val="2"/>
          </rPr>
          <t xml:space="preserve">
</t>
        </r>
      </text>
    </comment>
    <comment ref="F206" authorId="0" shapeId="0" xr:uid="{5C81DF0B-A0F0-481B-A771-F71431D6F572}">
      <text>
        <r>
          <rPr>
            <b/>
            <sz val="9"/>
            <color indexed="81"/>
            <rFont val="Tahoma"/>
            <family val="2"/>
          </rPr>
          <t>CEPICI: Prière lier la facture scannée</t>
        </r>
        <r>
          <rPr>
            <sz val="9"/>
            <color indexed="81"/>
            <rFont val="Tahoma"/>
            <family val="2"/>
          </rPr>
          <t xml:space="preserve">
</t>
        </r>
      </text>
    </comment>
    <comment ref="F207" authorId="0" shapeId="0" xr:uid="{329D3624-97A7-4DA0-B26B-D9713958521E}">
      <text>
        <r>
          <rPr>
            <b/>
            <sz val="9"/>
            <color indexed="81"/>
            <rFont val="Tahoma"/>
            <family val="2"/>
          </rPr>
          <t>CEPICI: Prière lier la facture scannée</t>
        </r>
        <r>
          <rPr>
            <sz val="9"/>
            <color indexed="81"/>
            <rFont val="Tahoma"/>
            <family val="2"/>
          </rPr>
          <t xml:space="preserve">
</t>
        </r>
      </text>
    </comment>
    <comment ref="F208" authorId="0" shapeId="0" xr:uid="{D79D480B-1BAF-4391-BE1B-C90C7B8CAD49}">
      <text>
        <r>
          <rPr>
            <b/>
            <sz val="9"/>
            <color indexed="81"/>
            <rFont val="Tahoma"/>
            <family val="2"/>
          </rPr>
          <t>CEPICI: Prière lier la facture scannée</t>
        </r>
        <r>
          <rPr>
            <sz val="9"/>
            <color indexed="81"/>
            <rFont val="Tahoma"/>
            <family val="2"/>
          </rPr>
          <t xml:space="preserve">
</t>
        </r>
      </text>
    </comment>
    <comment ref="F209" authorId="0" shapeId="0" xr:uid="{B8628DE4-AFCF-4096-ACCC-C436E97E73DA}">
      <text>
        <r>
          <rPr>
            <b/>
            <sz val="9"/>
            <color indexed="81"/>
            <rFont val="Tahoma"/>
            <family val="2"/>
          </rPr>
          <t>CEPICI: Prière lier la facture scannée</t>
        </r>
        <r>
          <rPr>
            <sz val="9"/>
            <color indexed="81"/>
            <rFont val="Tahoma"/>
            <family val="2"/>
          </rPr>
          <t xml:space="preserve">
</t>
        </r>
      </text>
    </comment>
    <comment ref="F210" authorId="0" shapeId="0" xr:uid="{AF6497E2-70C1-447E-8661-51C39B025B42}">
      <text>
        <r>
          <rPr>
            <b/>
            <sz val="9"/>
            <color indexed="81"/>
            <rFont val="Tahoma"/>
            <family val="2"/>
          </rPr>
          <t>CEPICI: Prière lier la facture scannée</t>
        </r>
        <r>
          <rPr>
            <sz val="9"/>
            <color indexed="81"/>
            <rFont val="Tahoma"/>
            <family val="2"/>
          </rPr>
          <t xml:space="preserve">
</t>
        </r>
      </text>
    </comment>
    <comment ref="F211" authorId="0" shapeId="0" xr:uid="{2DC05662-5DEE-4D94-B0C9-9C5DB34803D9}">
      <text>
        <r>
          <rPr>
            <b/>
            <sz val="9"/>
            <color indexed="81"/>
            <rFont val="Tahoma"/>
            <family val="2"/>
          </rPr>
          <t>CEPICI: Prière lier la facture scannée</t>
        </r>
        <r>
          <rPr>
            <sz val="9"/>
            <color indexed="81"/>
            <rFont val="Tahoma"/>
            <family val="2"/>
          </rPr>
          <t xml:space="preserve">
</t>
        </r>
      </text>
    </comment>
    <comment ref="F212" authorId="0" shapeId="0" xr:uid="{5C5C6234-CA38-441D-A89D-719DDD6549FE}">
      <text>
        <r>
          <rPr>
            <b/>
            <sz val="9"/>
            <color indexed="81"/>
            <rFont val="Tahoma"/>
            <family val="2"/>
          </rPr>
          <t>CEPICI: Prière lier la facture scannée</t>
        </r>
        <r>
          <rPr>
            <sz val="9"/>
            <color indexed="81"/>
            <rFont val="Tahoma"/>
            <family val="2"/>
          </rPr>
          <t xml:space="preserve">
</t>
        </r>
      </text>
    </comment>
    <comment ref="F213" authorId="0" shapeId="0" xr:uid="{97EA1566-2F52-4236-BE70-D96A4756C9D7}">
      <text>
        <r>
          <rPr>
            <b/>
            <sz val="9"/>
            <color indexed="81"/>
            <rFont val="Tahoma"/>
            <family val="2"/>
          </rPr>
          <t>CEPICI: Prière lier la facture scannée</t>
        </r>
        <r>
          <rPr>
            <sz val="9"/>
            <color indexed="81"/>
            <rFont val="Tahoma"/>
            <family val="2"/>
          </rPr>
          <t xml:space="preserve">
</t>
        </r>
      </text>
    </comment>
    <comment ref="F214" authorId="0" shapeId="0" xr:uid="{C3699261-E02F-4E1D-B34F-5A9B82E1B6E7}">
      <text>
        <r>
          <rPr>
            <b/>
            <sz val="9"/>
            <color indexed="81"/>
            <rFont val="Tahoma"/>
            <family val="2"/>
          </rPr>
          <t>CEPICI: Prière lier la facture scannée</t>
        </r>
        <r>
          <rPr>
            <sz val="9"/>
            <color indexed="81"/>
            <rFont val="Tahoma"/>
            <family val="2"/>
          </rPr>
          <t xml:space="preserve">
</t>
        </r>
      </text>
    </comment>
    <comment ref="F215" authorId="0" shapeId="0" xr:uid="{C415A3F5-3143-4AA8-ACCD-9D90634BE998}">
      <text>
        <r>
          <rPr>
            <b/>
            <sz val="9"/>
            <color indexed="81"/>
            <rFont val="Tahoma"/>
            <family val="2"/>
          </rPr>
          <t>CEPICI: Prière lier la facture scannée</t>
        </r>
        <r>
          <rPr>
            <sz val="9"/>
            <color indexed="81"/>
            <rFont val="Tahoma"/>
            <family val="2"/>
          </rPr>
          <t xml:space="preserve">
</t>
        </r>
      </text>
    </comment>
    <comment ref="F216" authorId="0" shapeId="0" xr:uid="{0D6524C9-F31E-4508-9F66-E3986D089D71}">
      <text>
        <r>
          <rPr>
            <b/>
            <sz val="9"/>
            <color indexed="81"/>
            <rFont val="Tahoma"/>
            <family val="2"/>
          </rPr>
          <t>CEPICI: Prière lier la facture scannée</t>
        </r>
        <r>
          <rPr>
            <sz val="9"/>
            <color indexed="81"/>
            <rFont val="Tahoma"/>
            <family val="2"/>
          </rPr>
          <t xml:space="preserve">
</t>
        </r>
      </text>
    </comment>
    <comment ref="F217" authorId="0" shapeId="0" xr:uid="{9AF897B5-AD96-40E0-B45E-A2AEB2AF3D17}">
      <text>
        <r>
          <rPr>
            <b/>
            <sz val="9"/>
            <color indexed="81"/>
            <rFont val="Tahoma"/>
            <family val="2"/>
          </rPr>
          <t>CEPICI: Prière lier la facture scannée</t>
        </r>
        <r>
          <rPr>
            <sz val="9"/>
            <color indexed="81"/>
            <rFont val="Tahoma"/>
            <family val="2"/>
          </rPr>
          <t xml:space="preserve">
</t>
        </r>
      </text>
    </comment>
    <comment ref="F218" authorId="0" shapeId="0" xr:uid="{C5282324-4BC0-437C-B1F8-A2AA730C452B}">
      <text>
        <r>
          <rPr>
            <b/>
            <sz val="9"/>
            <color indexed="81"/>
            <rFont val="Tahoma"/>
            <family val="2"/>
          </rPr>
          <t>CEPICI: Prière lier la facture scannée</t>
        </r>
        <r>
          <rPr>
            <sz val="9"/>
            <color indexed="81"/>
            <rFont val="Tahoma"/>
            <family val="2"/>
          </rPr>
          <t xml:space="preserve">
</t>
        </r>
      </text>
    </comment>
    <comment ref="F219" authorId="0" shapeId="0" xr:uid="{DEE5E19E-196D-428C-814D-B656827B1BF3}">
      <text>
        <r>
          <rPr>
            <b/>
            <sz val="9"/>
            <color indexed="81"/>
            <rFont val="Tahoma"/>
            <family val="2"/>
          </rPr>
          <t>CEPICI: Prière lier la facture scannée</t>
        </r>
        <r>
          <rPr>
            <sz val="9"/>
            <color indexed="81"/>
            <rFont val="Tahoma"/>
            <family val="2"/>
          </rPr>
          <t xml:space="preserve">
</t>
        </r>
      </text>
    </comment>
    <comment ref="F220" authorId="0" shapeId="0" xr:uid="{88780A54-11AC-4CCB-BC33-6EF2589E2139}">
      <text>
        <r>
          <rPr>
            <b/>
            <sz val="9"/>
            <color indexed="81"/>
            <rFont val="Tahoma"/>
            <family val="2"/>
          </rPr>
          <t>CEPICI: Prière lier la facture scannée</t>
        </r>
        <r>
          <rPr>
            <sz val="9"/>
            <color indexed="81"/>
            <rFont val="Tahoma"/>
            <family val="2"/>
          </rPr>
          <t xml:space="preserve">
</t>
        </r>
      </text>
    </comment>
    <comment ref="F221" authorId="0" shapeId="0" xr:uid="{12770367-90B6-4AA7-AC10-DB89B544B95B}">
      <text>
        <r>
          <rPr>
            <b/>
            <sz val="9"/>
            <color indexed="81"/>
            <rFont val="Tahoma"/>
            <family val="2"/>
          </rPr>
          <t>CEPICI: Prière lier la facture scannée</t>
        </r>
        <r>
          <rPr>
            <sz val="9"/>
            <color indexed="81"/>
            <rFont val="Tahoma"/>
            <family val="2"/>
          </rPr>
          <t xml:space="preserve">
</t>
        </r>
      </text>
    </comment>
    <comment ref="F222" authorId="0" shapeId="0" xr:uid="{34E68169-FE8D-46B8-8902-8DB8E678949C}">
      <text>
        <r>
          <rPr>
            <b/>
            <sz val="9"/>
            <color indexed="81"/>
            <rFont val="Tahoma"/>
            <family val="2"/>
          </rPr>
          <t>CEPICI: Prière lier la facture scannée</t>
        </r>
        <r>
          <rPr>
            <sz val="9"/>
            <color indexed="81"/>
            <rFont val="Tahoma"/>
            <family val="2"/>
          </rPr>
          <t xml:space="preserve">
</t>
        </r>
      </text>
    </comment>
    <comment ref="F223" authorId="0" shapeId="0" xr:uid="{24B7557E-6C6D-4720-8292-DE602775AE28}">
      <text>
        <r>
          <rPr>
            <b/>
            <sz val="9"/>
            <color indexed="81"/>
            <rFont val="Tahoma"/>
            <family val="2"/>
          </rPr>
          <t>CEPICI: Prière lier la facture scannée</t>
        </r>
        <r>
          <rPr>
            <sz val="9"/>
            <color indexed="81"/>
            <rFont val="Tahoma"/>
            <family val="2"/>
          </rPr>
          <t xml:space="preserve">
</t>
        </r>
      </text>
    </comment>
    <comment ref="F224" authorId="0" shapeId="0" xr:uid="{E8FD8A9F-803E-4A22-A268-9339825F09F6}">
      <text>
        <r>
          <rPr>
            <b/>
            <sz val="9"/>
            <color indexed="81"/>
            <rFont val="Tahoma"/>
            <family val="2"/>
          </rPr>
          <t>CEPICI: Prière lier la facture scannée</t>
        </r>
        <r>
          <rPr>
            <sz val="9"/>
            <color indexed="81"/>
            <rFont val="Tahoma"/>
            <family val="2"/>
          </rPr>
          <t xml:space="preserve">
</t>
        </r>
      </text>
    </comment>
    <comment ref="F225" authorId="0" shapeId="0" xr:uid="{B5070A54-D2F7-415E-BE5D-7AE5BEDBB942}">
      <text>
        <r>
          <rPr>
            <b/>
            <sz val="9"/>
            <color indexed="81"/>
            <rFont val="Tahoma"/>
            <family val="2"/>
          </rPr>
          <t>CEPICI: Prière lier la facture scannée</t>
        </r>
        <r>
          <rPr>
            <sz val="9"/>
            <color indexed="81"/>
            <rFont val="Tahoma"/>
            <family val="2"/>
          </rPr>
          <t xml:space="preserve">
</t>
        </r>
      </text>
    </comment>
    <comment ref="F226" authorId="0" shapeId="0" xr:uid="{07A3448D-4BDB-4E56-9864-BDD91EBFA453}">
      <text>
        <r>
          <rPr>
            <b/>
            <sz val="9"/>
            <color indexed="81"/>
            <rFont val="Tahoma"/>
            <family val="2"/>
          </rPr>
          <t>CEPICI: Prière lier la facture scannée</t>
        </r>
        <r>
          <rPr>
            <sz val="9"/>
            <color indexed="81"/>
            <rFont val="Tahoma"/>
            <family val="2"/>
          </rPr>
          <t xml:space="preserve">
</t>
        </r>
      </text>
    </comment>
    <comment ref="F227" authorId="0" shapeId="0" xr:uid="{7C77379D-F484-44C0-A216-479D3D7928F9}">
      <text>
        <r>
          <rPr>
            <b/>
            <sz val="9"/>
            <color indexed="81"/>
            <rFont val="Tahoma"/>
            <family val="2"/>
          </rPr>
          <t>CEPICI: Prière lier la facture scannée</t>
        </r>
        <r>
          <rPr>
            <sz val="9"/>
            <color indexed="81"/>
            <rFont val="Tahoma"/>
            <family val="2"/>
          </rPr>
          <t xml:space="preserve">
</t>
        </r>
      </text>
    </comment>
    <comment ref="F228" authorId="0" shapeId="0" xr:uid="{43499032-E4AC-430E-B528-6CAC88343113}">
      <text>
        <r>
          <rPr>
            <b/>
            <sz val="9"/>
            <color indexed="81"/>
            <rFont val="Tahoma"/>
            <family val="2"/>
          </rPr>
          <t>CEPICI: Prière lier la facture scannée</t>
        </r>
        <r>
          <rPr>
            <sz val="9"/>
            <color indexed="81"/>
            <rFont val="Tahoma"/>
            <family val="2"/>
          </rPr>
          <t xml:space="preserve">
</t>
        </r>
      </text>
    </comment>
    <comment ref="F229" authorId="0" shapeId="0" xr:uid="{4C4ACF29-692D-4527-B689-EC990D27CC34}">
      <text>
        <r>
          <rPr>
            <b/>
            <sz val="9"/>
            <color indexed="81"/>
            <rFont val="Tahoma"/>
            <family val="2"/>
          </rPr>
          <t>CEPICI: Prière lier la facture scannée</t>
        </r>
        <r>
          <rPr>
            <sz val="9"/>
            <color indexed="81"/>
            <rFont val="Tahoma"/>
            <family val="2"/>
          </rPr>
          <t xml:space="preserve">
</t>
        </r>
      </text>
    </comment>
    <comment ref="F230" authorId="0" shapeId="0" xr:uid="{F5EF27B8-AE71-4E8E-A47B-D8980E8F88EB}">
      <text>
        <r>
          <rPr>
            <b/>
            <sz val="9"/>
            <color indexed="81"/>
            <rFont val="Tahoma"/>
            <family val="2"/>
          </rPr>
          <t>CEPICI: Prière lier la facture scannée</t>
        </r>
        <r>
          <rPr>
            <sz val="9"/>
            <color indexed="81"/>
            <rFont val="Tahoma"/>
            <family val="2"/>
          </rPr>
          <t xml:space="preserve">
</t>
        </r>
      </text>
    </comment>
    <comment ref="F231" authorId="0" shapeId="0" xr:uid="{D79B63F6-2334-4105-B6E4-73CC0323C284}">
      <text>
        <r>
          <rPr>
            <b/>
            <sz val="9"/>
            <color indexed="81"/>
            <rFont val="Tahoma"/>
            <family val="2"/>
          </rPr>
          <t>CEPICI: Prière lier la facture scannée</t>
        </r>
        <r>
          <rPr>
            <sz val="9"/>
            <color indexed="81"/>
            <rFont val="Tahoma"/>
            <family val="2"/>
          </rPr>
          <t xml:space="preserve">
</t>
        </r>
      </text>
    </comment>
    <comment ref="F232" authorId="0" shapeId="0" xr:uid="{DB9028CD-3116-4A29-9F81-53E461590100}">
      <text>
        <r>
          <rPr>
            <b/>
            <sz val="9"/>
            <color indexed="81"/>
            <rFont val="Tahoma"/>
            <family val="2"/>
          </rPr>
          <t>CEPICI: Prière lier la facture scannée</t>
        </r>
        <r>
          <rPr>
            <sz val="9"/>
            <color indexed="81"/>
            <rFont val="Tahoma"/>
            <family val="2"/>
          </rPr>
          <t xml:space="preserve">
</t>
        </r>
      </text>
    </comment>
    <comment ref="F233" authorId="0" shapeId="0" xr:uid="{2C551D2A-3000-4974-B080-D838747B8677}">
      <text>
        <r>
          <rPr>
            <b/>
            <sz val="9"/>
            <color indexed="81"/>
            <rFont val="Tahoma"/>
            <family val="2"/>
          </rPr>
          <t>CEPICI: Prière lier la facture scannée</t>
        </r>
        <r>
          <rPr>
            <sz val="9"/>
            <color indexed="81"/>
            <rFont val="Tahoma"/>
            <family val="2"/>
          </rPr>
          <t xml:space="preserve">
</t>
        </r>
      </text>
    </comment>
    <comment ref="F234" authorId="0" shapeId="0" xr:uid="{EE32ED04-69DC-40C6-826B-55C48FBE169E}">
      <text>
        <r>
          <rPr>
            <b/>
            <sz val="9"/>
            <color indexed="81"/>
            <rFont val="Tahoma"/>
            <family val="2"/>
          </rPr>
          <t>CEPICI: Prière lier la facture scannée</t>
        </r>
        <r>
          <rPr>
            <sz val="9"/>
            <color indexed="81"/>
            <rFont val="Tahoma"/>
            <family val="2"/>
          </rPr>
          <t xml:space="preserve">
</t>
        </r>
      </text>
    </comment>
    <comment ref="F235" authorId="0" shapeId="0" xr:uid="{A86861FC-8F2C-49FC-BD45-26F570050892}">
      <text>
        <r>
          <rPr>
            <b/>
            <sz val="9"/>
            <color indexed="81"/>
            <rFont val="Tahoma"/>
            <family val="2"/>
          </rPr>
          <t>CEPICI: Prière lier la facture scannée</t>
        </r>
        <r>
          <rPr>
            <sz val="9"/>
            <color indexed="81"/>
            <rFont val="Tahoma"/>
            <family val="2"/>
          </rPr>
          <t xml:space="preserve">
</t>
        </r>
      </text>
    </comment>
    <comment ref="F236" authorId="0" shapeId="0" xr:uid="{5A44C92B-2217-4556-9108-E66B8BF83F87}">
      <text>
        <r>
          <rPr>
            <b/>
            <sz val="9"/>
            <color indexed="81"/>
            <rFont val="Tahoma"/>
            <family val="2"/>
          </rPr>
          <t>CEPICI: Prière lier la facture scannée</t>
        </r>
        <r>
          <rPr>
            <sz val="9"/>
            <color indexed="81"/>
            <rFont val="Tahoma"/>
            <family val="2"/>
          </rPr>
          <t xml:space="preserve">
</t>
        </r>
      </text>
    </comment>
    <comment ref="F237" authorId="0" shapeId="0" xr:uid="{EF1E710C-CE64-4191-BFF9-918FC029CC3C}">
      <text>
        <r>
          <rPr>
            <b/>
            <sz val="9"/>
            <color indexed="81"/>
            <rFont val="Tahoma"/>
            <family val="2"/>
          </rPr>
          <t>CEPICI: Prière lier la facture scannée</t>
        </r>
        <r>
          <rPr>
            <sz val="9"/>
            <color indexed="81"/>
            <rFont val="Tahoma"/>
            <family val="2"/>
          </rPr>
          <t xml:space="preserve">
</t>
        </r>
      </text>
    </comment>
    <comment ref="F238" authorId="0" shapeId="0" xr:uid="{293AF95D-1B3C-4EC9-83AE-AF983B184B97}">
      <text>
        <r>
          <rPr>
            <b/>
            <sz val="9"/>
            <color indexed="81"/>
            <rFont val="Tahoma"/>
            <family val="2"/>
          </rPr>
          <t>CEPICI: Prière lier la facture scannée</t>
        </r>
        <r>
          <rPr>
            <sz val="9"/>
            <color indexed="81"/>
            <rFont val="Tahoma"/>
            <family val="2"/>
          </rPr>
          <t xml:space="preserve">
</t>
        </r>
      </text>
    </comment>
    <comment ref="F239" authorId="0" shapeId="0" xr:uid="{097A8C6B-2B94-4FFD-B66D-BFBFDAE06BB7}">
      <text>
        <r>
          <rPr>
            <b/>
            <sz val="9"/>
            <color indexed="81"/>
            <rFont val="Tahoma"/>
            <family val="2"/>
          </rPr>
          <t>CEPICI: Prière lier la facture scannée</t>
        </r>
        <r>
          <rPr>
            <sz val="9"/>
            <color indexed="81"/>
            <rFont val="Tahoma"/>
            <family val="2"/>
          </rPr>
          <t xml:space="preserve">
</t>
        </r>
      </text>
    </comment>
    <comment ref="F240" authorId="0" shapeId="0" xr:uid="{4E7ADB7E-480E-4E52-BD61-E74F378C56E6}">
      <text>
        <r>
          <rPr>
            <b/>
            <sz val="9"/>
            <color indexed="81"/>
            <rFont val="Tahoma"/>
            <family val="2"/>
          </rPr>
          <t>CEPICI: Prière lier la facture scannée</t>
        </r>
        <r>
          <rPr>
            <sz val="9"/>
            <color indexed="81"/>
            <rFont val="Tahoma"/>
            <family val="2"/>
          </rPr>
          <t xml:space="preserve">
</t>
        </r>
      </text>
    </comment>
    <comment ref="F241" authorId="0" shapeId="0" xr:uid="{CB4A3263-2843-4761-ADBD-8C73E6C8FEE7}">
      <text>
        <r>
          <rPr>
            <b/>
            <sz val="9"/>
            <color indexed="81"/>
            <rFont val="Tahoma"/>
            <family val="2"/>
          </rPr>
          <t>CEPICI: Prière lier la facture scannée</t>
        </r>
        <r>
          <rPr>
            <sz val="9"/>
            <color indexed="81"/>
            <rFont val="Tahoma"/>
            <family val="2"/>
          </rPr>
          <t xml:space="preserve">
</t>
        </r>
      </text>
    </comment>
    <comment ref="F242" authorId="0" shapeId="0" xr:uid="{EA96AEE0-140B-430D-93B6-47B0266A2AD9}">
      <text>
        <r>
          <rPr>
            <b/>
            <sz val="9"/>
            <color indexed="81"/>
            <rFont val="Tahoma"/>
            <family val="2"/>
          </rPr>
          <t>CEPICI: Prière lier la facture scannée</t>
        </r>
        <r>
          <rPr>
            <sz val="9"/>
            <color indexed="81"/>
            <rFont val="Tahoma"/>
            <family val="2"/>
          </rPr>
          <t xml:space="preserve">
</t>
        </r>
      </text>
    </comment>
    <comment ref="F243" authorId="0" shapeId="0" xr:uid="{65C5E431-2279-4215-B1A9-57D5F035765A}">
      <text>
        <r>
          <rPr>
            <b/>
            <sz val="9"/>
            <color indexed="81"/>
            <rFont val="Tahoma"/>
            <family val="2"/>
          </rPr>
          <t>CEPICI: Prière lier la facture scannée</t>
        </r>
        <r>
          <rPr>
            <sz val="9"/>
            <color indexed="81"/>
            <rFont val="Tahoma"/>
            <family val="2"/>
          </rPr>
          <t xml:space="preserve">
</t>
        </r>
      </text>
    </comment>
    <comment ref="F244" authorId="0" shapeId="0" xr:uid="{9AAA1711-843F-4E65-8905-F7AC966C767E}">
      <text>
        <r>
          <rPr>
            <b/>
            <sz val="9"/>
            <color indexed="81"/>
            <rFont val="Tahoma"/>
            <family val="2"/>
          </rPr>
          <t>CEPICI: Prière lier la facture scannée</t>
        </r>
        <r>
          <rPr>
            <sz val="9"/>
            <color indexed="81"/>
            <rFont val="Tahoma"/>
            <family val="2"/>
          </rPr>
          <t xml:space="preserve">
</t>
        </r>
      </text>
    </comment>
    <comment ref="F245" authorId="0" shapeId="0" xr:uid="{CB5C7DAF-BA12-4B8D-939E-DF60279F8CF3}">
      <text>
        <r>
          <rPr>
            <b/>
            <sz val="9"/>
            <color indexed="81"/>
            <rFont val="Tahoma"/>
            <family val="2"/>
          </rPr>
          <t>CEPICI: Prière lier la facture scannée</t>
        </r>
        <r>
          <rPr>
            <sz val="9"/>
            <color indexed="81"/>
            <rFont val="Tahoma"/>
            <family val="2"/>
          </rPr>
          <t xml:space="preserve">
</t>
        </r>
      </text>
    </comment>
    <comment ref="F246" authorId="0" shapeId="0" xr:uid="{E0BFD4F2-CC9F-4B45-B642-58383850D65E}">
      <text>
        <r>
          <rPr>
            <b/>
            <sz val="9"/>
            <color indexed="81"/>
            <rFont val="Tahoma"/>
            <family val="2"/>
          </rPr>
          <t>CEPICI: Prière lier la facture scannée</t>
        </r>
        <r>
          <rPr>
            <sz val="9"/>
            <color indexed="81"/>
            <rFont val="Tahoma"/>
            <family val="2"/>
          </rPr>
          <t xml:space="preserve">
</t>
        </r>
      </text>
    </comment>
    <comment ref="F247" authorId="0" shapeId="0" xr:uid="{BB71F8EB-A499-4C82-B6CC-579E7A47F1D4}">
      <text>
        <r>
          <rPr>
            <b/>
            <sz val="9"/>
            <color indexed="81"/>
            <rFont val="Tahoma"/>
            <family val="2"/>
          </rPr>
          <t>CEPICI: Prière lier la facture scannée</t>
        </r>
        <r>
          <rPr>
            <sz val="9"/>
            <color indexed="81"/>
            <rFont val="Tahoma"/>
            <family val="2"/>
          </rPr>
          <t xml:space="preserve">
</t>
        </r>
      </text>
    </comment>
    <comment ref="F248" authorId="0" shapeId="0" xr:uid="{42704ED1-1CDC-46BB-95E9-DF1467CCFB12}">
      <text>
        <r>
          <rPr>
            <b/>
            <sz val="9"/>
            <color indexed="81"/>
            <rFont val="Tahoma"/>
            <family val="2"/>
          </rPr>
          <t>CEPICI: Prière lier la facture scannée</t>
        </r>
        <r>
          <rPr>
            <sz val="9"/>
            <color indexed="81"/>
            <rFont val="Tahoma"/>
            <family val="2"/>
          </rPr>
          <t xml:space="preserve">
</t>
        </r>
      </text>
    </comment>
    <comment ref="F249" authorId="0" shapeId="0" xr:uid="{0721B0B8-8BA3-4034-9992-CEC476229B2B}">
      <text>
        <r>
          <rPr>
            <b/>
            <sz val="9"/>
            <color indexed="81"/>
            <rFont val="Tahoma"/>
            <family val="2"/>
          </rPr>
          <t>CEPICI: Prière lier la facture scannée</t>
        </r>
        <r>
          <rPr>
            <sz val="9"/>
            <color indexed="81"/>
            <rFont val="Tahoma"/>
            <family val="2"/>
          </rPr>
          <t xml:space="preserve">
</t>
        </r>
      </text>
    </comment>
    <comment ref="F250" authorId="0" shapeId="0" xr:uid="{DF8DF777-5D43-4A44-BB68-125CA9B21E4D}">
      <text>
        <r>
          <rPr>
            <b/>
            <sz val="9"/>
            <color indexed="81"/>
            <rFont val="Tahoma"/>
            <family val="2"/>
          </rPr>
          <t>CEPICI: Prière lier la facture scannée</t>
        </r>
        <r>
          <rPr>
            <sz val="9"/>
            <color indexed="81"/>
            <rFont val="Tahoma"/>
            <family val="2"/>
          </rPr>
          <t xml:space="preserve">
</t>
        </r>
      </text>
    </comment>
    <comment ref="F251" authorId="0" shapeId="0" xr:uid="{A3240C52-B764-4413-82D0-9863511C71FD}">
      <text>
        <r>
          <rPr>
            <b/>
            <sz val="9"/>
            <color indexed="81"/>
            <rFont val="Tahoma"/>
            <family val="2"/>
          </rPr>
          <t>CEPICI: Prière lier la facture scannée</t>
        </r>
        <r>
          <rPr>
            <sz val="9"/>
            <color indexed="81"/>
            <rFont val="Tahoma"/>
            <family val="2"/>
          </rPr>
          <t xml:space="preserve">
</t>
        </r>
      </text>
    </comment>
    <comment ref="F252" authorId="0" shapeId="0" xr:uid="{EEBD7527-710F-4D70-A081-B5E8F4DCEAF7}">
      <text>
        <r>
          <rPr>
            <b/>
            <sz val="9"/>
            <color indexed="81"/>
            <rFont val="Tahoma"/>
            <family val="2"/>
          </rPr>
          <t>CEPICI: Prière lier la facture scannée</t>
        </r>
        <r>
          <rPr>
            <sz val="9"/>
            <color indexed="81"/>
            <rFont val="Tahoma"/>
            <family val="2"/>
          </rPr>
          <t xml:space="preserve">
</t>
        </r>
      </text>
    </comment>
    <comment ref="F253" authorId="0" shapeId="0" xr:uid="{23FCA0B6-A4FB-4ED5-AA17-870C22B74653}">
      <text>
        <r>
          <rPr>
            <b/>
            <sz val="9"/>
            <color indexed="81"/>
            <rFont val="Tahoma"/>
            <family val="2"/>
          </rPr>
          <t>CEPICI: Prière lier la facture scannée</t>
        </r>
        <r>
          <rPr>
            <sz val="9"/>
            <color indexed="81"/>
            <rFont val="Tahoma"/>
            <family val="2"/>
          </rPr>
          <t xml:space="preserve">
</t>
        </r>
      </text>
    </comment>
    <comment ref="F254" authorId="0" shapeId="0" xr:uid="{88D2607A-3B06-4C8D-986B-3FE5B3500202}">
      <text>
        <r>
          <rPr>
            <b/>
            <sz val="9"/>
            <color indexed="81"/>
            <rFont val="Tahoma"/>
            <family val="2"/>
          </rPr>
          <t>CEPICI: Prière lier la facture scannée</t>
        </r>
        <r>
          <rPr>
            <sz val="9"/>
            <color indexed="81"/>
            <rFont val="Tahoma"/>
            <family val="2"/>
          </rPr>
          <t xml:space="preserve">
</t>
        </r>
      </text>
    </comment>
    <comment ref="F255" authorId="0" shapeId="0" xr:uid="{AC6FEEDA-46D1-43B6-957A-400460D1BC8C}">
      <text>
        <r>
          <rPr>
            <b/>
            <sz val="9"/>
            <color indexed="81"/>
            <rFont val="Tahoma"/>
            <family val="2"/>
          </rPr>
          <t>CEPICI: Prière lier la facture scannée</t>
        </r>
        <r>
          <rPr>
            <sz val="9"/>
            <color indexed="81"/>
            <rFont val="Tahoma"/>
            <family val="2"/>
          </rPr>
          <t xml:space="preserve">
</t>
        </r>
      </text>
    </comment>
    <comment ref="F256" authorId="0" shapeId="0" xr:uid="{38FF7E4C-A122-4612-98E7-12ADE95BEE84}">
      <text>
        <r>
          <rPr>
            <b/>
            <sz val="9"/>
            <color indexed="81"/>
            <rFont val="Tahoma"/>
            <family val="2"/>
          </rPr>
          <t>CEPICI: Prière lier la facture scannée</t>
        </r>
        <r>
          <rPr>
            <sz val="9"/>
            <color indexed="81"/>
            <rFont val="Tahoma"/>
            <family val="2"/>
          </rPr>
          <t xml:space="preserve">
</t>
        </r>
      </text>
    </comment>
    <comment ref="F257" authorId="0" shapeId="0" xr:uid="{BDD11244-7661-451C-A405-500E73C8F9EE}">
      <text>
        <r>
          <rPr>
            <b/>
            <sz val="9"/>
            <color indexed="81"/>
            <rFont val="Tahoma"/>
            <family val="2"/>
          </rPr>
          <t>CEPICI: Prière lier la facture scannée</t>
        </r>
        <r>
          <rPr>
            <sz val="9"/>
            <color indexed="81"/>
            <rFont val="Tahoma"/>
            <family val="2"/>
          </rPr>
          <t xml:space="preserve">
</t>
        </r>
      </text>
    </comment>
    <comment ref="F258" authorId="0" shapeId="0" xr:uid="{551013E7-C278-4718-BCE4-DB71872CAD18}">
      <text>
        <r>
          <rPr>
            <b/>
            <sz val="9"/>
            <color indexed="81"/>
            <rFont val="Tahoma"/>
            <family val="2"/>
          </rPr>
          <t>CEPICI: Prière lier la facture scannée</t>
        </r>
        <r>
          <rPr>
            <sz val="9"/>
            <color indexed="81"/>
            <rFont val="Tahoma"/>
            <family val="2"/>
          </rPr>
          <t xml:space="preserve">
</t>
        </r>
      </text>
    </comment>
    <comment ref="F259" authorId="0" shapeId="0" xr:uid="{C7DAD71D-90B4-4239-9296-5316CCDB5137}">
      <text>
        <r>
          <rPr>
            <b/>
            <sz val="9"/>
            <color indexed="81"/>
            <rFont val="Tahoma"/>
            <family val="2"/>
          </rPr>
          <t>CEPICI: Prière lier la facture scannée</t>
        </r>
        <r>
          <rPr>
            <sz val="9"/>
            <color indexed="81"/>
            <rFont val="Tahoma"/>
            <family val="2"/>
          </rPr>
          <t xml:space="preserve">
</t>
        </r>
      </text>
    </comment>
    <comment ref="F260" authorId="0" shapeId="0" xr:uid="{9C06504B-80DD-4781-8E91-B370D7A2B288}">
      <text>
        <r>
          <rPr>
            <b/>
            <sz val="9"/>
            <color indexed="81"/>
            <rFont val="Tahoma"/>
            <family val="2"/>
          </rPr>
          <t>CEPICI: Prière lier la facture scannée</t>
        </r>
        <r>
          <rPr>
            <sz val="9"/>
            <color indexed="81"/>
            <rFont val="Tahoma"/>
            <family val="2"/>
          </rPr>
          <t xml:space="preserve">
</t>
        </r>
      </text>
    </comment>
    <comment ref="F261" authorId="0" shapeId="0" xr:uid="{01035255-2CD7-4710-9266-EA3EE60897C8}">
      <text>
        <r>
          <rPr>
            <b/>
            <sz val="9"/>
            <color indexed="81"/>
            <rFont val="Tahoma"/>
            <family val="2"/>
          </rPr>
          <t>CEPICI: Prière lier la facture scannée</t>
        </r>
        <r>
          <rPr>
            <sz val="9"/>
            <color indexed="81"/>
            <rFont val="Tahoma"/>
            <family val="2"/>
          </rPr>
          <t xml:space="preserve">
</t>
        </r>
      </text>
    </comment>
    <comment ref="F262" authorId="0" shapeId="0" xr:uid="{BCA00DCA-26E1-4B44-A01B-025C3D429DCB}">
      <text>
        <r>
          <rPr>
            <b/>
            <sz val="9"/>
            <color indexed="81"/>
            <rFont val="Tahoma"/>
            <family val="2"/>
          </rPr>
          <t>CEPICI: Prière lier la facture scannée</t>
        </r>
        <r>
          <rPr>
            <sz val="9"/>
            <color indexed="81"/>
            <rFont val="Tahoma"/>
            <family val="2"/>
          </rPr>
          <t xml:space="preserve">
</t>
        </r>
      </text>
    </comment>
    <comment ref="F263" authorId="0" shapeId="0" xr:uid="{67AB16FD-DC54-4593-A58E-7AFC7646B44C}">
      <text>
        <r>
          <rPr>
            <b/>
            <sz val="9"/>
            <color indexed="81"/>
            <rFont val="Tahoma"/>
            <family val="2"/>
          </rPr>
          <t>CEPICI: Prière lier la facture scannée</t>
        </r>
        <r>
          <rPr>
            <sz val="9"/>
            <color indexed="81"/>
            <rFont val="Tahoma"/>
            <family val="2"/>
          </rPr>
          <t xml:space="preserve">
</t>
        </r>
      </text>
    </comment>
    <comment ref="F264" authorId="0" shapeId="0" xr:uid="{39B0A018-A850-4E70-9CE3-47617EF85EF3}">
      <text>
        <r>
          <rPr>
            <b/>
            <sz val="9"/>
            <color indexed="81"/>
            <rFont val="Tahoma"/>
            <family val="2"/>
          </rPr>
          <t>CEPICI: Prière lier la facture scannée</t>
        </r>
        <r>
          <rPr>
            <sz val="9"/>
            <color indexed="81"/>
            <rFont val="Tahoma"/>
            <family val="2"/>
          </rPr>
          <t xml:space="preserve">
</t>
        </r>
      </text>
    </comment>
    <comment ref="F265" authorId="0" shapeId="0" xr:uid="{37B42BD7-80F1-4102-BA30-69DD31C88687}">
      <text>
        <r>
          <rPr>
            <b/>
            <sz val="9"/>
            <color indexed="81"/>
            <rFont val="Tahoma"/>
            <family val="2"/>
          </rPr>
          <t>CEPICI: Prière lier la facture scannée</t>
        </r>
        <r>
          <rPr>
            <sz val="9"/>
            <color indexed="81"/>
            <rFont val="Tahoma"/>
            <family val="2"/>
          </rPr>
          <t xml:space="preserve">
</t>
        </r>
      </text>
    </comment>
    <comment ref="F266" authorId="0" shapeId="0" xr:uid="{621E405E-013C-4578-AFCC-6FFBE1F6EDC8}">
      <text>
        <r>
          <rPr>
            <b/>
            <sz val="9"/>
            <color indexed="81"/>
            <rFont val="Tahoma"/>
            <family val="2"/>
          </rPr>
          <t>CEPICI: Prière lier la facture scannée</t>
        </r>
        <r>
          <rPr>
            <sz val="9"/>
            <color indexed="81"/>
            <rFont val="Tahoma"/>
            <family val="2"/>
          </rPr>
          <t xml:space="preserve">
</t>
        </r>
      </text>
    </comment>
    <comment ref="F267" authorId="0" shapeId="0" xr:uid="{B7EA84D4-B589-4EB0-A536-5560C14CA0AC}">
      <text>
        <r>
          <rPr>
            <b/>
            <sz val="9"/>
            <color indexed="81"/>
            <rFont val="Tahoma"/>
            <family val="2"/>
          </rPr>
          <t>CEPICI: Prière lier la facture scannée</t>
        </r>
        <r>
          <rPr>
            <sz val="9"/>
            <color indexed="81"/>
            <rFont val="Tahoma"/>
            <family val="2"/>
          </rPr>
          <t xml:space="preserve">
</t>
        </r>
      </text>
    </comment>
    <comment ref="F268" authorId="0" shapeId="0" xr:uid="{9595F54A-89AD-48EE-A09B-A87AAE136A96}">
      <text>
        <r>
          <rPr>
            <b/>
            <sz val="9"/>
            <color indexed="81"/>
            <rFont val="Tahoma"/>
            <family val="2"/>
          </rPr>
          <t>CEPICI: Prière lier la facture scannée</t>
        </r>
        <r>
          <rPr>
            <sz val="9"/>
            <color indexed="81"/>
            <rFont val="Tahoma"/>
            <family val="2"/>
          </rPr>
          <t xml:space="preserve">
</t>
        </r>
      </text>
    </comment>
    <comment ref="F269" authorId="0" shapeId="0" xr:uid="{084BD2A0-FBA4-4360-9916-8C060D06499A}">
      <text>
        <r>
          <rPr>
            <b/>
            <sz val="9"/>
            <color indexed="81"/>
            <rFont val="Tahoma"/>
            <family val="2"/>
          </rPr>
          <t>CEPICI: Prière lier la facture scannée</t>
        </r>
        <r>
          <rPr>
            <sz val="9"/>
            <color indexed="81"/>
            <rFont val="Tahoma"/>
            <family val="2"/>
          </rPr>
          <t xml:space="preserve">
</t>
        </r>
      </text>
    </comment>
    <comment ref="F270" authorId="0" shapeId="0" xr:uid="{DA95810E-3AD5-4ED6-A795-4215A4E4EB62}">
      <text>
        <r>
          <rPr>
            <b/>
            <sz val="9"/>
            <color indexed="81"/>
            <rFont val="Tahoma"/>
            <family val="2"/>
          </rPr>
          <t>CEPICI: Prière lier la facture scannée</t>
        </r>
        <r>
          <rPr>
            <sz val="9"/>
            <color indexed="81"/>
            <rFont val="Tahoma"/>
            <family val="2"/>
          </rPr>
          <t xml:space="preserve">
</t>
        </r>
      </text>
    </comment>
    <comment ref="F271" authorId="0" shapeId="0" xr:uid="{585F5A07-9253-414A-94A1-FDE52A9FF11D}">
      <text>
        <r>
          <rPr>
            <b/>
            <sz val="9"/>
            <color indexed="81"/>
            <rFont val="Tahoma"/>
            <family val="2"/>
          </rPr>
          <t>CEPICI: Prière lier la facture scannée</t>
        </r>
        <r>
          <rPr>
            <sz val="9"/>
            <color indexed="81"/>
            <rFont val="Tahoma"/>
            <family val="2"/>
          </rPr>
          <t xml:space="preserve">
</t>
        </r>
      </text>
    </comment>
    <comment ref="F272" authorId="0" shapeId="0" xr:uid="{645B4CA1-BCFA-4DCB-9DBC-FA72B6055518}">
      <text>
        <r>
          <rPr>
            <b/>
            <sz val="9"/>
            <color indexed="81"/>
            <rFont val="Tahoma"/>
            <family val="2"/>
          </rPr>
          <t>CEPICI: Prière lier la facture scannée</t>
        </r>
        <r>
          <rPr>
            <sz val="9"/>
            <color indexed="81"/>
            <rFont val="Tahoma"/>
            <family val="2"/>
          </rPr>
          <t xml:space="preserve">
</t>
        </r>
      </text>
    </comment>
    <comment ref="F273" authorId="0" shapeId="0" xr:uid="{A0A6890F-1E59-40B8-87EF-F126CC15B4DF}">
      <text>
        <r>
          <rPr>
            <b/>
            <sz val="9"/>
            <color indexed="81"/>
            <rFont val="Tahoma"/>
            <family val="2"/>
          </rPr>
          <t>CEPICI: Prière lier la facture scannée</t>
        </r>
        <r>
          <rPr>
            <sz val="9"/>
            <color indexed="81"/>
            <rFont val="Tahoma"/>
            <family val="2"/>
          </rPr>
          <t xml:space="preserve">
</t>
        </r>
      </text>
    </comment>
    <comment ref="F274" authorId="0" shapeId="0" xr:uid="{E9448F01-6F10-41B7-BE6B-274985A2D0B0}">
      <text>
        <r>
          <rPr>
            <b/>
            <sz val="9"/>
            <color indexed="81"/>
            <rFont val="Tahoma"/>
            <family val="2"/>
          </rPr>
          <t>CEPICI: Prière lier la facture scannée</t>
        </r>
        <r>
          <rPr>
            <sz val="9"/>
            <color indexed="81"/>
            <rFont val="Tahoma"/>
            <family val="2"/>
          </rPr>
          <t xml:space="preserve">
</t>
        </r>
      </text>
    </comment>
    <comment ref="F275" authorId="0" shapeId="0" xr:uid="{2687B278-ACE5-42E8-82BA-C7B54BC9555B}">
      <text>
        <r>
          <rPr>
            <b/>
            <sz val="9"/>
            <color indexed="81"/>
            <rFont val="Tahoma"/>
            <family val="2"/>
          </rPr>
          <t>CEPICI: Prière lier la facture scannée</t>
        </r>
        <r>
          <rPr>
            <sz val="9"/>
            <color indexed="81"/>
            <rFont val="Tahoma"/>
            <family val="2"/>
          </rPr>
          <t xml:space="preserve">
</t>
        </r>
      </text>
    </comment>
    <comment ref="F276" authorId="0" shapeId="0" xr:uid="{17A931F2-29B7-49EF-B853-EBD6BECE7FD3}">
      <text>
        <r>
          <rPr>
            <b/>
            <sz val="9"/>
            <color indexed="81"/>
            <rFont val="Tahoma"/>
            <family val="2"/>
          </rPr>
          <t>CEPICI: Prière lier la facture scannée</t>
        </r>
        <r>
          <rPr>
            <sz val="9"/>
            <color indexed="81"/>
            <rFont val="Tahoma"/>
            <family val="2"/>
          </rPr>
          <t xml:space="preserve">
</t>
        </r>
      </text>
    </comment>
    <comment ref="F277" authorId="0" shapeId="0" xr:uid="{3F8E929D-0CCD-4062-9A4B-9505618C9082}">
      <text>
        <r>
          <rPr>
            <b/>
            <sz val="9"/>
            <color indexed="81"/>
            <rFont val="Tahoma"/>
            <family val="2"/>
          </rPr>
          <t>CEPICI: Prière lier la facture scannée</t>
        </r>
        <r>
          <rPr>
            <sz val="9"/>
            <color indexed="81"/>
            <rFont val="Tahoma"/>
            <family val="2"/>
          </rPr>
          <t xml:space="preserve">
</t>
        </r>
      </text>
    </comment>
    <comment ref="F278" authorId="0" shapeId="0" xr:uid="{A560CB0B-9F7B-4853-A4B0-1A504FFAF061}">
      <text>
        <r>
          <rPr>
            <b/>
            <sz val="9"/>
            <color indexed="81"/>
            <rFont val="Tahoma"/>
            <family val="2"/>
          </rPr>
          <t>CEPICI: Prière lier la facture scannée</t>
        </r>
        <r>
          <rPr>
            <sz val="9"/>
            <color indexed="81"/>
            <rFont val="Tahoma"/>
            <family val="2"/>
          </rPr>
          <t xml:space="preserve">
</t>
        </r>
      </text>
    </comment>
    <comment ref="F279" authorId="0" shapeId="0" xr:uid="{9E28B1E6-5B97-4AF6-9AE7-6E157F4148BE}">
      <text>
        <r>
          <rPr>
            <b/>
            <sz val="9"/>
            <color indexed="81"/>
            <rFont val="Tahoma"/>
            <family val="2"/>
          </rPr>
          <t>CEPICI: Prière lier la facture scannée</t>
        </r>
        <r>
          <rPr>
            <sz val="9"/>
            <color indexed="81"/>
            <rFont val="Tahoma"/>
            <family val="2"/>
          </rPr>
          <t xml:space="preserve">
</t>
        </r>
      </text>
    </comment>
    <comment ref="F280" authorId="0" shapeId="0" xr:uid="{A870F9B9-683C-4D62-86CD-3E0FCF17EF34}">
      <text>
        <r>
          <rPr>
            <b/>
            <sz val="9"/>
            <color indexed="81"/>
            <rFont val="Tahoma"/>
            <family val="2"/>
          </rPr>
          <t>CEPICI: Prière lier la facture scannée</t>
        </r>
        <r>
          <rPr>
            <sz val="9"/>
            <color indexed="81"/>
            <rFont val="Tahoma"/>
            <family val="2"/>
          </rPr>
          <t xml:space="preserve">
</t>
        </r>
      </text>
    </comment>
    <comment ref="F281" authorId="0" shapeId="0" xr:uid="{8406623C-7A40-4F6A-AE24-CB88691A2103}">
      <text>
        <r>
          <rPr>
            <b/>
            <sz val="9"/>
            <color indexed="81"/>
            <rFont val="Tahoma"/>
            <family val="2"/>
          </rPr>
          <t>CEPICI: Prière lier la facture scannée</t>
        </r>
        <r>
          <rPr>
            <sz val="9"/>
            <color indexed="81"/>
            <rFont val="Tahoma"/>
            <family val="2"/>
          </rPr>
          <t xml:space="preserve">
</t>
        </r>
      </text>
    </comment>
    <comment ref="F282" authorId="0" shapeId="0" xr:uid="{9A3D408C-C741-4D10-9A20-4CB91E7B293A}">
      <text>
        <r>
          <rPr>
            <b/>
            <sz val="9"/>
            <color indexed="81"/>
            <rFont val="Tahoma"/>
            <family val="2"/>
          </rPr>
          <t>CEPICI: Prière lier la facture scannée</t>
        </r>
        <r>
          <rPr>
            <sz val="9"/>
            <color indexed="81"/>
            <rFont val="Tahoma"/>
            <family val="2"/>
          </rPr>
          <t xml:space="preserve">
</t>
        </r>
      </text>
    </comment>
    <comment ref="F283" authorId="0" shapeId="0" xr:uid="{5A610BBF-F088-4D19-AE98-FF780B3A5F15}">
      <text>
        <r>
          <rPr>
            <b/>
            <sz val="9"/>
            <color indexed="81"/>
            <rFont val="Tahoma"/>
            <family val="2"/>
          </rPr>
          <t>CEPICI: Prière lier la facture scannée</t>
        </r>
        <r>
          <rPr>
            <sz val="9"/>
            <color indexed="81"/>
            <rFont val="Tahoma"/>
            <family val="2"/>
          </rPr>
          <t xml:space="preserve">
</t>
        </r>
      </text>
    </comment>
    <comment ref="F284" authorId="0" shapeId="0" xr:uid="{B5193E51-ADFA-4909-BB2B-E893717D539F}">
      <text>
        <r>
          <rPr>
            <b/>
            <sz val="9"/>
            <color indexed="81"/>
            <rFont val="Tahoma"/>
            <family val="2"/>
          </rPr>
          <t>CEPICI: Prière lier la facture scannée</t>
        </r>
        <r>
          <rPr>
            <sz val="9"/>
            <color indexed="81"/>
            <rFont val="Tahoma"/>
            <family val="2"/>
          </rPr>
          <t xml:space="preserve">
</t>
        </r>
      </text>
    </comment>
    <comment ref="F285" authorId="0" shapeId="0" xr:uid="{E71D465B-50DC-4ADD-9C59-CD4933B1D5E5}">
      <text>
        <r>
          <rPr>
            <b/>
            <sz val="9"/>
            <color indexed="81"/>
            <rFont val="Tahoma"/>
            <family val="2"/>
          </rPr>
          <t>CEPICI: Prière lier la facture scannée</t>
        </r>
        <r>
          <rPr>
            <sz val="9"/>
            <color indexed="81"/>
            <rFont val="Tahoma"/>
            <family val="2"/>
          </rPr>
          <t xml:space="preserve">
</t>
        </r>
      </text>
    </comment>
    <comment ref="F286" authorId="0" shapeId="0" xr:uid="{A0B74365-4235-41F8-B8A6-832EAE7A4117}">
      <text>
        <r>
          <rPr>
            <b/>
            <sz val="9"/>
            <color indexed="81"/>
            <rFont val="Tahoma"/>
            <family val="2"/>
          </rPr>
          <t>CEPICI: Prière lier la facture scannée</t>
        </r>
        <r>
          <rPr>
            <sz val="9"/>
            <color indexed="81"/>
            <rFont val="Tahoma"/>
            <family val="2"/>
          </rPr>
          <t xml:space="preserve">
</t>
        </r>
      </text>
    </comment>
    <comment ref="F287" authorId="0" shapeId="0" xr:uid="{404F780D-9A61-4102-9795-4BB32547296C}">
      <text>
        <r>
          <rPr>
            <b/>
            <sz val="9"/>
            <color indexed="81"/>
            <rFont val="Tahoma"/>
            <family val="2"/>
          </rPr>
          <t>CEPICI: Prière lier la facture scannée</t>
        </r>
        <r>
          <rPr>
            <sz val="9"/>
            <color indexed="81"/>
            <rFont val="Tahoma"/>
            <family val="2"/>
          </rPr>
          <t xml:space="preserve">
</t>
        </r>
      </text>
    </comment>
    <comment ref="F288" authorId="0" shapeId="0" xr:uid="{F09E18B6-9490-4475-AE2F-4E7EE5653B16}">
      <text>
        <r>
          <rPr>
            <b/>
            <sz val="9"/>
            <color indexed="81"/>
            <rFont val="Tahoma"/>
            <family val="2"/>
          </rPr>
          <t>CEPICI: Prière lier la facture scannée</t>
        </r>
        <r>
          <rPr>
            <sz val="9"/>
            <color indexed="81"/>
            <rFont val="Tahoma"/>
            <family val="2"/>
          </rPr>
          <t xml:space="preserve">
</t>
        </r>
      </text>
    </comment>
    <comment ref="F289" authorId="0" shapeId="0" xr:uid="{5B83246A-CFF1-4ABD-86E4-7140236A0752}">
      <text>
        <r>
          <rPr>
            <b/>
            <sz val="9"/>
            <color indexed="81"/>
            <rFont val="Tahoma"/>
            <family val="2"/>
          </rPr>
          <t>CEPICI: Prière lier la facture scannée</t>
        </r>
        <r>
          <rPr>
            <sz val="9"/>
            <color indexed="81"/>
            <rFont val="Tahoma"/>
            <family val="2"/>
          </rPr>
          <t xml:space="preserve">
</t>
        </r>
      </text>
    </comment>
    <comment ref="F290" authorId="0" shapeId="0" xr:uid="{40EF1E32-94C6-46AC-88B7-0632A95C7124}">
      <text>
        <r>
          <rPr>
            <b/>
            <sz val="9"/>
            <color indexed="81"/>
            <rFont val="Tahoma"/>
            <family val="2"/>
          </rPr>
          <t>CEPICI: Prière lier la facture scannée</t>
        </r>
        <r>
          <rPr>
            <sz val="9"/>
            <color indexed="81"/>
            <rFont val="Tahoma"/>
            <family val="2"/>
          </rPr>
          <t xml:space="preserve">
</t>
        </r>
      </text>
    </comment>
    <comment ref="F291" authorId="0" shapeId="0" xr:uid="{16F9D860-CC56-4737-A5AC-151FE73AC7BD}">
      <text>
        <r>
          <rPr>
            <b/>
            <sz val="9"/>
            <color indexed="81"/>
            <rFont val="Tahoma"/>
            <family val="2"/>
          </rPr>
          <t>CEPICI: Prière lier la facture scannée</t>
        </r>
        <r>
          <rPr>
            <sz val="9"/>
            <color indexed="81"/>
            <rFont val="Tahoma"/>
            <family val="2"/>
          </rPr>
          <t xml:space="preserve">
</t>
        </r>
      </text>
    </comment>
    <comment ref="F292" authorId="0" shapeId="0" xr:uid="{E3C4FFA5-5F25-49B8-BA1F-2BFF59B54421}">
      <text>
        <r>
          <rPr>
            <b/>
            <sz val="9"/>
            <color indexed="81"/>
            <rFont val="Tahoma"/>
            <family val="2"/>
          </rPr>
          <t>CEPICI: Prière lier la facture scannée</t>
        </r>
        <r>
          <rPr>
            <sz val="9"/>
            <color indexed="81"/>
            <rFont val="Tahoma"/>
            <family val="2"/>
          </rPr>
          <t xml:space="preserve">
</t>
        </r>
      </text>
    </comment>
    <comment ref="F293" authorId="0" shapeId="0" xr:uid="{199E09DD-4E4B-46F5-872E-364285623202}">
      <text>
        <r>
          <rPr>
            <b/>
            <sz val="9"/>
            <color indexed="81"/>
            <rFont val="Tahoma"/>
            <family val="2"/>
          </rPr>
          <t>CEPICI: Prière lier la facture scannée</t>
        </r>
        <r>
          <rPr>
            <sz val="9"/>
            <color indexed="81"/>
            <rFont val="Tahoma"/>
            <family val="2"/>
          </rPr>
          <t xml:space="preserve">
</t>
        </r>
      </text>
    </comment>
    <comment ref="F294" authorId="0" shapeId="0" xr:uid="{7ED99077-063F-41F4-ABA4-8914F8565321}">
      <text>
        <r>
          <rPr>
            <b/>
            <sz val="9"/>
            <color indexed="81"/>
            <rFont val="Tahoma"/>
            <family val="2"/>
          </rPr>
          <t>CEPICI: Prière lier la facture scannée</t>
        </r>
        <r>
          <rPr>
            <sz val="9"/>
            <color indexed="81"/>
            <rFont val="Tahoma"/>
            <family val="2"/>
          </rPr>
          <t xml:space="preserve">
</t>
        </r>
      </text>
    </comment>
    <comment ref="F295" authorId="0" shapeId="0" xr:uid="{9A9BB360-15E5-47D7-B3A8-8D61309FCF1C}">
      <text>
        <r>
          <rPr>
            <b/>
            <sz val="9"/>
            <color indexed="81"/>
            <rFont val="Tahoma"/>
            <family val="2"/>
          </rPr>
          <t>CEPICI: Prière lier la facture scannée</t>
        </r>
        <r>
          <rPr>
            <sz val="9"/>
            <color indexed="81"/>
            <rFont val="Tahoma"/>
            <family val="2"/>
          </rPr>
          <t xml:space="preserve">
</t>
        </r>
      </text>
    </comment>
    <comment ref="F296" authorId="0" shapeId="0" xr:uid="{4BA00C87-49D4-44B1-AF94-8A9E4A5949E3}">
      <text>
        <r>
          <rPr>
            <b/>
            <sz val="9"/>
            <color indexed="81"/>
            <rFont val="Tahoma"/>
            <family val="2"/>
          </rPr>
          <t>CEPICI: Prière lier la facture scannée</t>
        </r>
        <r>
          <rPr>
            <sz val="9"/>
            <color indexed="81"/>
            <rFont val="Tahoma"/>
            <family val="2"/>
          </rPr>
          <t xml:space="preserve">
</t>
        </r>
      </text>
    </comment>
    <comment ref="F297" authorId="0" shapeId="0" xr:uid="{A1ECA5F3-8CDF-48EB-A249-576A1C4EC3B1}">
      <text>
        <r>
          <rPr>
            <b/>
            <sz val="9"/>
            <color indexed="81"/>
            <rFont val="Tahoma"/>
            <family val="2"/>
          </rPr>
          <t>CEPICI: Prière lier la facture scannée</t>
        </r>
        <r>
          <rPr>
            <sz val="9"/>
            <color indexed="81"/>
            <rFont val="Tahoma"/>
            <family val="2"/>
          </rPr>
          <t xml:space="preserve">
</t>
        </r>
      </text>
    </comment>
    <comment ref="F298" authorId="0" shapeId="0" xr:uid="{7A076663-A488-4A48-BC34-5ECCFA57501B}">
      <text>
        <r>
          <rPr>
            <b/>
            <sz val="9"/>
            <color indexed="81"/>
            <rFont val="Tahoma"/>
            <family val="2"/>
          </rPr>
          <t>CEPICI: Prière lier la facture scannée</t>
        </r>
        <r>
          <rPr>
            <sz val="9"/>
            <color indexed="81"/>
            <rFont val="Tahoma"/>
            <family val="2"/>
          </rPr>
          <t xml:space="preserve">
</t>
        </r>
      </text>
    </comment>
    <comment ref="F299" authorId="0" shapeId="0" xr:uid="{8E140D6D-EF62-4EA4-998C-575B0CB1FC1C}">
      <text>
        <r>
          <rPr>
            <b/>
            <sz val="9"/>
            <color indexed="81"/>
            <rFont val="Tahoma"/>
            <family val="2"/>
          </rPr>
          <t>CEPICI: Prière lier la facture scannée</t>
        </r>
        <r>
          <rPr>
            <sz val="9"/>
            <color indexed="81"/>
            <rFont val="Tahoma"/>
            <family val="2"/>
          </rPr>
          <t xml:space="preserve">
</t>
        </r>
      </text>
    </comment>
    <comment ref="F300" authorId="0" shapeId="0" xr:uid="{30ED7B40-E906-4628-B257-1DCCE1001753}">
      <text>
        <r>
          <rPr>
            <b/>
            <sz val="9"/>
            <color indexed="81"/>
            <rFont val="Tahoma"/>
            <family val="2"/>
          </rPr>
          <t>CEPICI: Prière lier la facture scannée</t>
        </r>
        <r>
          <rPr>
            <sz val="9"/>
            <color indexed="81"/>
            <rFont val="Tahoma"/>
            <family val="2"/>
          </rPr>
          <t xml:space="preserve">
</t>
        </r>
      </text>
    </comment>
    <comment ref="F301" authorId="0" shapeId="0" xr:uid="{FDFFEF7A-3501-4773-ABC8-0EA3392CD1EE}">
      <text>
        <r>
          <rPr>
            <b/>
            <sz val="9"/>
            <color indexed="81"/>
            <rFont val="Tahoma"/>
            <family val="2"/>
          </rPr>
          <t>CEPICI: Prière lier la facture scannée</t>
        </r>
        <r>
          <rPr>
            <sz val="9"/>
            <color indexed="81"/>
            <rFont val="Tahoma"/>
            <family val="2"/>
          </rPr>
          <t xml:space="preserve">
</t>
        </r>
      </text>
    </comment>
    <comment ref="F302" authorId="0" shapeId="0" xr:uid="{E47B6880-3ED9-4105-9AD4-F32327BECFEA}">
      <text>
        <r>
          <rPr>
            <b/>
            <sz val="9"/>
            <color indexed="81"/>
            <rFont val="Tahoma"/>
            <family val="2"/>
          </rPr>
          <t>CEPICI: Prière lier la facture scannée</t>
        </r>
        <r>
          <rPr>
            <sz val="9"/>
            <color indexed="81"/>
            <rFont val="Tahoma"/>
            <family val="2"/>
          </rPr>
          <t xml:space="preserve">
</t>
        </r>
      </text>
    </comment>
    <comment ref="F303" authorId="0" shapeId="0" xr:uid="{C49DDED8-5931-43E7-A31D-B5C748FDC134}">
      <text>
        <r>
          <rPr>
            <b/>
            <sz val="9"/>
            <color indexed="81"/>
            <rFont val="Tahoma"/>
            <family val="2"/>
          </rPr>
          <t>CEPICI: Prière lier la facture scannée</t>
        </r>
        <r>
          <rPr>
            <sz val="9"/>
            <color indexed="81"/>
            <rFont val="Tahoma"/>
            <family val="2"/>
          </rPr>
          <t xml:space="preserve">
</t>
        </r>
      </text>
    </comment>
    <comment ref="F304" authorId="0" shapeId="0" xr:uid="{7FEA90E0-7B30-487C-A59F-29D398A85C0E}">
      <text>
        <r>
          <rPr>
            <b/>
            <sz val="9"/>
            <color indexed="81"/>
            <rFont val="Tahoma"/>
            <family val="2"/>
          </rPr>
          <t>CEPICI: Prière lier la facture scannée</t>
        </r>
        <r>
          <rPr>
            <sz val="9"/>
            <color indexed="81"/>
            <rFont val="Tahoma"/>
            <family val="2"/>
          </rPr>
          <t xml:space="preserve">
</t>
        </r>
      </text>
    </comment>
    <comment ref="F305" authorId="0" shapeId="0" xr:uid="{A1F3A996-1AE8-48DA-9CB5-5AC022BF3A10}">
      <text>
        <r>
          <rPr>
            <b/>
            <sz val="9"/>
            <color indexed="81"/>
            <rFont val="Tahoma"/>
            <family val="2"/>
          </rPr>
          <t>CEPICI: Prière lier la facture scannée</t>
        </r>
        <r>
          <rPr>
            <sz val="9"/>
            <color indexed="81"/>
            <rFont val="Tahoma"/>
            <family val="2"/>
          </rPr>
          <t xml:space="preserve">
</t>
        </r>
      </text>
    </comment>
    <comment ref="F306" authorId="0" shapeId="0" xr:uid="{2810B87D-A05B-44F4-A48E-EB45614043BF}">
      <text>
        <r>
          <rPr>
            <b/>
            <sz val="9"/>
            <color indexed="81"/>
            <rFont val="Tahoma"/>
            <family val="2"/>
          </rPr>
          <t>CEPICI: Prière lier la facture scannée</t>
        </r>
        <r>
          <rPr>
            <sz val="9"/>
            <color indexed="81"/>
            <rFont val="Tahoma"/>
            <family val="2"/>
          </rPr>
          <t xml:space="preserve">
</t>
        </r>
      </text>
    </comment>
    <comment ref="F307" authorId="0" shapeId="0" xr:uid="{7DA1155F-618C-42BC-A2AE-7F0498145FA7}">
      <text>
        <r>
          <rPr>
            <b/>
            <sz val="9"/>
            <color indexed="81"/>
            <rFont val="Tahoma"/>
            <family val="2"/>
          </rPr>
          <t>CEPICI: Prière lier la facture scannée</t>
        </r>
        <r>
          <rPr>
            <sz val="9"/>
            <color indexed="81"/>
            <rFont val="Tahoma"/>
            <family val="2"/>
          </rPr>
          <t xml:space="preserve">
</t>
        </r>
      </text>
    </comment>
    <comment ref="F308" authorId="0" shapeId="0" xr:uid="{1B68679C-298B-4CDE-82B6-9CB138290A43}">
      <text>
        <r>
          <rPr>
            <b/>
            <sz val="9"/>
            <color indexed="81"/>
            <rFont val="Tahoma"/>
            <family val="2"/>
          </rPr>
          <t>CEPICI: Prière lier la facture scannée</t>
        </r>
        <r>
          <rPr>
            <sz val="9"/>
            <color indexed="81"/>
            <rFont val="Tahoma"/>
            <family val="2"/>
          </rPr>
          <t xml:space="preserve">
</t>
        </r>
      </text>
    </comment>
    <comment ref="F309" authorId="0" shapeId="0" xr:uid="{717B7753-9254-46F5-BF57-B9C5283EC39C}">
      <text>
        <r>
          <rPr>
            <b/>
            <sz val="9"/>
            <color indexed="81"/>
            <rFont val="Tahoma"/>
            <family val="2"/>
          </rPr>
          <t>CEPICI: Prière lier la facture scannée</t>
        </r>
        <r>
          <rPr>
            <sz val="9"/>
            <color indexed="81"/>
            <rFont val="Tahoma"/>
            <family val="2"/>
          </rPr>
          <t xml:space="preserve">
</t>
        </r>
      </text>
    </comment>
    <comment ref="F310" authorId="0" shapeId="0" xr:uid="{A552B75B-C204-40B4-AAC2-88328412887B}">
      <text>
        <r>
          <rPr>
            <b/>
            <sz val="9"/>
            <color indexed="81"/>
            <rFont val="Tahoma"/>
            <family val="2"/>
          </rPr>
          <t>CEPICI: Prière lier la facture scannée</t>
        </r>
        <r>
          <rPr>
            <sz val="9"/>
            <color indexed="81"/>
            <rFont val="Tahoma"/>
            <family val="2"/>
          </rPr>
          <t xml:space="preserve">
</t>
        </r>
      </text>
    </comment>
    <comment ref="F311" authorId="0" shapeId="0" xr:uid="{6586145B-B40C-4C65-8E56-0A1B328C9B59}">
      <text>
        <r>
          <rPr>
            <b/>
            <sz val="9"/>
            <color indexed="81"/>
            <rFont val="Tahoma"/>
            <family val="2"/>
          </rPr>
          <t>CEPICI: Prière lier la facture scannée</t>
        </r>
        <r>
          <rPr>
            <sz val="9"/>
            <color indexed="81"/>
            <rFont val="Tahoma"/>
            <family val="2"/>
          </rPr>
          <t xml:space="preserve">
</t>
        </r>
      </text>
    </comment>
    <comment ref="F312" authorId="0" shapeId="0" xr:uid="{648BD9C3-688D-4C73-9C2E-EAC69740CAAF}">
      <text>
        <r>
          <rPr>
            <b/>
            <sz val="9"/>
            <color indexed="81"/>
            <rFont val="Tahoma"/>
            <family val="2"/>
          </rPr>
          <t>CEPICI: Prière lier la facture scannée</t>
        </r>
        <r>
          <rPr>
            <sz val="9"/>
            <color indexed="81"/>
            <rFont val="Tahoma"/>
            <family val="2"/>
          </rPr>
          <t xml:space="preserve">
</t>
        </r>
      </text>
    </comment>
    <comment ref="F313" authorId="0" shapeId="0" xr:uid="{1245F9D2-48AB-4FA5-AE9B-9A7492B41080}">
      <text>
        <r>
          <rPr>
            <b/>
            <sz val="9"/>
            <color indexed="81"/>
            <rFont val="Tahoma"/>
            <family val="2"/>
          </rPr>
          <t>CEPICI: Prière lier la facture scannée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AC8ECCD5-5C8D-4BAF-9423-ADD69344E087}">
      <text>
        <r>
          <rPr>
            <b/>
            <sz val="9"/>
            <color indexed="81"/>
            <rFont val="Tahoma"/>
            <family val="2"/>
          </rPr>
          <t>CEPICI: Prière lier la facture scannée</t>
        </r>
        <r>
          <rPr>
            <sz val="9"/>
            <color indexed="81"/>
            <rFont val="Tahoma"/>
            <family val="2"/>
          </rPr>
          <t xml:space="preserve">
</t>
        </r>
      </text>
    </comment>
    <comment ref="F21" authorId="0" shapeId="0" xr:uid="{167E6094-A43D-479D-9DE9-2581A96CC064}">
      <text>
        <r>
          <rPr>
            <b/>
            <sz val="9"/>
            <color indexed="81"/>
            <rFont val="Tahoma"/>
            <family val="2"/>
          </rPr>
          <t>CEPICI: Prière lier la facture scannée</t>
        </r>
        <r>
          <rPr>
            <sz val="9"/>
            <color indexed="81"/>
            <rFont val="Tahoma"/>
            <family val="2"/>
          </rPr>
          <t xml:space="preserve">
</t>
        </r>
      </text>
    </comment>
    <comment ref="F22" authorId="0" shapeId="0" xr:uid="{5431BABF-F454-4C50-99A6-946BDF74BE2B}">
      <text>
        <r>
          <rPr>
            <b/>
            <sz val="9"/>
            <color indexed="81"/>
            <rFont val="Tahoma"/>
            <family val="2"/>
          </rPr>
          <t>CEPICI: Prière lier la facture scannée</t>
        </r>
        <r>
          <rPr>
            <sz val="9"/>
            <color indexed="81"/>
            <rFont val="Tahoma"/>
            <family val="2"/>
          </rPr>
          <t xml:space="preserve">
</t>
        </r>
      </text>
    </comment>
    <comment ref="F23" authorId="0" shapeId="0" xr:uid="{7A84FD45-71D6-46A2-8EC7-0139597CE0B3}">
      <text>
        <r>
          <rPr>
            <b/>
            <sz val="9"/>
            <color indexed="81"/>
            <rFont val="Tahoma"/>
            <family val="2"/>
          </rPr>
          <t>CEPICI: Prière lier la facture scannée</t>
        </r>
        <r>
          <rPr>
            <sz val="9"/>
            <color indexed="81"/>
            <rFont val="Tahoma"/>
            <family val="2"/>
          </rPr>
          <t xml:space="preserve">
</t>
        </r>
      </text>
    </comment>
    <comment ref="F24" authorId="0" shapeId="0" xr:uid="{E727A2AD-958E-4FA1-8C70-F9552A949C6D}">
      <text>
        <r>
          <rPr>
            <b/>
            <sz val="9"/>
            <color indexed="81"/>
            <rFont val="Tahoma"/>
            <family val="2"/>
          </rPr>
          <t>CEPICI: Prière lier la facture scannée</t>
        </r>
        <r>
          <rPr>
            <sz val="9"/>
            <color indexed="81"/>
            <rFont val="Tahoma"/>
            <family val="2"/>
          </rPr>
          <t xml:space="preserve">
</t>
        </r>
      </text>
    </comment>
    <comment ref="F25" authorId="0" shapeId="0" xr:uid="{D0289C91-3385-4FC7-A4D8-61529BFFBE8D}">
      <text>
        <r>
          <rPr>
            <b/>
            <sz val="9"/>
            <color indexed="81"/>
            <rFont val="Tahoma"/>
            <family val="2"/>
          </rPr>
          <t>CEPICI: Prière lier la facture scannée</t>
        </r>
        <r>
          <rPr>
            <sz val="9"/>
            <color indexed="81"/>
            <rFont val="Tahoma"/>
            <family val="2"/>
          </rPr>
          <t xml:space="preserve">
</t>
        </r>
      </text>
    </comment>
    <comment ref="F26" authorId="0" shapeId="0" xr:uid="{2813A1B5-B75D-4DA8-A72E-ABC5E93579DB}">
      <text>
        <r>
          <rPr>
            <b/>
            <sz val="9"/>
            <color indexed="81"/>
            <rFont val="Tahoma"/>
            <family val="2"/>
          </rPr>
          <t>CEPICI: Prière lier la facture scannée</t>
        </r>
        <r>
          <rPr>
            <sz val="9"/>
            <color indexed="81"/>
            <rFont val="Tahoma"/>
            <family val="2"/>
          </rPr>
          <t xml:space="preserve">
</t>
        </r>
      </text>
    </comment>
    <comment ref="F27" authorId="0" shapeId="0" xr:uid="{05877AC7-A151-4DE9-A8A6-D76D638719CA}">
      <text>
        <r>
          <rPr>
            <b/>
            <sz val="9"/>
            <color indexed="81"/>
            <rFont val="Tahoma"/>
            <family val="2"/>
          </rPr>
          <t>CEPICI: Prière lier la facture scannée</t>
        </r>
        <r>
          <rPr>
            <sz val="9"/>
            <color indexed="81"/>
            <rFont val="Tahoma"/>
            <family val="2"/>
          </rPr>
          <t xml:space="preserve">
</t>
        </r>
      </text>
    </comment>
    <comment ref="F28" authorId="0" shapeId="0" xr:uid="{AC35E834-A6FD-4D82-AAC6-8F84E354DBA4}">
      <text>
        <r>
          <rPr>
            <b/>
            <sz val="9"/>
            <color indexed="81"/>
            <rFont val="Tahoma"/>
            <family val="2"/>
          </rPr>
          <t>CEPICI: Prière lier la facture scannée</t>
        </r>
        <r>
          <rPr>
            <sz val="9"/>
            <color indexed="81"/>
            <rFont val="Tahoma"/>
            <family val="2"/>
          </rPr>
          <t xml:space="preserve">
</t>
        </r>
      </text>
    </comment>
    <comment ref="F29" authorId="0" shapeId="0" xr:uid="{93069F5C-4D1A-4FAC-879D-65EF44791051}">
      <text>
        <r>
          <rPr>
            <b/>
            <sz val="9"/>
            <color indexed="81"/>
            <rFont val="Tahoma"/>
            <family val="2"/>
          </rPr>
          <t>CEPICI: Prière lier la facture scannée</t>
        </r>
        <r>
          <rPr>
            <sz val="9"/>
            <color indexed="81"/>
            <rFont val="Tahoma"/>
            <family val="2"/>
          </rPr>
          <t xml:space="preserve">
</t>
        </r>
      </text>
    </comment>
    <comment ref="F30" authorId="0" shapeId="0" xr:uid="{51645498-DE56-46A6-9B9A-402F650157E8}">
      <text>
        <r>
          <rPr>
            <b/>
            <sz val="9"/>
            <color indexed="81"/>
            <rFont val="Tahoma"/>
            <family val="2"/>
          </rPr>
          <t>CEPICI: Prière lier la facture scannée</t>
        </r>
        <r>
          <rPr>
            <sz val="9"/>
            <color indexed="81"/>
            <rFont val="Tahoma"/>
            <family val="2"/>
          </rPr>
          <t xml:space="preserve">
</t>
        </r>
      </text>
    </comment>
    <comment ref="F31" authorId="0" shapeId="0" xr:uid="{D9F61728-5084-4F33-BF59-FF155B0830DD}">
      <text>
        <r>
          <rPr>
            <b/>
            <sz val="9"/>
            <color indexed="81"/>
            <rFont val="Tahoma"/>
            <family val="2"/>
          </rPr>
          <t>CEPICI: Prière lier la facture scannée</t>
        </r>
        <r>
          <rPr>
            <sz val="9"/>
            <color indexed="81"/>
            <rFont val="Tahoma"/>
            <family val="2"/>
          </rPr>
          <t xml:space="preserve">
</t>
        </r>
      </text>
    </comment>
    <comment ref="F32" authorId="0" shapeId="0" xr:uid="{3C3ECA01-F68C-4D29-A1A5-6D5D59751C6B}">
      <text>
        <r>
          <rPr>
            <b/>
            <sz val="9"/>
            <color indexed="81"/>
            <rFont val="Tahoma"/>
            <family val="2"/>
          </rPr>
          <t>CEPICI: Prière lier la facture scannée</t>
        </r>
        <r>
          <rPr>
            <sz val="9"/>
            <color indexed="81"/>
            <rFont val="Tahoma"/>
            <family val="2"/>
          </rPr>
          <t xml:space="preserve">
</t>
        </r>
      </text>
    </comment>
    <comment ref="F33" authorId="0" shapeId="0" xr:uid="{E5D5FA8B-D08D-4A7E-8198-2302F1A21EE5}">
      <text>
        <r>
          <rPr>
            <b/>
            <sz val="9"/>
            <color indexed="81"/>
            <rFont val="Tahoma"/>
            <family val="2"/>
          </rPr>
          <t>CEPICI: Prière lier la facture scannée</t>
        </r>
        <r>
          <rPr>
            <sz val="9"/>
            <color indexed="81"/>
            <rFont val="Tahoma"/>
            <family val="2"/>
          </rPr>
          <t xml:space="preserve">
</t>
        </r>
      </text>
    </comment>
    <comment ref="F34" authorId="0" shapeId="0" xr:uid="{B596155F-F74A-408A-8EC3-9389F3B77B6E}">
      <text>
        <r>
          <rPr>
            <b/>
            <sz val="9"/>
            <color indexed="81"/>
            <rFont val="Tahoma"/>
            <family val="2"/>
          </rPr>
          <t>CEPICI: Prière lier la facture scannée</t>
        </r>
        <r>
          <rPr>
            <sz val="9"/>
            <color indexed="81"/>
            <rFont val="Tahoma"/>
            <family val="2"/>
          </rPr>
          <t xml:space="preserve">
</t>
        </r>
      </text>
    </comment>
    <comment ref="F35" authorId="0" shapeId="0" xr:uid="{7327DC28-ECBA-48BD-BECB-43BF8FA21C64}">
      <text>
        <r>
          <rPr>
            <b/>
            <sz val="9"/>
            <color indexed="81"/>
            <rFont val="Tahoma"/>
            <family val="2"/>
          </rPr>
          <t>CEPICI: Prière lier la facture scannée</t>
        </r>
        <r>
          <rPr>
            <sz val="9"/>
            <color indexed="81"/>
            <rFont val="Tahoma"/>
            <family val="2"/>
          </rPr>
          <t xml:space="preserve">
</t>
        </r>
      </text>
    </comment>
    <comment ref="F36" authorId="0" shapeId="0" xr:uid="{2BDA3BD6-7B7E-4984-8FD1-A32CE7869051}">
      <text>
        <r>
          <rPr>
            <b/>
            <sz val="9"/>
            <color indexed="81"/>
            <rFont val="Tahoma"/>
            <family val="2"/>
          </rPr>
          <t>CEPICI: Prière lier la facture scannée</t>
        </r>
        <r>
          <rPr>
            <sz val="9"/>
            <color indexed="81"/>
            <rFont val="Tahoma"/>
            <family val="2"/>
          </rPr>
          <t xml:space="preserve">
</t>
        </r>
      </text>
    </comment>
    <comment ref="F37" authorId="0" shapeId="0" xr:uid="{7333BC05-948F-42A2-B8EF-27CEE41C54F0}">
      <text>
        <r>
          <rPr>
            <b/>
            <sz val="9"/>
            <color indexed="81"/>
            <rFont val="Tahoma"/>
            <family val="2"/>
          </rPr>
          <t>CEPICI: Prière lier la facture scannée</t>
        </r>
        <r>
          <rPr>
            <sz val="9"/>
            <color indexed="81"/>
            <rFont val="Tahoma"/>
            <family val="2"/>
          </rPr>
          <t xml:space="preserve">
</t>
        </r>
      </text>
    </comment>
    <comment ref="F38" authorId="0" shapeId="0" xr:uid="{9E41E5E7-69AE-4D89-9B1A-9704600BDBDD}">
      <text>
        <r>
          <rPr>
            <b/>
            <sz val="9"/>
            <color indexed="81"/>
            <rFont val="Tahoma"/>
            <family val="2"/>
          </rPr>
          <t>CEPICI: Prière lier la facture scannée</t>
        </r>
        <r>
          <rPr>
            <sz val="9"/>
            <color indexed="81"/>
            <rFont val="Tahoma"/>
            <family val="2"/>
          </rPr>
          <t xml:space="preserve">
</t>
        </r>
      </text>
    </comment>
    <comment ref="F39" authorId="0" shapeId="0" xr:uid="{617F79E0-2380-4DE5-AA38-B420C6C9C64E}">
      <text>
        <r>
          <rPr>
            <b/>
            <sz val="9"/>
            <color indexed="81"/>
            <rFont val="Tahoma"/>
            <family val="2"/>
          </rPr>
          <t>CEPICI: Prière lier la facture scannée</t>
        </r>
        <r>
          <rPr>
            <sz val="9"/>
            <color indexed="81"/>
            <rFont val="Tahoma"/>
            <family val="2"/>
          </rPr>
          <t xml:space="preserve">
</t>
        </r>
      </text>
    </comment>
    <comment ref="F40" authorId="0" shapeId="0" xr:uid="{CD3D3F11-3945-4769-A6D9-1AEAC865A4D2}">
      <text>
        <r>
          <rPr>
            <b/>
            <sz val="9"/>
            <color indexed="81"/>
            <rFont val="Tahoma"/>
            <family val="2"/>
          </rPr>
          <t>CEPICI: Prière lier la facture scannée</t>
        </r>
        <r>
          <rPr>
            <sz val="9"/>
            <color indexed="81"/>
            <rFont val="Tahoma"/>
            <family val="2"/>
          </rPr>
          <t xml:space="preserve">
</t>
        </r>
      </text>
    </comment>
    <comment ref="F41" authorId="0" shapeId="0" xr:uid="{6DAED203-DAF7-4B3E-9A4A-5BA873A6AB8A}">
      <text>
        <r>
          <rPr>
            <b/>
            <sz val="9"/>
            <color indexed="81"/>
            <rFont val="Tahoma"/>
            <family val="2"/>
          </rPr>
          <t>CEPICI: Prière lier la facture scannée</t>
        </r>
        <r>
          <rPr>
            <sz val="9"/>
            <color indexed="81"/>
            <rFont val="Tahoma"/>
            <family val="2"/>
          </rPr>
          <t xml:space="preserve">
</t>
        </r>
      </text>
    </comment>
    <comment ref="F42" authorId="0" shapeId="0" xr:uid="{AF2EAFDD-AB32-4E51-9245-2A4AB56D4C9B}">
      <text>
        <r>
          <rPr>
            <b/>
            <sz val="9"/>
            <color indexed="81"/>
            <rFont val="Tahoma"/>
            <family val="2"/>
          </rPr>
          <t>CEPICI: Prière lier la facture scannée</t>
        </r>
        <r>
          <rPr>
            <sz val="9"/>
            <color indexed="81"/>
            <rFont val="Tahoma"/>
            <family val="2"/>
          </rPr>
          <t xml:space="preserve">
</t>
        </r>
      </text>
    </comment>
    <comment ref="F43" authorId="0" shapeId="0" xr:uid="{779AC15A-4B11-4507-8603-DD653DA25067}">
      <text>
        <r>
          <rPr>
            <b/>
            <sz val="9"/>
            <color indexed="81"/>
            <rFont val="Tahoma"/>
            <family val="2"/>
          </rPr>
          <t>CEPICI: Prière lier la facture scannée</t>
        </r>
        <r>
          <rPr>
            <sz val="9"/>
            <color indexed="81"/>
            <rFont val="Tahoma"/>
            <family val="2"/>
          </rPr>
          <t xml:space="preserve">
</t>
        </r>
      </text>
    </comment>
    <comment ref="F44" authorId="0" shapeId="0" xr:uid="{F0F1C844-6AD6-4F56-B947-1F5438284D82}">
      <text>
        <r>
          <rPr>
            <b/>
            <sz val="9"/>
            <color indexed="81"/>
            <rFont val="Tahoma"/>
            <family val="2"/>
          </rPr>
          <t>CEPICI: Prière lier la facture scannée</t>
        </r>
        <r>
          <rPr>
            <sz val="9"/>
            <color indexed="81"/>
            <rFont val="Tahoma"/>
            <family val="2"/>
          </rPr>
          <t xml:space="preserve">
</t>
        </r>
      </text>
    </comment>
    <comment ref="F45" authorId="0" shapeId="0" xr:uid="{6BD25848-FA10-4F78-830A-588D5C095F43}">
      <text>
        <r>
          <rPr>
            <b/>
            <sz val="9"/>
            <color indexed="81"/>
            <rFont val="Tahoma"/>
            <family val="2"/>
          </rPr>
          <t>CEPICI: Prière lier la facture scannée</t>
        </r>
        <r>
          <rPr>
            <sz val="9"/>
            <color indexed="81"/>
            <rFont val="Tahoma"/>
            <family val="2"/>
          </rPr>
          <t xml:space="preserve">
</t>
        </r>
      </text>
    </comment>
    <comment ref="F46" authorId="0" shapeId="0" xr:uid="{5D543681-6D48-4C86-A87E-041E69CBE826}">
      <text>
        <r>
          <rPr>
            <b/>
            <sz val="9"/>
            <color indexed="81"/>
            <rFont val="Tahoma"/>
            <family val="2"/>
          </rPr>
          <t>CEPICI: Prière lier la facture scannée</t>
        </r>
        <r>
          <rPr>
            <sz val="9"/>
            <color indexed="81"/>
            <rFont val="Tahoma"/>
            <family val="2"/>
          </rPr>
          <t xml:space="preserve">
</t>
        </r>
      </text>
    </comment>
    <comment ref="F47" authorId="0" shapeId="0" xr:uid="{8A173112-0B31-4F34-89A3-FEBF96FA294B}">
      <text>
        <r>
          <rPr>
            <b/>
            <sz val="9"/>
            <color indexed="81"/>
            <rFont val="Tahoma"/>
            <family val="2"/>
          </rPr>
          <t>CEPICI: Prière lier la facture scannée</t>
        </r>
        <r>
          <rPr>
            <sz val="9"/>
            <color indexed="81"/>
            <rFont val="Tahoma"/>
            <family val="2"/>
          </rPr>
          <t xml:space="preserve">
</t>
        </r>
      </text>
    </comment>
    <comment ref="F48" authorId="0" shapeId="0" xr:uid="{56F59767-089B-4AAD-8EC4-48B9C7973A34}">
      <text>
        <r>
          <rPr>
            <b/>
            <sz val="9"/>
            <color indexed="81"/>
            <rFont val="Tahoma"/>
            <family val="2"/>
          </rPr>
          <t>CEPICI: Prière lier la facture scannée</t>
        </r>
        <r>
          <rPr>
            <sz val="9"/>
            <color indexed="81"/>
            <rFont val="Tahoma"/>
            <family val="2"/>
          </rPr>
          <t xml:space="preserve">
</t>
        </r>
      </text>
    </comment>
    <comment ref="F49" authorId="0" shapeId="0" xr:uid="{2E953494-7349-4357-A4E3-B7C5750C8FC7}">
      <text>
        <r>
          <rPr>
            <b/>
            <sz val="9"/>
            <color indexed="81"/>
            <rFont val="Tahoma"/>
            <family val="2"/>
          </rPr>
          <t>CEPICI: Prière lier la facture scannée</t>
        </r>
        <r>
          <rPr>
            <sz val="9"/>
            <color indexed="81"/>
            <rFont val="Tahoma"/>
            <family val="2"/>
          </rPr>
          <t xml:space="preserve">
</t>
        </r>
      </text>
    </comment>
    <comment ref="F50" authorId="0" shapeId="0" xr:uid="{8D4DC227-79B0-44B8-970F-A1E6C82FC324}">
      <text>
        <r>
          <rPr>
            <b/>
            <sz val="9"/>
            <color indexed="81"/>
            <rFont val="Tahoma"/>
            <family val="2"/>
          </rPr>
          <t>CEPICI: Prière lier la facture scannée</t>
        </r>
        <r>
          <rPr>
            <sz val="9"/>
            <color indexed="81"/>
            <rFont val="Tahoma"/>
            <family val="2"/>
          </rPr>
          <t xml:space="preserve">
</t>
        </r>
      </text>
    </comment>
    <comment ref="F51" authorId="0" shapeId="0" xr:uid="{CA37C5BC-8ADE-449E-AC1A-DBAAA15642CA}">
      <text>
        <r>
          <rPr>
            <b/>
            <sz val="9"/>
            <color indexed="81"/>
            <rFont val="Tahoma"/>
            <family val="2"/>
          </rPr>
          <t>CEPICI: Prière lier la facture scannée</t>
        </r>
        <r>
          <rPr>
            <sz val="9"/>
            <color indexed="81"/>
            <rFont val="Tahoma"/>
            <family val="2"/>
          </rPr>
          <t xml:space="preserve">
</t>
        </r>
      </text>
    </comment>
    <comment ref="F52" authorId="0" shapeId="0" xr:uid="{2C9ABD73-4E92-40D9-B5BB-E15894278F9B}">
      <text>
        <r>
          <rPr>
            <b/>
            <sz val="9"/>
            <color indexed="81"/>
            <rFont val="Tahoma"/>
            <family val="2"/>
          </rPr>
          <t>CEPICI: Prière lier la facture scannée</t>
        </r>
        <r>
          <rPr>
            <sz val="9"/>
            <color indexed="81"/>
            <rFont val="Tahoma"/>
            <family val="2"/>
          </rPr>
          <t xml:space="preserve">
</t>
        </r>
      </text>
    </comment>
    <comment ref="F53" authorId="0" shapeId="0" xr:uid="{E43530B7-4565-41BE-B22E-0009FD158E90}">
      <text>
        <r>
          <rPr>
            <b/>
            <sz val="9"/>
            <color indexed="81"/>
            <rFont val="Tahoma"/>
            <family val="2"/>
          </rPr>
          <t>CEPICI: Prière lier la facture scannée</t>
        </r>
        <r>
          <rPr>
            <sz val="9"/>
            <color indexed="81"/>
            <rFont val="Tahoma"/>
            <family val="2"/>
          </rPr>
          <t xml:space="preserve">
</t>
        </r>
      </text>
    </comment>
    <comment ref="F54" authorId="0" shapeId="0" xr:uid="{059A3DA9-41DB-437E-8ADB-B362408A5FEA}">
      <text>
        <r>
          <rPr>
            <b/>
            <sz val="9"/>
            <color indexed="81"/>
            <rFont val="Tahoma"/>
            <family val="2"/>
          </rPr>
          <t>CEPICI: Prière lier la facture scannée</t>
        </r>
        <r>
          <rPr>
            <sz val="9"/>
            <color indexed="81"/>
            <rFont val="Tahoma"/>
            <family val="2"/>
          </rPr>
          <t xml:space="preserve">
</t>
        </r>
      </text>
    </comment>
    <comment ref="F55" authorId="0" shapeId="0" xr:uid="{AF2BAFE2-BCE9-4D51-AD83-AEFFB5B6E279}">
      <text>
        <r>
          <rPr>
            <b/>
            <sz val="9"/>
            <color indexed="81"/>
            <rFont val="Tahoma"/>
            <family val="2"/>
          </rPr>
          <t>CEPICI: Prière lier la facture scannée</t>
        </r>
        <r>
          <rPr>
            <sz val="9"/>
            <color indexed="81"/>
            <rFont val="Tahoma"/>
            <family val="2"/>
          </rPr>
          <t xml:space="preserve">
</t>
        </r>
      </text>
    </comment>
    <comment ref="F56" authorId="0" shapeId="0" xr:uid="{6E2369FB-89DB-453B-BFF6-83366B5EC652}">
      <text>
        <r>
          <rPr>
            <b/>
            <sz val="9"/>
            <color indexed="81"/>
            <rFont val="Tahoma"/>
            <family val="2"/>
          </rPr>
          <t>CEPICI: Prière lier la facture scannée</t>
        </r>
        <r>
          <rPr>
            <sz val="9"/>
            <color indexed="81"/>
            <rFont val="Tahoma"/>
            <family val="2"/>
          </rPr>
          <t xml:space="preserve">
</t>
        </r>
      </text>
    </comment>
    <comment ref="F57" authorId="0" shapeId="0" xr:uid="{A6BE7273-3A44-481F-B68E-226E4A8D1B62}">
      <text>
        <r>
          <rPr>
            <b/>
            <sz val="9"/>
            <color indexed="81"/>
            <rFont val="Tahoma"/>
            <family val="2"/>
          </rPr>
          <t>CEPICI: Prière lier la facture scannée</t>
        </r>
        <r>
          <rPr>
            <sz val="9"/>
            <color indexed="81"/>
            <rFont val="Tahoma"/>
            <family val="2"/>
          </rPr>
          <t xml:space="preserve">
</t>
        </r>
      </text>
    </comment>
    <comment ref="F58" authorId="0" shapeId="0" xr:uid="{0C14AB3E-4CD3-472A-A1F7-5BA13F5DCCB5}">
      <text>
        <r>
          <rPr>
            <b/>
            <sz val="9"/>
            <color indexed="81"/>
            <rFont val="Tahoma"/>
            <family val="2"/>
          </rPr>
          <t>CEPICI: Prière lier la facture scannée</t>
        </r>
        <r>
          <rPr>
            <sz val="9"/>
            <color indexed="81"/>
            <rFont val="Tahoma"/>
            <family val="2"/>
          </rPr>
          <t xml:space="preserve">
</t>
        </r>
      </text>
    </comment>
    <comment ref="F59" authorId="0" shapeId="0" xr:uid="{1FA51B93-2D5A-47DA-8AA1-2F5838632F5E}">
      <text>
        <r>
          <rPr>
            <b/>
            <sz val="9"/>
            <color indexed="81"/>
            <rFont val="Tahoma"/>
            <family val="2"/>
          </rPr>
          <t>CEPICI: Prière lier la facture scannée</t>
        </r>
        <r>
          <rPr>
            <sz val="9"/>
            <color indexed="81"/>
            <rFont val="Tahoma"/>
            <family val="2"/>
          </rPr>
          <t xml:space="preserve">
</t>
        </r>
      </text>
    </comment>
    <comment ref="F60" authorId="0" shapeId="0" xr:uid="{4A29ED5A-1A87-43EB-A638-1FB3A821D255}">
      <text>
        <r>
          <rPr>
            <b/>
            <sz val="9"/>
            <color indexed="81"/>
            <rFont val="Tahoma"/>
            <family val="2"/>
          </rPr>
          <t>CEPICI: Prière lier la facture scannée</t>
        </r>
        <r>
          <rPr>
            <sz val="9"/>
            <color indexed="81"/>
            <rFont val="Tahoma"/>
            <family val="2"/>
          </rPr>
          <t xml:space="preserve">
</t>
        </r>
      </text>
    </comment>
    <comment ref="F61" authorId="0" shapeId="0" xr:uid="{AECF066D-C5D4-41E3-92A6-AC428D01FFF7}">
      <text>
        <r>
          <rPr>
            <b/>
            <sz val="9"/>
            <color indexed="81"/>
            <rFont val="Tahoma"/>
            <family val="2"/>
          </rPr>
          <t>CEPICI: Prière lier la facture scannée</t>
        </r>
        <r>
          <rPr>
            <sz val="9"/>
            <color indexed="81"/>
            <rFont val="Tahoma"/>
            <family val="2"/>
          </rPr>
          <t xml:space="preserve">
</t>
        </r>
      </text>
    </comment>
    <comment ref="F62" authorId="0" shapeId="0" xr:uid="{B9CE7126-9F8A-4220-8398-F7E6D6334A15}">
      <text>
        <r>
          <rPr>
            <b/>
            <sz val="9"/>
            <color indexed="81"/>
            <rFont val="Tahoma"/>
            <family val="2"/>
          </rPr>
          <t>CEPICI: Prière lier la facture scannée</t>
        </r>
        <r>
          <rPr>
            <sz val="9"/>
            <color indexed="81"/>
            <rFont val="Tahoma"/>
            <family val="2"/>
          </rPr>
          <t xml:space="preserve">
</t>
        </r>
      </text>
    </comment>
    <comment ref="F63" authorId="0" shapeId="0" xr:uid="{511AD81A-9457-41C7-AC33-C7A5BA953C80}">
      <text>
        <r>
          <rPr>
            <b/>
            <sz val="9"/>
            <color indexed="81"/>
            <rFont val="Tahoma"/>
            <family val="2"/>
          </rPr>
          <t>CEPICI: Prière lier la facture scannée</t>
        </r>
        <r>
          <rPr>
            <sz val="9"/>
            <color indexed="81"/>
            <rFont val="Tahoma"/>
            <family val="2"/>
          </rPr>
          <t xml:space="preserve">
</t>
        </r>
      </text>
    </comment>
    <comment ref="F64" authorId="0" shapeId="0" xr:uid="{62718226-F6C0-4193-A388-94328BE15DB7}">
      <text>
        <r>
          <rPr>
            <b/>
            <sz val="9"/>
            <color indexed="81"/>
            <rFont val="Tahoma"/>
            <family val="2"/>
          </rPr>
          <t>CEPICI: Prière lier la facture scannée</t>
        </r>
        <r>
          <rPr>
            <sz val="9"/>
            <color indexed="81"/>
            <rFont val="Tahoma"/>
            <family val="2"/>
          </rPr>
          <t xml:space="preserve">
</t>
        </r>
      </text>
    </comment>
    <comment ref="F65" authorId="0" shapeId="0" xr:uid="{EC06B27C-B4C8-4407-A0F4-120964B08E48}">
      <text>
        <r>
          <rPr>
            <b/>
            <sz val="9"/>
            <color indexed="81"/>
            <rFont val="Tahoma"/>
            <family val="2"/>
          </rPr>
          <t>CEPICI: Prière lier la facture scannée</t>
        </r>
        <r>
          <rPr>
            <sz val="9"/>
            <color indexed="81"/>
            <rFont val="Tahoma"/>
            <family val="2"/>
          </rPr>
          <t xml:space="preserve">
</t>
        </r>
      </text>
    </comment>
    <comment ref="F66" authorId="0" shapeId="0" xr:uid="{87A514FD-E481-4417-A5A3-729E71E94CCE}">
      <text>
        <r>
          <rPr>
            <b/>
            <sz val="9"/>
            <color indexed="81"/>
            <rFont val="Tahoma"/>
            <family val="2"/>
          </rPr>
          <t>CEPICI: Prière lier la facture scannée</t>
        </r>
        <r>
          <rPr>
            <sz val="9"/>
            <color indexed="81"/>
            <rFont val="Tahoma"/>
            <family val="2"/>
          </rPr>
          <t xml:space="preserve">
</t>
        </r>
      </text>
    </comment>
    <comment ref="F67" authorId="0" shapeId="0" xr:uid="{3E28C473-F320-49F8-A791-90934BEA5787}">
      <text>
        <r>
          <rPr>
            <b/>
            <sz val="9"/>
            <color indexed="81"/>
            <rFont val="Tahoma"/>
            <family val="2"/>
          </rPr>
          <t>CEPICI: Prière lier la facture scannée</t>
        </r>
        <r>
          <rPr>
            <sz val="9"/>
            <color indexed="81"/>
            <rFont val="Tahoma"/>
            <family val="2"/>
          </rPr>
          <t xml:space="preserve">
</t>
        </r>
      </text>
    </comment>
    <comment ref="F68" authorId="0" shapeId="0" xr:uid="{2973DF73-8DAE-4720-A08B-334F947B80F0}">
      <text>
        <r>
          <rPr>
            <b/>
            <sz val="9"/>
            <color indexed="81"/>
            <rFont val="Tahoma"/>
            <family val="2"/>
          </rPr>
          <t>CEPICI: Prière lier la facture scannée</t>
        </r>
        <r>
          <rPr>
            <sz val="9"/>
            <color indexed="81"/>
            <rFont val="Tahoma"/>
            <family val="2"/>
          </rPr>
          <t xml:space="preserve">
</t>
        </r>
      </text>
    </comment>
    <comment ref="F69" authorId="0" shapeId="0" xr:uid="{A5F7F658-8EF4-4825-8B61-B19B822B3EBE}">
      <text>
        <r>
          <rPr>
            <b/>
            <sz val="9"/>
            <color indexed="81"/>
            <rFont val="Tahoma"/>
            <family val="2"/>
          </rPr>
          <t>CEPICI: Prière lier la facture scannée</t>
        </r>
        <r>
          <rPr>
            <sz val="9"/>
            <color indexed="81"/>
            <rFont val="Tahoma"/>
            <family val="2"/>
          </rPr>
          <t xml:space="preserve">
</t>
        </r>
      </text>
    </comment>
    <comment ref="F70" authorId="0" shapeId="0" xr:uid="{04779FD5-4707-421A-A04A-DF3F9E828EB3}">
      <text>
        <r>
          <rPr>
            <b/>
            <sz val="9"/>
            <color indexed="81"/>
            <rFont val="Tahoma"/>
            <family val="2"/>
          </rPr>
          <t>CEPICI: Prière lier la facture scannée</t>
        </r>
        <r>
          <rPr>
            <sz val="9"/>
            <color indexed="81"/>
            <rFont val="Tahoma"/>
            <family val="2"/>
          </rPr>
          <t xml:space="preserve">
</t>
        </r>
      </text>
    </comment>
    <comment ref="F71" authorId="0" shapeId="0" xr:uid="{B5CF7007-FB6F-42D3-BC11-0E78B9C70F9B}">
      <text>
        <r>
          <rPr>
            <b/>
            <sz val="9"/>
            <color indexed="81"/>
            <rFont val="Tahoma"/>
            <family val="2"/>
          </rPr>
          <t>CEPICI: Prière lier la facture scannée</t>
        </r>
        <r>
          <rPr>
            <sz val="9"/>
            <color indexed="81"/>
            <rFont val="Tahoma"/>
            <family val="2"/>
          </rPr>
          <t xml:space="preserve">
</t>
        </r>
      </text>
    </comment>
    <comment ref="F72" authorId="0" shapeId="0" xr:uid="{516AC1F3-C2F6-49D7-A392-95D0ADDD4AFB}">
      <text>
        <r>
          <rPr>
            <b/>
            <sz val="9"/>
            <color indexed="81"/>
            <rFont val="Tahoma"/>
            <family val="2"/>
          </rPr>
          <t>CEPICI: Prière lier la facture scannée</t>
        </r>
        <r>
          <rPr>
            <sz val="9"/>
            <color indexed="81"/>
            <rFont val="Tahoma"/>
            <family val="2"/>
          </rPr>
          <t xml:space="preserve">
</t>
        </r>
      </text>
    </comment>
    <comment ref="F73" authorId="0" shapeId="0" xr:uid="{556ABFBA-06C2-462D-9019-4ACEAE9D46DF}">
      <text>
        <r>
          <rPr>
            <b/>
            <sz val="9"/>
            <color indexed="81"/>
            <rFont val="Tahoma"/>
            <family val="2"/>
          </rPr>
          <t>CEPICI: Prière lier la facture scannée</t>
        </r>
        <r>
          <rPr>
            <sz val="9"/>
            <color indexed="81"/>
            <rFont val="Tahoma"/>
            <family val="2"/>
          </rPr>
          <t xml:space="preserve">
</t>
        </r>
      </text>
    </comment>
    <comment ref="F74" authorId="0" shapeId="0" xr:uid="{EB7B1782-C7C0-4F6B-976C-1F43CD7CE44F}">
      <text>
        <r>
          <rPr>
            <b/>
            <sz val="9"/>
            <color indexed="81"/>
            <rFont val="Tahoma"/>
            <family val="2"/>
          </rPr>
          <t>CEPICI: Prière lier la facture scannée</t>
        </r>
        <r>
          <rPr>
            <sz val="9"/>
            <color indexed="81"/>
            <rFont val="Tahoma"/>
            <family val="2"/>
          </rPr>
          <t xml:space="preserve">
</t>
        </r>
      </text>
    </comment>
    <comment ref="F75" authorId="0" shapeId="0" xr:uid="{73C63409-BF41-4195-A345-76DDC753DB91}">
      <text>
        <r>
          <rPr>
            <b/>
            <sz val="9"/>
            <color indexed="81"/>
            <rFont val="Tahoma"/>
            <family val="2"/>
          </rPr>
          <t>CEPICI: Prière lier la facture scannée</t>
        </r>
        <r>
          <rPr>
            <sz val="9"/>
            <color indexed="81"/>
            <rFont val="Tahoma"/>
            <family val="2"/>
          </rPr>
          <t xml:space="preserve">
</t>
        </r>
      </text>
    </comment>
    <comment ref="F76" authorId="0" shapeId="0" xr:uid="{02E8B042-1E75-4EFC-A76C-E15CE1D10911}">
      <text>
        <r>
          <rPr>
            <b/>
            <sz val="9"/>
            <color indexed="81"/>
            <rFont val="Tahoma"/>
            <family val="2"/>
          </rPr>
          <t>CEPICI: Prière lier la facture scannée</t>
        </r>
        <r>
          <rPr>
            <sz val="9"/>
            <color indexed="81"/>
            <rFont val="Tahoma"/>
            <family val="2"/>
          </rPr>
          <t xml:space="preserve">
</t>
        </r>
      </text>
    </comment>
    <comment ref="F77" authorId="0" shapeId="0" xr:uid="{E792B19B-F1D7-4D6D-B46F-616E31BE6E38}">
      <text>
        <r>
          <rPr>
            <b/>
            <sz val="9"/>
            <color indexed="81"/>
            <rFont val="Tahoma"/>
            <family val="2"/>
          </rPr>
          <t>CEPICI: Prière lier la facture scannée</t>
        </r>
        <r>
          <rPr>
            <sz val="9"/>
            <color indexed="81"/>
            <rFont val="Tahoma"/>
            <family val="2"/>
          </rPr>
          <t xml:space="preserve">
</t>
        </r>
      </text>
    </comment>
    <comment ref="F78" authorId="0" shapeId="0" xr:uid="{5915A1CB-0D41-4AFE-BB9C-10AAF9DF3D38}">
      <text>
        <r>
          <rPr>
            <b/>
            <sz val="9"/>
            <color indexed="81"/>
            <rFont val="Tahoma"/>
            <family val="2"/>
          </rPr>
          <t>CEPICI: Prière lier la facture scannée</t>
        </r>
        <r>
          <rPr>
            <sz val="9"/>
            <color indexed="81"/>
            <rFont val="Tahoma"/>
            <family val="2"/>
          </rPr>
          <t xml:space="preserve">
</t>
        </r>
      </text>
    </comment>
    <comment ref="F79" authorId="0" shapeId="0" xr:uid="{1BD03410-9474-42FE-8037-30758C588684}">
      <text>
        <r>
          <rPr>
            <b/>
            <sz val="9"/>
            <color indexed="81"/>
            <rFont val="Tahoma"/>
            <family val="2"/>
          </rPr>
          <t>CEPICI: Prière lier la facture scannée</t>
        </r>
        <r>
          <rPr>
            <sz val="9"/>
            <color indexed="81"/>
            <rFont val="Tahoma"/>
            <family val="2"/>
          </rPr>
          <t xml:space="preserve">
</t>
        </r>
      </text>
    </comment>
    <comment ref="F80" authorId="0" shapeId="0" xr:uid="{E2C60488-0B8B-474D-91B2-E975660D7A5F}">
      <text>
        <r>
          <rPr>
            <b/>
            <sz val="9"/>
            <color indexed="81"/>
            <rFont val="Tahoma"/>
            <family val="2"/>
          </rPr>
          <t>CEPICI: Prière lier la facture scannée</t>
        </r>
        <r>
          <rPr>
            <sz val="9"/>
            <color indexed="81"/>
            <rFont val="Tahoma"/>
            <family val="2"/>
          </rPr>
          <t xml:space="preserve">
</t>
        </r>
      </text>
    </comment>
    <comment ref="F81" authorId="0" shapeId="0" xr:uid="{D65D4D02-EA7E-4CD3-A52A-9F2A73C18866}">
      <text>
        <r>
          <rPr>
            <b/>
            <sz val="9"/>
            <color indexed="81"/>
            <rFont val="Tahoma"/>
            <family val="2"/>
          </rPr>
          <t>CEPICI: Prière lier la facture scannée</t>
        </r>
        <r>
          <rPr>
            <sz val="9"/>
            <color indexed="81"/>
            <rFont val="Tahoma"/>
            <family val="2"/>
          </rPr>
          <t xml:space="preserve">
</t>
        </r>
      </text>
    </comment>
    <comment ref="F82" authorId="0" shapeId="0" xr:uid="{806D06B9-CBDF-4EAD-995D-0149595D3944}">
      <text>
        <r>
          <rPr>
            <b/>
            <sz val="9"/>
            <color indexed="81"/>
            <rFont val="Tahoma"/>
            <family val="2"/>
          </rPr>
          <t>CEPICI: Prière lier la facture scannée</t>
        </r>
        <r>
          <rPr>
            <sz val="9"/>
            <color indexed="81"/>
            <rFont val="Tahoma"/>
            <family val="2"/>
          </rPr>
          <t xml:space="preserve">
</t>
        </r>
      </text>
    </comment>
    <comment ref="F83" authorId="0" shapeId="0" xr:uid="{731714F7-C15F-42E6-BFA1-94A15C9CAEEC}">
      <text>
        <r>
          <rPr>
            <b/>
            <sz val="9"/>
            <color indexed="81"/>
            <rFont val="Tahoma"/>
            <family val="2"/>
          </rPr>
          <t>CEPICI: Prière lier la facture scannée</t>
        </r>
        <r>
          <rPr>
            <sz val="9"/>
            <color indexed="81"/>
            <rFont val="Tahoma"/>
            <family val="2"/>
          </rPr>
          <t xml:space="preserve">
</t>
        </r>
      </text>
    </comment>
    <comment ref="F84" authorId="0" shapeId="0" xr:uid="{DB0C8DC4-AF6B-49B4-92DC-EBD708EB53FF}">
      <text>
        <r>
          <rPr>
            <b/>
            <sz val="9"/>
            <color indexed="81"/>
            <rFont val="Tahoma"/>
            <family val="2"/>
          </rPr>
          <t>CEPICI: Prière lier la facture scannée</t>
        </r>
        <r>
          <rPr>
            <sz val="9"/>
            <color indexed="81"/>
            <rFont val="Tahoma"/>
            <family val="2"/>
          </rPr>
          <t xml:space="preserve">
</t>
        </r>
      </text>
    </comment>
    <comment ref="F85" authorId="0" shapeId="0" xr:uid="{268872E9-0FBA-4C83-A63B-D7DEF0558E7A}">
      <text>
        <r>
          <rPr>
            <b/>
            <sz val="9"/>
            <color indexed="81"/>
            <rFont val="Tahoma"/>
            <family val="2"/>
          </rPr>
          <t>CEPICI: Prière lier la facture scannée</t>
        </r>
        <r>
          <rPr>
            <sz val="9"/>
            <color indexed="81"/>
            <rFont val="Tahoma"/>
            <family val="2"/>
          </rPr>
          <t xml:space="preserve">
</t>
        </r>
      </text>
    </comment>
    <comment ref="F86" authorId="0" shapeId="0" xr:uid="{62D88FB4-E056-43A5-8891-E7ABECE77815}">
      <text>
        <r>
          <rPr>
            <b/>
            <sz val="9"/>
            <color indexed="81"/>
            <rFont val="Tahoma"/>
            <family val="2"/>
          </rPr>
          <t>CEPICI: Prière lier la facture scannée</t>
        </r>
        <r>
          <rPr>
            <sz val="9"/>
            <color indexed="81"/>
            <rFont val="Tahoma"/>
            <family val="2"/>
          </rPr>
          <t xml:space="preserve">
</t>
        </r>
      </text>
    </comment>
    <comment ref="F87" authorId="0" shapeId="0" xr:uid="{DC1E5475-CBBD-4C69-A2C8-88351519BA7A}">
      <text>
        <r>
          <rPr>
            <b/>
            <sz val="9"/>
            <color indexed="81"/>
            <rFont val="Tahoma"/>
            <family val="2"/>
          </rPr>
          <t>CEPICI: Prière lier la facture scannée</t>
        </r>
        <r>
          <rPr>
            <sz val="9"/>
            <color indexed="81"/>
            <rFont val="Tahoma"/>
            <family val="2"/>
          </rPr>
          <t xml:space="preserve">
</t>
        </r>
      </text>
    </comment>
    <comment ref="F88" authorId="0" shapeId="0" xr:uid="{844FE9E9-42F2-4812-8EEB-4FB8E4CC5E12}">
      <text>
        <r>
          <rPr>
            <b/>
            <sz val="9"/>
            <color indexed="81"/>
            <rFont val="Tahoma"/>
            <family val="2"/>
          </rPr>
          <t>CEPICI: Prière lier la facture scannée</t>
        </r>
        <r>
          <rPr>
            <sz val="9"/>
            <color indexed="81"/>
            <rFont val="Tahoma"/>
            <family val="2"/>
          </rPr>
          <t xml:space="preserve">
</t>
        </r>
      </text>
    </comment>
    <comment ref="F89" authorId="0" shapeId="0" xr:uid="{30C67D74-7DF8-4DBA-BC0F-8C6603B911E5}">
      <text>
        <r>
          <rPr>
            <b/>
            <sz val="9"/>
            <color indexed="81"/>
            <rFont val="Tahoma"/>
            <family val="2"/>
          </rPr>
          <t>CEPICI: Prière lier la facture scannée</t>
        </r>
        <r>
          <rPr>
            <sz val="9"/>
            <color indexed="81"/>
            <rFont val="Tahoma"/>
            <family val="2"/>
          </rPr>
          <t xml:space="preserve">
</t>
        </r>
      </text>
    </comment>
    <comment ref="F90" authorId="0" shapeId="0" xr:uid="{E3CBCD9D-BAB9-468F-BFF0-19C1B54EC28F}">
      <text>
        <r>
          <rPr>
            <b/>
            <sz val="9"/>
            <color indexed="81"/>
            <rFont val="Tahoma"/>
            <family val="2"/>
          </rPr>
          <t>CEPICI: Prière lier la facture scannée</t>
        </r>
        <r>
          <rPr>
            <sz val="9"/>
            <color indexed="81"/>
            <rFont val="Tahoma"/>
            <family val="2"/>
          </rPr>
          <t xml:space="preserve">
</t>
        </r>
      </text>
    </comment>
    <comment ref="F91" authorId="0" shapeId="0" xr:uid="{3DE6BEA7-0082-4687-A756-C86832F9C98B}">
      <text>
        <r>
          <rPr>
            <b/>
            <sz val="9"/>
            <color indexed="81"/>
            <rFont val="Tahoma"/>
            <family val="2"/>
          </rPr>
          <t>CEPICI: Prière lier la facture scannée</t>
        </r>
        <r>
          <rPr>
            <sz val="9"/>
            <color indexed="81"/>
            <rFont val="Tahoma"/>
            <family val="2"/>
          </rPr>
          <t xml:space="preserve">
</t>
        </r>
      </text>
    </comment>
    <comment ref="F92" authorId="0" shapeId="0" xr:uid="{56B7F89D-7384-4173-BF49-1F1340E72350}">
      <text>
        <r>
          <rPr>
            <b/>
            <sz val="9"/>
            <color indexed="81"/>
            <rFont val="Tahoma"/>
            <family val="2"/>
          </rPr>
          <t>CEPICI: Prière lier la facture scannée</t>
        </r>
        <r>
          <rPr>
            <sz val="9"/>
            <color indexed="81"/>
            <rFont val="Tahoma"/>
            <family val="2"/>
          </rPr>
          <t xml:space="preserve">
</t>
        </r>
      </text>
    </comment>
    <comment ref="F93" authorId="0" shapeId="0" xr:uid="{6457304C-C6B0-4CF7-983C-CE90897559C6}">
      <text>
        <r>
          <rPr>
            <b/>
            <sz val="9"/>
            <color indexed="81"/>
            <rFont val="Tahoma"/>
            <family val="2"/>
          </rPr>
          <t>CEPICI: Prière lier la facture scannée</t>
        </r>
        <r>
          <rPr>
            <sz val="9"/>
            <color indexed="81"/>
            <rFont val="Tahoma"/>
            <family val="2"/>
          </rPr>
          <t xml:space="preserve">
</t>
        </r>
      </text>
    </comment>
    <comment ref="F94" authorId="0" shapeId="0" xr:uid="{9A5F7E8B-5745-4716-AE1D-0AF71BA64FA5}">
      <text>
        <r>
          <rPr>
            <b/>
            <sz val="9"/>
            <color indexed="81"/>
            <rFont val="Tahoma"/>
            <family val="2"/>
          </rPr>
          <t>CEPICI: Prière lier la facture scannée</t>
        </r>
        <r>
          <rPr>
            <sz val="9"/>
            <color indexed="81"/>
            <rFont val="Tahoma"/>
            <family val="2"/>
          </rPr>
          <t xml:space="preserve">
</t>
        </r>
      </text>
    </comment>
    <comment ref="F95" authorId="0" shapeId="0" xr:uid="{22A677F9-1A43-4F19-B0D1-643610E1F9FD}">
      <text>
        <r>
          <rPr>
            <b/>
            <sz val="9"/>
            <color indexed="81"/>
            <rFont val="Tahoma"/>
            <family val="2"/>
          </rPr>
          <t>CEPICI: Prière lier la facture scannée</t>
        </r>
        <r>
          <rPr>
            <sz val="9"/>
            <color indexed="81"/>
            <rFont val="Tahoma"/>
            <family val="2"/>
          </rPr>
          <t xml:space="preserve">
</t>
        </r>
      </text>
    </comment>
    <comment ref="F96" authorId="0" shapeId="0" xr:uid="{A0A2F62A-AE45-4EB3-A55A-61DBBB72FD46}">
      <text>
        <r>
          <rPr>
            <b/>
            <sz val="9"/>
            <color indexed="81"/>
            <rFont val="Tahoma"/>
            <family val="2"/>
          </rPr>
          <t>CEPICI: Prière lier la facture scannée</t>
        </r>
        <r>
          <rPr>
            <sz val="9"/>
            <color indexed="81"/>
            <rFont val="Tahoma"/>
            <family val="2"/>
          </rPr>
          <t xml:space="preserve">
</t>
        </r>
      </text>
    </comment>
    <comment ref="F97" authorId="0" shapeId="0" xr:uid="{58B4CDAB-2E34-490E-89F3-4DF57E7918C2}">
      <text>
        <r>
          <rPr>
            <b/>
            <sz val="9"/>
            <color indexed="81"/>
            <rFont val="Tahoma"/>
            <family val="2"/>
          </rPr>
          <t>CEPICI: Prière lier la facture scannée</t>
        </r>
        <r>
          <rPr>
            <sz val="9"/>
            <color indexed="81"/>
            <rFont val="Tahoma"/>
            <family val="2"/>
          </rPr>
          <t xml:space="preserve">
</t>
        </r>
      </text>
    </comment>
    <comment ref="F98" authorId="0" shapeId="0" xr:uid="{ED9A3F0D-3603-4F45-A440-0B3EE742B840}">
      <text>
        <r>
          <rPr>
            <b/>
            <sz val="9"/>
            <color indexed="81"/>
            <rFont val="Tahoma"/>
            <family val="2"/>
          </rPr>
          <t>CEPICI: Prière lier la facture scannée</t>
        </r>
        <r>
          <rPr>
            <sz val="9"/>
            <color indexed="81"/>
            <rFont val="Tahoma"/>
            <family val="2"/>
          </rPr>
          <t xml:space="preserve">
</t>
        </r>
      </text>
    </comment>
    <comment ref="F99" authorId="0" shapeId="0" xr:uid="{C80ED49B-FA4F-4EE7-A3B5-089845B2DDE8}">
      <text>
        <r>
          <rPr>
            <b/>
            <sz val="9"/>
            <color indexed="81"/>
            <rFont val="Tahoma"/>
            <family val="2"/>
          </rPr>
          <t>CEPICI: Prière lier la facture scannée</t>
        </r>
        <r>
          <rPr>
            <sz val="9"/>
            <color indexed="81"/>
            <rFont val="Tahoma"/>
            <family val="2"/>
          </rPr>
          <t xml:space="preserve">
</t>
        </r>
      </text>
    </comment>
    <comment ref="F100" authorId="0" shapeId="0" xr:uid="{EAD6BBCD-F79A-452C-B411-8AF5E7FC32C1}">
      <text>
        <r>
          <rPr>
            <b/>
            <sz val="9"/>
            <color indexed="81"/>
            <rFont val="Tahoma"/>
            <family val="2"/>
          </rPr>
          <t>CEPICI: Prière lier la facture scannée</t>
        </r>
        <r>
          <rPr>
            <sz val="9"/>
            <color indexed="81"/>
            <rFont val="Tahoma"/>
            <family val="2"/>
          </rPr>
          <t xml:space="preserve">
</t>
        </r>
      </text>
    </comment>
    <comment ref="F101" authorId="0" shapeId="0" xr:uid="{97EC0017-2A3F-49DD-9E6D-6481B44754E4}">
      <text>
        <r>
          <rPr>
            <b/>
            <sz val="9"/>
            <color indexed="81"/>
            <rFont val="Tahoma"/>
            <family val="2"/>
          </rPr>
          <t>CEPICI: Prière lier la facture scannée</t>
        </r>
        <r>
          <rPr>
            <sz val="9"/>
            <color indexed="81"/>
            <rFont val="Tahoma"/>
            <family val="2"/>
          </rPr>
          <t xml:space="preserve">
</t>
        </r>
      </text>
    </comment>
    <comment ref="F102" authorId="0" shapeId="0" xr:uid="{1052CE22-2721-411D-A9E2-626CEAB9162D}">
      <text>
        <r>
          <rPr>
            <b/>
            <sz val="9"/>
            <color indexed="81"/>
            <rFont val="Tahoma"/>
            <family val="2"/>
          </rPr>
          <t>CEPICI: Prière lier la facture scannée</t>
        </r>
        <r>
          <rPr>
            <sz val="9"/>
            <color indexed="81"/>
            <rFont val="Tahoma"/>
            <family val="2"/>
          </rPr>
          <t xml:space="preserve">
</t>
        </r>
      </text>
    </comment>
    <comment ref="F103" authorId="0" shapeId="0" xr:uid="{264D48DA-85FA-4D62-90D7-92EF86AA0FEB}">
      <text>
        <r>
          <rPr>
            <b/>
            <sz val="9"/>
            <color indexed="81"/>
            <rFont val="Tahoma"/>
            <family val="2"/>
          </rPr>
          <t>CEPICI: Prière lier la facture scannée</t>
        </r>
        <r>
          <rPr>
            <sz val="9"/>
            <color indexed="81"/>
            <rFont val="Tahoma"/>
            <family val="2"/>
          </rPr>
          <t xml:space="preserve">
</t>
        </r>
      </text>
    </comment>
    <comment ref="F104" authorId="0" shapeId="0" xr:uid="{D074955B-DA9C-4FA5-A7BE-0DB424E34EC8}">
      <text>
        <r>
          <rPr>
            <b/>
            <sz val="9"/>
            <color indexed="81"/>
            <rFont val="Tahoma"/>
            <family val="2"/>
          </rPr>
          <t>CEPICI: Prière lier la facture scannée</t>
        </r>
        <r>
          <rPr>
            <sz val="9"/>
            <color indexed="81"/>
            <rFont val="Tahoma"/>
            <family val="2"/>
          </rPr>
          <t xml:space="preserve">
</t>
        </r>
      </text>
    </comment>
    <comment ref="F105" authorId="0" shapeId="0" xr:uid="{3426DC52-88A7-4127-8A0C-548098090D31}">
      <text>
        <r>
          <rPr>
            <b/>
            <sz val="9"/>
            <color indexed="81"/>
            <rFont val="Tahoma"/>
            <family val="2"/>
          </rPr>
          <t>CEPICI: Prière lier la facture scannée</t>
        </r>
        <r>
          <rPr>
            <sz val="9"/>
            <color indexed="81"/>
            <rFont val="Tahoma"/>
            <family val="2"/>
          </rPr>
          <t xml:space="preserve">
</t>
        </r>
      </text>
    </comment>
    <comment ref="F106" authorId="0" shapeId="0" xr:uid="{FFD1D510-A5A4-46D1-B7B5-132F1A372E08}">
      <text>
        <r>
          <rPr>
            <b/>
            <sz val="9"/>
            <color indexed="81"/>
            <rFont val="Tahoma"/>
            <family val="2"/>
          </rPr>
          <t>CEPICI: Prière lier la facture scannée</t>
        </r>
        <r>
          <rPr>
            <sz val="9"/>
            <color indexed="81"/>
            <rFont val="Tahoma"/>
            <family val="2"/>
          </rPr>
          <t xml:space="preserve">
</t>
        </r>
      </text>
    </comment>
    <comment ref="F107" authorId="0" shapeId="0" xr:uid="{0869E173-05A7-4D79-99A1-A2358EF1C90D}">
      <text>
        <r>
          <rPr>
            <b/>
            <sz val="9"/>
            <color indexed="81"/>
            <rFont val="Tahoma"/>
            <family val="2"/>
          </rPr>
          <t>CEPICI: Prière lier la facture scannée</t>
        </r>
        <r>
          <rPr>
            <sz val="9"/>
            <color indexed="81"/>
            <rFont val="Tahoma"/>
            <family val="2"/>
          </rPr>
          <t xml:space="preserve">
</t>
        </r>
      </text>
    </comment>
    <comment ref="F108" authorId="0" shapeId="0" xr:uid="{0AC57AD4-2DF3-4D90-8B8F-7BC1ED477207}">
      <text>
        <r>
          <rPr>
            <b/>
            <sz val="9"/>
            <color indexed="81"/>
            <rFont val="Tahoma"/>
            <family val="2"/>
          </rPr>
          <t>CEPICI: Prière lier la facture scannée</t>
        </r>
        <r>
          <rPr>
            <sz val="9"/>
            <color indexed="81"/>
            <rFont val="Tahoma"/>
            <family val="2"/>
          </rPr>
          <t xml:space="preserve">
</t>
        </r>
      </text>
    </comment>
    <comment ref="F109" authorId="0" shapeId="0" xr:uid="{FC12FA31-713F-45EC-9345-39F5076997AA}">
      <text>
        <r>
          <rPr>
            <b/>
            <sz val="9"/>
            <color indexed="81"/>
            <rFont val="Tahoma"/>
            <family val="2"/>
          </rPr>
          <t>CEPICI: Prière lier la facture scannée</t>
        </r>
        <r>
          <rPr>
            <sz val="9"/>
            <color indexed="81"/>
            <rFont val="Tahoma"/>
            <family val="2"/>
          </rPr>
          <t xml:space="preserve">
</t>
        </r>
      </text>
    </comment>
    <comment ref="F110" authorId="0" shapeId="0" xr:uid="{F635753D-AC7E-4F0C-8392-7F5E7BBE34E8}">
      <text>
        <r>
          <rPr>
            <b/>
            <sz val="9"/>
            <color indexed="81"/>
            <rFont val="Tahoma"/>
            <family val="2"/>
          </rPr>
          <t>CEPICI: Prière lier la facture scannée</t>
        </r>
        <r>
          <rPr>
            <sz val="9"/>
            <color indexed="81"/>
            <rFont val="Tahoma"/>
            <family val="2"/>
          </rPr>
          <t xml:space="preserve">
</t>
        </r>
      </text>
    </comment>
    <comment ref="F111" authorId="0" shapeId="0" xr:uid="{4C2FCB3A-51C0-4301-8AA0-CF0E89CF1200}">
      <text>
        <r>
          <rPr>
            <b/>
            <sz val="9"/>
            <color indexed="81"/>
            <rFont val="Tahoma"/>
            <family val="2"/>
          </rPr>
          <t>CEPICI: Prière lier la facture scannée</t>
        </r>
        <r>
          <rPr>
            <sz val="9"/>
            <color indexed="81"/>
            <rFont val="Tahoma"/>
            <family val="2"/>
          </rPr>
          <t xml:space="preserve">
</t>
        </r>
      </text>
    </comment>
    <comment ref="F112" authorId="0" shapeId="0" xr:uid="{C924A156-2EC7-4482-A93F-E6D105D44D6E}">
      <text>
        <r>
          <rPr>
            <b/>
            <sz val="9"/>
            <color indexed="81"/>
            <rFont val="Tahoma"/>
            <family val="2"/>
          </rPr>
          <t>CEPICI: Prière lier la facture scannée</t>
        </r>
        <r>
          <rPr>
            <sz val="9"/>
            <color indexed="81"/>
            <rFont val="Tahoma"/>
            <family val="2"/>
          </rPr>
          <t xml:space="preserve">
</t>
        </r>
      </text>
    </comment>
    <comment ref="F113" authorId="0" shapeId="0" xr:uid="{F2CAE302-BE65-4A16-BAC5-B1111CCE3138}">
      <text>
        <r>
          <rPr>
            <b/>
            <sz val="9"/>
            <color indexed="81"/>
            <rFont val="Tahoma"/>
            <family val="2"/>
          </rPr>
          <t>CEPICI: Prière lier la facture scannée</t>
        </r>
        <r>
          <rPr>
            <sz val="9"/>
            <color indexed="81"/>
            <rFont val="Tahoma"/>
            <family val="2"/>
          </rPr>
          <t xml:space="preserve">
</t>
        </r>
      </text>
    </comment>
    <comment ref="F114" authorId="0" shapeId="0" xr:uid="{22A615E1-43D7-4040-9364-63C2639A343C}">
      <text>
        <r>
          <rPr>
            <b/>
            <sz val="9"/>
            <color indexed="81"/>
            <rFont val="Tahoma"/>
            <family val="2"/>
          </rPr>
          <t>CEPICI: Prière lier la facture scannée</t>
        </r>
        <r>
          <rPr>
            <sz val="9"/>
            <color indexed="81"/>
            <rFont val="Tahoma"/>
            <family val="2"/>
          </rPr>
          <t xml:space="preserve">
</t>
        </r>
      </text>
    </comment>
    <comment ref="F115" authorId="0" shapeId="0" xr:uid="{6E8B1F15-06F1-4425-A90A-0693013DFBB3}">
      <text>
        <r>
          <rPr>
            <b/>
            <sz val="9"/>
            <color indexed="81"/>
            <rFont val="Tahoma"/>
            <family val="2"/>
          </rPr>
          <t>CEPICI: Prière lier la facture scannée</t>
        </r>
        <r>
          <rPr>
            <sz val="9"/>
            <color indexed="81"/>
            <rFont val="Tahoma"/>
            <family val="2"/>
          </rPr>
          <t xml:space="preserve">
</t>
        </r>
      </text>
    </comment>
    <comment ref="F116" authorId="0" shapeId="0" xr:uid="{9B2B5270-9014-4775-A730-87886E8AF4C2}">
      <text>
        <r>
          <rPr>
            <b/>
            <sz val="9"/>
            <color indexed="81"/>
            <rFont val="Tahoma"/>
            <family val="2"/>
          </rPr>
          <t>CEPICI: Prière lier la facture scannée</t>
        </r>
        <r>
          <rPr>
            <sz val="9"/>
            <color indexed="81"/>
            <rFont val="Tahoma"/>
            <family val="2"/>
          </rPr>
          <t xml:space="preserve">
</t>
        </r>
      </text>
    </comment>
    <comment ref="F117" authorId="0" shapeId="0" xr:uid="{29AECDF0-8E90-4DC1-B629-FED5369B3F33}">
      <text>
        <r>
          <rPr>
            <b/>
            <sz val="9"/>
            <color indexed="81"/>
            <rFont val="Tahoma"/>
            <family val="2"/>
          </rPr>
          <t>CEPICI: Prière lier la facture scannée</t>
        </r>
        <r>
          <rPr>
            <sz val="9"/>
            <color indexed="81"/>
            <rFont val="Tahoma"/>
            <family val="2"/>
          </rPr>
          <t xml:space="preserve">
</t>
        </r>
      </text>
    </comment>
    <comment ref="F118" authorId="0" shapeId="0" xr:uid="{588899C9-38E4-44BB-A75D-C31B6636A4C4}">
      <text>
        <r>
          <rPr>
            <b/>
            <sz val="9"/>
            <color indexed="81"/>
            <rFont val="Tahoma"/>
            <family val="2"/>
          </rPr>
          <t>CEPICI: Prière lier la facture scannée</t>
        </r>
        <r>
          <rPr>
            <sz val="9"/>
            <color indexed="81"/>
            <rFont val="Tahoma"/>
            <family val="2"/>
          </rPr>
          <t xml:space="preserve">
</t>
        </r>
      </text>
    </comment>
    <comment ref="F119" authorId="0" shapeId="0" xr:uid="{DE42F544-9DF3-4A03-976D-F9E57CD36792}">
      <text>
        <r>
          <rPr>
            <b/>
            <sz val="9"/>
            <color indexed="81"/>
            <rFont val="Tahoma"/>
            <family val="2"/>
          </rPr>
          <t>CEPICI: Prière lier la facture scannée</t>
        </r>
        <r>
          <rPr>
            <sz val="9"/>
            <color indexed="81"/>
            <rFont val="Tahoma"/>
            <family val="2"/>
          </rPr>
          <t xml:space="preserve">
</t>
        </r>
      </text>
    </comment>
    <comment ref="F120" authorId="0" shapeId="0" xr:uid="{9865BFE0-7CCF-4B6A-917D-901B016D35A9}">
      <text>
        <r>
          <rPr>
            <b/>
            <sz val="9"/>
            <color indexed="81"/>
            <rFont val="Tahoma"/>
            <family val="2"/>
          </rPr>
          <t>CEPICI: Prière lier la facture scannée</t>
        </r>
        <r>
          <rPr>
            <sz val="9"/>
            <color indexed="81"/>
            <rFont val="Tahoma"/>
            <family val="2"/>
          </rPr>
          <t xml:space="preserve">
</t>
        </r>
      </text>
    </comment>
    <comment ref="F121" authorId="0" shapeId="0" xr:uid="{23C20058-7C8F-400C-863D-D1AD005BAADF}">
      <text>
        <r>
          <rPr>
            <b/>
            <sz val="9"/>
            <color indexed="81"/>
            <rFont val="Tahoma"/>
            <family val="2"/>
          </rPr>
          <t>CEPICI: Prière lier la facture scannée</t>
        </r>
        <r>
          <rPr>
            <sz val="9"/>
            <color indexed="81"/>
            <rFont val="Tahoma"/>
            <family val="2"/>
          </rPr>
          <t xml:space="preserve">
</t>
        </r>
      </text>
    </comment>
    <comment ref="F122" authorId="0" shapeId="0" xr:uid="{B8BDD0A7-1A12-469E-9146-86813FDE08A3}">
      <text>
        <r>
          <rPr>
            <b/>
            <sz val="9"/>
            <color indexed="81"/>
            <rFont val="Tahoma"/>
            <family val="2"/>
          </rPr>
          <t>CEPICI: Prière lier la facture scannée</t>
        </r>
        <r>
          <rPr>
            <sz val="9"/>
            <color indexed="81"/>
            <rFont val="Tahoma"/>
            <family val="2"/>
          </rPr>
          <t xml:space="preserve">
</t>
        </r>
      </text>
    </comment>
    <comment ref="F123" authorId="0" shapeId="0" xr:uid="{70334724-4444-4D47-9828-33BB2FC5D8E0}">
      <text>
        <r>
          <rPr>
            <b/>
            <sz val="9"/>
            <color indexed="81"/>
            <rFont val="Tahoma"/>
            <family val="2"/>
          </rPr>
          <t>CEPICI: Prière lier la facture scannée</t>
        </r>
        <r>
          <rPr>
            <sz val="9"/>
            <color indexed="81"/>
            <rFont val="Tahoma"/>
            <family val="2"/>
          </rPr>
          <t xml:space="preserve">
</t>
        </r>
      </text>
    </comment>
    <comment ref="F124" authorId="0" shapeId="0" xr:uid="{6E3B3CDA-ECBC-469C-AA57-360B9C9AFFD2}">
      <text>
        <r>
          <rPr>
            <b/>
            <sz val="9"/>
            <color indexed="81"/>
            <rFont val="Tahoma"/>
            <family val="2"/>
          </rPr>
          <t>CEPICI: Prière lier la facture scannée</t>
        </r>
        <r>
          <rPr>
            <sz val="9"/>
            <color indexed="81"/>
            <rFont val="Tahoma"/>
            <family val="2"/>
          </rPr>
          <t xml:space="preserve">
</t>
        </r>
      </text>
    </comment>
    <comment ref="F125" authorId="0" shapeId="0" xr:uid="{5066AF91-7BAD-45CE-BD54-E887E8D8ACCD}">
      <text>
        <r>
          <rPr>
            <b/>
            <sz val="9"/>
            <color indexed="81"/>
            <rFont val="Tahoma"/>
            <family val="2"/>
          </rPr>
          <t>CEPICI: Prière lier la facture scannée</t>
        </r>
        <r>
          <rPr>
            <sz val="9"/>
            <color indexed="81"/>
            <rFont val="Tahoma"/>
            <family val="2"/>
          </rPr>
          <t xml:space="preserve">
</t>
        </r>
      </text>
    </comment>
    <comment ref="F126" authorId="0" shapeId="0" xr:uid="{BCB1B9B6-01EC-44DA-A3B2-10F93A7797FA}">
      <text>
        <r>
          <rPr>
            <b/>
            <sz val="9"/>
            <color indexed="81"/>
            <rFont val="Tahoma"/>
            <family val="2"/>
          </rPr>
          <t>CEPICI: Prière lier la facture scannée</t>
        </r>
        <r>
          <rPr>
            <sz val="9"/>
            <color indexed="81"/>
            <rFont val="Tahoma"/>
            <family val="2"/>
          </rPr>
          <t xml:space="preserve">
</t>
        </r>
      </text>
    </comment>
    <comment ref="F127" authorId="0" shapeId="0" xr:uid="{78ECA347-048E-4F0A-A7C9-2529213E34DF}">
      <text>
        <r>
          <rPr>
            <b/>
            <sz val="9"/>
            <color indexed="81"/>
            <rFont val="Tahoma"/>
            <family val="2"/>
          </rPr>
          <t>CEPICI: Prière lier la facture scannée</t>
        </r>
        <r>
          <rPr>
            <sz val="9"/>
            <color indexed="81"/>
            <rFont val="Tahoma"/>
            <family val="2"/>
          </rPr>
          <t xml:space="preserve">
</t>
        </r>
      </text>
    </comment>
    <comment ref="F128" authorId="0" shapeId="0" xr:uid="{CB0878FF-0FAA-4D4D-A710-C5AA7BF553BF}">
      <text>
        <r>
          <rPr>
            <b/>
            <sz val="9"/>
            <color indexed="81"/>
            <rFont val="Tahoma"/>
            <family val="2"/>
          </rPr>
          <t>CEPICI: Prière lier la facture scannée</t>
        </r>
        <r>
          <rPr>
            <sz val="9"/>
            <color indexed="81"/>
            <rFont val="Tahoma"/>
            <family val="2"/>
          </rPr>
          <t xml:space="preserve">
</t>
        </r>
      </text>
    </comment>
    <comment ref="F129" authorId="0" shapeId="0" xr:uid="{EE9BF933-5134-43F1-9F82-8067F058E3F4}">
      <text>
        <r>
          <rPr>
            <b/>
            <sz val="9"/>
            <color indexed="81"/>
            <rFont val="Tahoma"/>
            <family val="2"/>
          </rPr>
          <t>CEPICI: Prière lier la facture scannée</t>
        </r>
        <r>
          <rPr>
            <sz val="9"/>
            <color indexed="81"/>
            <rFont val="Tahoma"/>
            <family val="2"/>
          </rPr>
          <t xml:space="preserve">
</t>
        </r>
      </text>
    </comment>
    <comment ref="F130" authorId="0" shapeId="0" xr:uid="{0F82FB19-4A61-4A14-A2AA-2D3CA3E7F96A}">
      <text>
        <r>
          <rPr>
            <b/>
            <sz val="9"/>
            <color indexed="81"/>
            <rFont val="Tahoma"/>
            <family val="2"/>
          </rPr>
          <t>CEPICI: Prière lier la facture scannée</t>
        </r>
        <r>
          <rPr>
            <sz val="9"/>
            <color indexed="81"/>
            <rFont val="Tahoma"/>
            <family val="2"/>
          </rPr>
          <t xml:space="preserve">
</t>
        </r>
      </text>
    </comment>
    <comment ref="F131" authorId="0" shapeId="0" xr:uid="{2DB3FEA6-E8F6-435E-86DE-7BA7B4657518}">
      <text>
        <r>
          <rPr>
            <b/>
            <sz val="9"/>
            <color indexed="81"/>
            <rFont val="Tahoma"/>
            <family val="2"/>
          </rPr>
          <t>CEPICI: Prière lier la facture scannée</t>
        </r>
        <r>
          <rPr>
            <sz val="9"/>
            <color indexed="81"/>
            <rFont val="Tahoma"/>
            <family val="2"/>
          </rPr>
          <t xml:space="preserve">
</t>
        </r>
      </text>
    </comment>
    <comment ref="F132" authorId="0" shapeId="0" xr:uid="{E317CCED-AC12-4A6E-BC51-19E31C63C5F1}">
      <text>
        <r>
          <rPr>
            <b/>
            <sz val="9"/>
            <color indexed="81"/>
            <rFont val="Tahoma"/>
            <family val="2"/>
          </rPr>
          <t>CEPICI: Prière lier la facture scannée</t>
        </r>
        <r>
          <rPr>
            <sz val="9"/>
            <color indexed="81"/>
            <rFont val="Tahoma"/>
            <family val="2"/>
          </rPr>
          <t xml:space="preserve">
</t>
        </r>
      </text>
    </comment>
    <comment ref="F133" authorId="0" shapeId="0" xr:uid="{A362F63F-3EC5-4FB6-ADC9-3BD8ED98A9B6}">
      <text>
        <r>
          <rPr>
            <b/>
            <sz val="9"/>
            <color indexed="81"/>
            <rFont val="Tahoma"/>
            <family val="2"/>
          </rPr>
          <t>CEPICI: Prière lier la facture scannée</t>
        </r>
        <r>
          <rPr>
            <sz val="9"/>
            <color indexed="81"/>
            <rFont val="Tahoma"/>
            <family val="2"/>
          </rPr>
          <t xml:space="preserve">
</t>
        </r>
      </text>
    </comment>
    <comment ref="F134" authorId="0" shapeId="0" xr:uid="{D3B577BE-C9ED-41CA-A24E-8427B63C2C28}">
      <text>
        <r>
          <rPr>
            <b/>
            <sz val="9"/>
            <color indexed="81"/>
            <rFont val="Tahoma"/>
            <family val="2"/>
          </rPr>
          <t>CEPICI: Prière lier la facture scannée</t>
        </r>
        <r>
          <rPr>
            <sz val="9"/>
            <color indexed="81"/>
            <rFont val="Tahoma"/>
            <family val="2"/>
          </rPr>
          <t xml:space="preserve">
</t>
        </r>
      </text>
    </comment>
    <comment ref="F135" authorId="0" shapeId="0" xr:uid="{CC9225C1-3EF2-461F-BED0-9CF534C70D45}">
      <text>
        <r>
          <rPr>
            <b/>
            <sz val="9"/>
            <color indexed="81"/>
            <rFont val="Tahoma"/>
            <family val="2"/>
          </rPr>
          <t>CEPICI: Prière lier la facture scannée</t>
        </r>
        <r>
          <rPr>
            <sz val="9"/>
            <color indexed="81"/>
            <rFont val="Tahoma"/>
            <family val="2"/>
          </rPr>
          <t xml:space="preserve">
</t>
        </r>
      </text>
    </comment>
    <comment ref="F136" authorId="0" shapeId="0" xr:uid="{8F2DFF5B-41F2-4DCD-9C6A-B8923F5B13E5}">
      <text>
        <r>
          <rPr>
            <b/>
            <sz val="9"/>
            <color indexed="81"/>
            <rFont val="Tahoma"/>
            <family val="2"/>
          </rPr>
          <t>CEPICI: Prière lier la facture scannée</t>
        </r>
        <r>
          <rPr>
            <sz val="9"/>
            <color indexed="81"/>
            <rFont val="Tahoma"/>
            <family val="2"/>
          </rPr>
          <t xml:space="preserve">
</t>
        </r>
      </text>
    </comment>
    <comment ref="F137" authorId="0" shapeId="0" xr:uid="{513FA01D-F5E2-4B2A-8C82-93CF16A41092}">
      <text>
        <r>
          <rPr>
            <b/>
            <sz val="9"/>
            <color indexed="81"/>
            <rFont val="Tahoma"/>
            <family val="2"/>
          </rPr>
          <t>CEPICI: Prière lier la facture scannée</t>
        </r>
        <r>
          <rPr>
            <sz val="9"/>
            <color indexed="81"/>
            <rFont val="Tahoma"/>
            <family val="2"/>
          </rPr>
          <t xml:space="preserve">
</t>
        </r>
      </text>
    </comment>
    <comment ref="F138" authorId="0" shapeId="0" xr:uid="{64C9B655-1EF3-4522-8B91-768CA08104F6}">
      <text>
        <r>
          <rPr>
            <b/>
            <sz val="9"/>
            <color indexed="81"/>
            <rFont val="Tahoma"/>
            <family val="2"/>
          </rPr>
          <t>CEPICI: Prière lier la facture scannée</t>
        </r>
        <r>
          <rPr>
            <sz val="9"/>
            <color indexed="81"/>
            <rFont val="Tahoma"/>
            <family val="2"/>
          </rPr>
          <t xml:space="preserve">
</t>
        </r>
      </text>
    </comment>
    <comment ref="F139" authorId="0" shapeId="0" xr:uid="{098A8F0D-F442-4207-B147-4D74F625006C}">
      <text>
        <r>
          <rPr>
            <b/>
            <sz val="9"/>
            <color indexed="81"/>
            <rFont val="Tahoma"/>
            <family val="2"/>
          </rPr>
          <t>CEPICI: Prière lier la facture scannée</t>
        </r>
        <r>
          <rPr>
            <sz val="9"/>
            <color indexed="81"/>
            <rFont val="Tahoma"/>
            <family val="2"/>
          </rPr>
          <t xml:space="preserve">
</t>
        </r>
      </text>
    </comment>
    <comment ref="F140" authorId="0" shapeId="0" xr:uid="{92FCB80C-A47B-442B-AD0B-A4EADAC5BF0B}">
      <text>
        <r>
          <rPr>
            <b/>
            <sz val="9"/>
            <color indexed="81"/>
            <rFont val="Tahoma"/>
            <family val="2"/>
          </rPr>
          <t>CEPICI: Prière lier la facture scannée</t>
        </r>
        <r>
          <rPr>
            <sz val="9"/>
            <color indexed="81"/>
            <rFont val="Tahoma"/>
            <family val="2"/>
          </rPr>
          <t xml:space="preserve">
</t>
        </r>
      </text>
    </comment>
    <comment ref="F141" authorId="0" shapeId="0" xr:uid="{85E8E88C-D898-4B71-B6AB-244915DF6852}">
      <text>
        <r>
          <rPr>
            <b/>
            <sz val="9"/>
            <color indexed="81"/>
            <rFont val="Tahoma"/>
            <family val="2"/>
          </rPr>
          <t>CEPICI: Prière lier la facture scannée</t>
        </r>
        <r>
          <rPr>
            <sz val="9"/>
            <color indexed="81"/>
            <rFont val="Tahoma"/>
            <family val="2"/>
          </rPr>
          <t xml:space="preserve">
</t>
        </r>
      </text>
    </comment>
    <comment ref="F142" authorId="0" shapeId="0" xr:uid="{75BD706E-348A-49B9-B9DC-52502992410D}">
      <text>
        <r>
          <rPr>
            <b/>
            <sz val="9"/>
            <color indexed="81"/>
            <rFont val="Tahoma"/>
            <family val="2"/>
          </rPr>
          <t>CEPICI: Prière lier la facture scannée</t>
        </r>
        <r>
          <rPr>
            <sz val="9"/>
            <color indexed="81"/>
            <rFont val="Tahoma"/>
            <family val="2"/>
          </rPr>
          <t xml:space="preserve">
</t>
        </r>
      </text>
    </comment>
    <comment ref="F143" authorId="0" shapeId="0" xr:uid="{FEB82945-D678-441B-BA21-1608C6DBEE5C}">
      <text>
        <r>
          <rPr>
            <b/>
            <sz val="9"/>
            <color indexed="81"/>
            <rFont val="Tahoma"/>
            <family val="2"/>
          </rPr>
          <t>CEPICI: Prière lier la facture scannée</t>
        </r>
        <r>
          <rPr>
            <sz val="9"/>
            <color indexed="81"/>
            <rFont val="Tahoma"/>
            <family val="2"/>
          </rPr>
          <t xml:space="preserve">
</t>
        </r>
      </text>
    </comment>
    <comment ref="F144" authorId="0" shapeId="0" xr:uid="{B15AE598-9F05-4A6F-A8EC-77EFB266BA1F}">
      <text>
        <r>
          <rPr>
            <b/>
            <sz val="9"/>
            <color indexed="81"/>
            <rFont val="Tahoma"/>
            <family val="2"/>
          </rPr>
          <t>CEPICI: Prière lier la facture scannée</t>
        </r>
        <r>
          <rPr>
            <sz val="9"/>
            <color indexed="81"/>
            <rFont val="Tahoma"/>
            <family val="2"/>
          </rPr>
          <t xml:space="preserve">
</t>
        </r>
      </text>
    </comment>
    <comment ref="F145" authorId="0" shapeId="0" xr:uid="{B8D0D478-A047-47E3-A874-4832E28F3CD3}">
      <text>
        <r>
          <rPr>
            <b/>
            <sz val="9"/>
            <color indexed="81"/>
            <rFont val="Tahoma"/>
            <family val="2"/>
          </rPr>
          <t>CEPICI: Prière lier la facture scannée</t>
        </r>
        <r>
          <rPr>
            <sz val="9"/>
            <color indexed="81"/>
            <rFont val="Tahoma"/>
            <family val="2"/>
          </rPr>
          <t xml:space="preserve">
</t>
        </r>
      </text>
    </comment>
    <comment ref="F146" authorId="0" shapeId="0" xr:uid="{5994D448-51E1-487A-B181-B81AE8E929A9}">
      <text>
        <r>
          <rPr>
            <b/>
            <sz val="9"/>
            <color indexed="81"/>
            <rFont val="Tahoma"/>
            <family val="2"/>
          </rPr>
          <t>CEPICI: Prière lier la facture scannée</t>
        </r>
        <r>
          <rPr>
            <sz val="9"/>
            <color indexed="81"/>
            <rFont val="Tahoma"/>
            <family val="2"/>
          </rPr>
          <t xml:space="preserve">
</t>
        </r>
      </text>
    </comment>
    <comment ref="F147" authorId="0" shapeId="0" xr:uid="{13D9A91F-4154-4302-A78F-E2AE519AFB0D}">
      <text>
        <r>
          <rPr>
            <b/>
            <sz val="9"/>
            <color indexed="81"/>
            <rFont val="Tahoma"/>
            <family val="2"/>
          </rPr>
          <t>CEPICI: Prière lier la facture scannée</t>
        </r>
        <r>
          <rPr>
            <sz val="9"/>
            <color indexed="81"/>
            <rFont val="Tahoma"/>
            <family val="2"/>
          </rPr>
          <t xml:space="preserve">
</t>
        </r>
      </text>
    </comment>
    <comment ref="F148" authorId="0" shapeId="0" xr:uid="{B845E4BD-13F3-45F6-92A7-583FDF25537E}">
      <text>
        <r>
          <rPr>
            <b/>
            <sz val="9"/>
            <color indexed="81"/>
            <rFont val="Tahoma"/>
            <family val="2"/>
          </rPr>
          <t>CEPICI: Prière lier la facture scannée</t>
        </r>
        <r>
          <rPr>
            <sz val="9"/>
            <color indexed="81"/>
            <rFont val="Tahoma"/>
            <family val="2"/>
          </rPr>
          <t xml:space="preserve">
</t>
        </r>
      </text>
    </comment>
    <comment ref="F149" authorId="0" shapeId="0" xr:uid="{8A71D579-86B0-4916-A646-A7953E6D53D3}">
      <text>
        <r>
          <rPr>
            <b/>
            <sz val="9"/>
            <color indexed="81"/>
            <rFont val="Tahoma"/>
            <family val="2"/>
          </rPr>
          <t>CEPICI: Prière lier la facture scannée</t>
        </r>
        <r>
          <rPr>
            <sz val="9"/>
            <color indexed="81"/>
            <rFont val="Tahoma"/>
            <family val="2"/>
          </rPr>
          <t xml:space="preserve">
</t>
        </r>
      </text>
    </comment>
    <comment ref="F150" authorId="0" shapeId="0" xr:uid="{72ACE2A6-F461-45F9-85DD-2EA74223A84C}">
      <text>
        <r>
          <rPr>
            <b/>
            <sz val="9"/>
            <color indexed="81"/>
            <rFont val="Tahoma"/>
            <family val="2"/>
          </rPr>
          <t>CEPICI: Prière lier la facture scannée</t>
        </r>
        <r>
          <rPr>
            <sz val="9"/>
            <color indexed="81"/>
            <rFont val="Tahoma"/>
            <family val="2"/>
          </rPr>
          <t xml:space="preserve">
</t>
        </r>
      </text>
    </comment>
    <comment ref="F151" authorId="0" shapeId="0" xr:uid="{63B10E97-A449-4130-8D5C-D9B7F4AA7E86}">
      <text>
        <r>
          <rPr>
            <b/>
            <sz val="9"/>
            <color indexed="81"/>
            <rFont val="Tahoma"/>
            <family val="2"/>
          </rPr>
          <t>CEPICI: Prière lier la facture scannée</t>
        </r>
        <r>
          <rPr>
            <sz val="9"/>
            <color indexed="81"/>
            <rFont val="Tahoma"/>
            <family val="2"/>
          </rPr>
          <t xml:space="preserve">
</t>
        </r>
      </text>
    </comment>
    <comment ref="F152" authorId="0" shapeId="0" xr:uid="{1D8DB6C7-005D-4EB4-9CDD-609C2145FC5F}">
      <text>
        <r>
          <rPr>
            <b/>
            <sz val="9"/>
            <color indexed="81"/>
            <rFont val="Tahoma"/>
            <family val="2"/>
          </rPr>
          <t>CEPICI: Prière lier la facture scannée</t>
        </r>
        <r>
          <rPr>
            <sz val="9"/>
            <color indexed="81"/>
            <rFont val="Tahoma"/>
            <family val="2"/>
          </rPr>
          <t xml:space="preserve">
</t>
        </r>
      </text>
    </comment>
    <comment ref="F153" authorId="0" shapeId="0" xr:uid="{1C6B1EBF-07A6-480C-B08A-0049084F653C}">
      <text>
        <r>
          <rPr>
            <b/>
            <sz val="9"/>
            <color indexed="81"/>
            <rFont val="Tahoma"/>
            <family val="2"/>
          </rPr>
          <t>CEPICI: Prière lier la facture scannée</t>
        </r>
        <r>
          <rPr>
            <sz val="9"/>
            <color indexed="81"/>
            <rFont val="Tahoma"/>
            <family val="2"/>
          </rPr>
          <t xml:space="preserve">
</t>
        </r>
      </text>
    </comment>
    <comment ref="F154" authorId="0" shapeId="0" xr:uid="{478F1158-E42D-48CE-83C0-1ED3C7BCCF03}">
      <text>
        <r>
          <rPr>
            <b/>
            <sz val="9"/>
            <color indexed="81"/>
            <rFont val="Tahoma"/>
            <family val="2"/>
          </rPr>
          <t>CEPICI: Prière lier la facture scannée</t>
        </r>
        <r>
          <rPr>
            <sz val="9"/>
            <color indexed="81"/>
            <rFont val="Tahoma"/>
            <family val="2"/>
          </rPr>
          <t xml:space="preserve">
</t>
        </r>
      </text>
    </comment>
    <comment ref="F155" authorId="0" shapeId="0" xr:uid="{E68F901C-2FCA-48E3-8194-CFF08B79CD32}">
      <text>
        <r>
          <rPr>
            <b/>
            <sz val="9"/>
            <color indexed="81"/>
            <rFont val="Tahoma"/>
            <family val="2"/>
          </rPr>
          <t>CEPICI: Prière lier la facture scannée</t>
        </r>
        <r>
          <rPr>
            <sz val="9"/>
            <color indexed="81"/>
            <rFont val="Tahoma"/>
            <family val="2"/>
          </rPr>
          <t xml:space="preserve">
</t>
        </r>
      </text>
    </comment>
    <comment ref="F156" authorId="0" shapeId="0" xr:uid="{FF74F3D6-EC1B-43CC-8757-BBB8D195F244}">
      <text>
        <r>
          <rPr>
            <b/>
            <sz val="9"/>
            <color indexed="81"/>
            <rFont val="Tahoma"/>
            <family val="2"/>
          </rPr>
          <t>CEPICI: Prière lier la facture scannée</t>
        </r>
        <r>
          <rPr>
            <sz val="9"/>
            <color indexed="81"/>
            <rFont val="Tahoma"/>
            <family val="2"/>
          </rPr>
          <t xml:space="preserve">
</t>
        </r>
      </text>
    </comment>
    <comment ref="F157" authorId="0" shapeId="0" xr:uid="{B6C9F892-AF4F-4FA1-9DE4-655CC1559714}">
      <text>
        <r>
          <rPr>
            <b/>
            <sz val="9"/>
            <color indexed="81"/>
            <rFont val="Tahoma"/>
            <family val="2"/>
          </rPr>
          <t>CEPICI: Prière lier la facture scannée</t>
        </r>
        <r>
          <rPr>
            <sz val="9"/>
            <color indexed="81"/>
            <rFont val="Tahoma"/>
            <family val="2"/>
          </rPr>
          <t xml:space="preserve">
</t>
        </r>
      </text>
    </comment>
    <comment ref="F158" authorId="0" shapeId="0" xr:uid="{4457B8ED-621A-4315-B758-B11900F45CBA}">
      <text>
        <r>
          <rPr>
            <b/>
            <sz val="9"/>
            <color indexed="81"/>
            <rFont val="Tahoma"/>
            <family val="2"/>
          </rPr>
          <t>CEPICI: Prière lier la facture scannée</t>
        </r>
        <r>
          <rPr>
            <sz val="9"/>
            <color indexed="81"/>
            <rFont val="Tahoma"/>
            <family val="2"/>
          </rPr>
          <t xml:space="preserve">
</t>
        </r>
      </text>
    </comment>
    <comment ref="F159" authorId="0" shapeId="0" xr:uid="{D7FCFD51-841B-4BEF-9A0C-F9433703F45B}">
      <text>
        <r>
          <rPr>
            <b/>
            <sz val="9"/>
            <color indexed="81"/>
            <rFont val="Tahoma"/>
            <family val="2"/>
          </rPr>
          <t>CEPICI: Prière lier la facture scannée</t>
        </r>
        <r>
          <rPr>
            <sz val="9"/>
            <color indexed="81"/>
            <rFont val="Tahoma"/>
            <family val="2"/>
          </rPr>
          <t xml:space="preserve">
</t>
        </r>
      </text>
    </comment>
    <comment ref="F160" authorId="0" shapeId="0" xr:uid="{78EC0EC5-2EF1-475F-9765-BE495C54E337}">
      <text>
        <r>
          <rPr>
            <b/>
            <sz val="9"/>
            <color indexed="81"/>
            <rFont val="Tahoma"/>
            <family val="2"/>
          </rPr>
          <t>CEPICI: Prière lier la facture scannée</t>
        </r>
        <r>
          <rPr>
            <sz val="9"/>
            <color indexed="81"/>
            <rFont val="Tahoma"/>
            <family val="2"/>
          </rPr>
          <t xml:space="preserve">
</t>
        </r>
      </text>
    </comment>
    <comment ref="F161" authorId="0" shapeId="0" xr:uid="{1D3CE69A-9FA5-4B86-9736-C1BBFB59E087}">
      <text>
        <r>
          <rPr>
            <b/>
            <sz val="9"/>
            <color indexed="81"/>
            <rFont val="Tahoma"/>
            <family val="2"/>
          </rPr>
          <t>CEPICI: Prière lier la facture scannée</t>
        </r>
        <r>
          <rPr>
            <sz val="9"/>
            <color indexed="81"/>
            <rFont val="Tahoma"/>
            <family val="2"/>
          </rPr>
          <t xml:space="preserve">
</t>
        </r>
      </text>
    </comment>
    <comment ref="F162" authorId="0" shapeId="0" xr:uid="{BEC81911-F552-4C49-ABCE-0A3A0D61E27C}">
      <text>
        <r>
          <rPr>
            <b/>
            <sz val="9"/>
            <color indexed="81"/>
            <rFont val="Tahoma"/>
            <family val="2"/>
          </rPr>
          <t>CEPICI: Prière lier la facture scannée</t>
        </r>
        <r>
          <rPr>
            <sz val="9"/>
            <color indexed="81"/>
            <rFont val="Tahoma"/>
            <family val="2"/>
          </rPr>
          <t xml:space="preserve">
</t>
        </r>
      </text>
    </comment>
    <comment ref="F163" authorId="0" shapeId="0" xr:uid="{44F1AE19-0F24-4A8E-8932-C27759C3D1D2}">
      <text>
        <r>
          <rPr>
            <b/>
            <sz val="9"/>
            <color indexed="81"/>
            <rFont val="Tahoma"/>
            <family val="2"/>
          </rPr>
          <t>CEPICI: Prière lier la facture scannée</t>
        </r>
        <r>
          <rPr>
            <sz val="9"/>
            <color indexed="81"/>
            <rFont val="Tahoma"/>
            <family val="2"/>
          </rPr>
          <t xml:space="preserve">
</t>
        </r>
      </text>
    </comment>
    <comment ref="F164" authorId="0" shapeId="0" xr:uid="{28D98B16-128E-41DA-B890-A9D22857CD22}">
      <text>
        <r>
          <rPr>
            <b/>
            <sz val="9"/>
            <color indexed="81"/>
            <rFont val="Tahoma"/>
            <family val="2"/>
          </rPr>
          <t>CEPICI: Prière lier la facture scannée</t>
        </r>
        <r>
          <rPr>
            <sz val="9"/>
            <color indexed="81"/>
            <rFont val="Tahoma"/>
            <family val="2"/>
          </rPr>
          <t xml:space="preserve">
</t>
        </r>
      </text>
    </comment>
    <comment ref="F165" authorId="0" shapeId="0" xr:uid="{39761CB2-213E-49A2-9F11-4B42E37FF920}">
      <text>
        <r>
          <rPr>
            <b/>
            <sz val="9"/>
            <color indexed="81"/>
            <rFont val="Tahoma"/>
            <family val="2"/>
          </rPr>
          <t>CEPICI: Prière lier la facture scannée</t>
        </r>
        <r>
          <rPr>
            <sz val="9"/>
            <color indexed="81"/>
            <rFont val="Tahoma"/>
            <family val="2"/>
          </rPr>
          <t xml:space="preserve">
</t>
        </r>
      </text>
    </comment>
    <comment ref="F166" authorId="0" shapeId="0" xr:uid="{ACC3FB66-D712-437D-84E1-3EB506A2DF06}">
      <text>
        <r>
          <rPr>
            <b/>
            <sz val="9"/>
            <color indexed="81"/>
            <rFont val="Tahoma"/>
            <family val="2"/>
          </rPr>
          <t>CEPICI: Prière lier la facture scannée</t>
        </r>
        <r>
          <rPr>
            <sz val="9"/>
            <color indexed="81"/>
            <rFont val="Tahoma"/>
            <family val="2"/>
          </rPr>
          <t xml:space="preserve">
</t>
        </r>
      </text>
    </comment>
    <comment ref="F167" authorId="0" shapeId="0" xr:uid="{4D3950C8-60BB-468C-95F3-0EF38DFF16A8}">
      <text>
        <r>
          <rPr>
            <b/>
            <sz val="9"/>
            <color indexed="81"/>
            <rFont val="Tahoma"/>
            <family val="2"/>
          </rPr>
          <t>CEPICI: Prière lier la facture scannée</t>
        </r>
        <r>
          <rPr>
            <sz val="9"/>
            <color indexed="81"/>
            <rFont val="Tahoma"/>
            <family val="2"/>
          </rPr>
          <t xml:space="preserve">
</t>
        </r>
      </text>
    </comment>
    <comment ref="F168" authorId="0" shapeId="0" xr:uid="{82E220D5-937F-4362-8E66-12A4EAD738C2}">
      <text>
        <r>
          <rPr>
            <b/>
            <sz val="9"/>
            <color indexed="81"/>
            <rFont val="Tahoma"/>
            <family val="2"/>
          </rPr>
          <t>CEPICI: Prière lier la facture scannée</t>
        </r>
        <r>
          <rPr>
            <sz val="9"/>
            <color indexed="81"/>
            <rFont val="Tahoma"/>
            <family val="2"/>
          </rPr>
          <t xml:space="preserve">
</t>
        </r>
      </text>
    </comment>
    <comment ref="F169" authorId="0" shapeId="0" xr:uid="{DAD39866-F716-4489-8972-DC006F2718EC}">
      <text>
        <r>
          <rPr>
            <b/>
            <sz val="9"/>
            <color indexed="81"/>
            <rFont val="Tahoma"/>
            <family val="2"/>
          </rPr>
          <t>CEPICI: Prière lier la facture scannée</t>
        </r>
        <r>
          <rPr>
            <sz val="9"/>
            <color indexed="81"/>
            <rFont val="Tahoma"/>
            <family val="2"/>
          </rPr>
          <t xml:space="preserve">
</t>
        </r>
      </text>
    </comment>
    <comment ref="F170" authorId="0" shapeId="0" xr:uid="{0F4AFEDB-06EF-4721-8366-A304F48B40D7}">
      <text>
        <r>
          <rPr>
            <b/>
            <sz val="9"/>
            <color indexed="81"/>
            <rFont val="Tahoma"/>
            <family val="2"/>
          </rPr>
          <t>CEPICI: Prière lier la facture scannée</t>
        </r>
        <r>
          <rPr>
            <sz val="9"/>
            <color indexed="81"/>
            <rFont val="Tahoma"/>
            <family val="2"/>
          </rPr>
          <t xml:space="preserve">
</t>
        </r>
      </text>
    </comment>
    <comment ref="F171" authorId="0" shapeId="0" xr:uid="{0AC43164-13BC-4184-B331-377F37F287B4}">
      <text>
        <r>
          <rPr>
            <b/>
            <sz val="9"/>
            <color indexed="81"/>
            <rFont val="Tahoma"/>
            <family val="2"/>
          </rPr>
          <t>CEPICI: Prière lier la facture scannée</t>
        </r>
        <r>
          <rPr>
            <sz val="9"/>
            <color indexed="81"/>
            <rFont val="Tahoma"/>
            <family val="2"/>
          </rPr>
          <t xml:space="preserve">
</t>
        </r>
      </text>
    </comment>
    <comment ref="F172" authorId="0" shapeId="0" xr:uid="{099F851E-0B12-4957-9EA5-3DC29B4C0BBE}">
      <text>
        <r>
          <rPr>
            <b/>
            <sz val="9"/>
            <color indexed="81"/>
            <rFont val="Tahoma"/>
            <family val="2"/>
          </rPr>
          <t>CEPICI: Prière lier la facture scannée</t>
        </r>
        <r>
          <rPr>
            <sz val="9"/>
            <color indexed="81"/>
            <rFont val="Tahoma"/>
            <family val="2"/>
          </rPr>
          <t xml:space="preserve">
</t>
        </r>
      </text>
    </comment>
    <comment ref="F173" authorId="0" shapeId="0" xr:uid="{AF35D166-39BC-4012-A528-76C8172AECEA}">
      <text>
        <r>
          <rPr>
            <b/>
            <sz val="9"/>
            <color indexed="81"/>
            <rFont val="Tahoma"/>
            <family val="2"/>
          </rPr>
          <t>CEPICI: Prière lier la facture scannée</t>
        </r>
        <r>
          <rPr>
            <sz val="9"/>
            <color indexed="81"/>
            <rFont val="Tahoma"/>
            <family val="2"/>
          </rPr>
          <t xml:space="preserve">
</t>
        </r>
      </text>
    </comment>
    <comment ref="F174" authorId="0" shapeId="0" xr:uid="{DAF65647-D4CE-4B4A-9A36-B500CAD0E932}">
      <text>
        <r>
          <rPr>
            <b/>
            <sz val="9"/>
            <color indexed="81"/>
            <rFont val="Tahoma"/>
            <family val="2"/>
          </rPr>
          <t>CEPICI: Prière lier la facture scannée</t>
        </r>
        <r>
          <rPr>
            <sz val="9"/>
            <color indexed="81"/>
            <rFont val="Tahoma"/>
            <family val="2"/>
          </rPr>
          <t xml:space="preserve">
</t>
        </r>
      </text>
    </comment>
    <comment ref="F175" authorId="0" shapeId="0" xr:uid="{BD0A34EB-49A5-438C-8B70-79EECDAE7A79}">
      <text>
        <r>
          <rPr>
            <b/>
            <sz val="9"/>
            <color indexed="81"/>
            <rFont val="Tahoma"/>
            <family val="2"/>
          </rPr>
          <t>CEPICI: Prière lier la facture scannée</t>
        </r>
        <r>
          <rPr>
            <sz val="9"/>
            <color indexed="81"/>
            <rFont val="Tahoma"/>
            <family val="2"/>
          </rPr>
          <t xml:space="preserve">
</t>
        </r>
      </text>
    </comment>
    <comment ref="F176" authorId="0" shapeId="0" xr:uid="{1DFC1209-A2F1-4A54-ABAC-5B877E588FF5}">
      <text>
        <r>
          <rPr>
            <b/>
            <sz val="9"/>
            <color indexed="81"/>
            <rFont val="Tahoma"/>
            <family val="2"/>
          </rPr>
          <t>CEPICI: Prière lier la facture scannée</t>
        </r>
        <r>
          <rPr>
            <sz val="9"/>
            <color indexed="81"/>
            <rFont val="Tahoma"/>
            <family val="2"/>
          </rPr>
          <t xml:space="preserve">
</t>
        </r>
      </text>
    </comment>
    <comment ref="F177" authorId="0" shapeId="0" xr:uid="{187B4F68-3B5C-448D-975A-9CA340FD2094}">
      <text>
        <r>
          <rPr>
            <b/>
            <sz val="9"/>
            <color indexed="81"/>
            <rFont val="Tahoma"/>
            <family val="2"/>
          </rPr>
          <t>CEPICI: Prière lier la facture scannée</t>
        </r>
        <r>
          <rPr>
            <sz val="9"/>
            <color indexed="81"/>
            <rFont val="Tahoma"/>
            <family val="2"/>
          </rPr>
          <t xml:space="preserve">
</t>
        </r>
      </text>
    </comment>
    <comment ref="F178" authorId="0" shapeId="0" xr:uid="{F98142A7-E195-4A90-B7C8-8AE8C8C194A1}">
      <text>
        <r>
          <rPr>
            <b/>
            <sz val="9"/>
            <color indexed="81"/>
            <rFont val="Tahoma"/>
            <family val="2"/>
          </rPr>
          <t>CEPICI: Prière lier la facture scannée</t>
        </r>
        <r>
          <rPr>
            <sz val="9"/>
            <color indexed="81"/>
            <rFont val="Tahoma"/>
            <family val="2"/>
          </rPr>
          <t xml:space="preserve">
</t>
        </r>
      </text>
    </comment>
    <comment ref="F179" authorId="0" shapeId="0" xr:uid="{9D43A711-A1CD-4648-9134-BEA4E5E5B0A0}">
      <text>
        <r>
          <rPr>
            <b/>
            <sz val="9"/>
            <color indexed="81"/>
            <rFont val="Tahoma"/>
            <family val="2"/>
          </rPr>
          <t>CEPICI: Prière lier la facture scannée</t>
        </r>
        <r>
          <rPr>
            <sz val="9"/>
            <color indexed="81"/>
            <rFont val="Tahoma"/>
            <family val="2"/>
          </rPr>
          <t xml:space="preserve">
</t>
        </r>
      </text>
    </comment>
    <comment ref="F180" authorId="0" shapeId="0" xr:uid="{57AC9A97-1C04-462D-8807-CED5CDE6CFEC}">
      <text>
        <r>
          <rPr>
            <b/>
            <sz val="9"/>
            <color indexed="81"/>
            <rFont val="Tahoma"/>
            <family val="2"/>
          </rPr>
          <t>CEPICI: Prière lier la facture scannée</t>
        </r>
        <r>
          <rPr>
            <sz val="9"/>
            <color indexed="81"/>
            <rFont val="Tahoma"/>
            <family val="2"/>
          </rPr>
          <t xml:space="preserve">
</t>
        </r>
      </text>
    </comment>
    <comment ref="F181" authorId="0" shapeId="0" xr:uid="{6FBF30DC-52E0-4565-8FC1-B49302FF1F2B}">
      <text>
        <r>
          <rPr>
            <b/>
            <sz val="9"/>
            <color indexed="81"/>
            <rFont val="Tahoma"/>
            <family val="2"/>
          </rPr>
          <t>CEPICI: Prière lier la facture scannée</t>
        </r>
        <r>
          <rPr>
            <sz val="9"/>
            <color indexed="81"/>
            <rFont val="Tahoma"/>
            <family val="2"/>
          </rPr>
          <t xml:space="preserve">
</t>
        </r>
      </text>
    </comment>
    <comment ref="F182" authorId="0" shapeId="0" xr:uid="{1827C87F-073F-493D-8162-2FDA47C4750E}">
      <text>
        <r>
          <rPr>
            <b/>
            <sz val="9"/>
            <color indexed="81"/>
            <rFont val="Tahoma"/>
            <family val="2"/>
          </rPr>
          <t>CEPICI: Prière lier la facture scannée</t>
        </r>
        <r>
          <rPr>
            <sz val="9"/>
            <color indexed="81"/>
            <rFont val="Tahoma"/>
            <family val="2"/>
          </rPr>
          <t xml:space="preserve">
</t>
        </r>
      </text>
    </comment>
    <comment ref="F183" authorId="0" shapeId="0" xr:uid="{58CECAFB-9739-4703-A91C-2796B2478587}">
      <text>
        <r>
          <rPr>
            <b/>
            <sz val="9"/>
            <color indexed="81"/>
            <rFont val="Tahoma"/>
            <family val="2"/>
          </rPr>
          <t>CEPICI: Prière lier la facture scannée</t>
        </r>
        <r>
          <rPr>
            <sz val="9"/>
            <color indexed="81"/>
            <rFont val="Tahoma"/>
            <family val="2"/>
          </rPr>
          <t xml:space="preserve">
</t>
        </r>
      </text>
    </comment>
    <comment ref="F184" authorId="0" shapeId="0" xr:uid="{7E77F206-F36C-4D56-B833-78CFBDC18A93}">
      <text>
        <r>
          <rPr>
            <b/>
            <sz val="9"/>
            <color indexed="81"/>
            <rFont val="Tahoma"/>
            <family val="2"/>
          </rPr>
          <t>CEPICI: Prière lier la facture scannée</t>
        </r>
        <r>
          <rPr>
            <sz val="9"/>
            <color indexed="81"/>
            <rFont val="Tahoma"/>
            <family val="2"/>
          </rPr>
          <t xml:space="preserve">
</t>
        </r>
      </text>
    </comment>
    <comment ref="F185" authorId="0" shapeId="0" xr:uid="{AC8BDC47-26AB-4D3A-BA7B-BC6A91534219}">
      <text>
        <r>
          <rPr>
            <b/>
            <sz val="9"/>
            <color indexed="81"/>
            <rFont val="Tahoma"/>
            <family val="2"/>
          </rPr>
          <t>CEPICI: Prière lier la facture scannée</t>
        </r>
        <r>
          <rPr>
            <sz val="9"/>
            <color indexed="81"/>
            <rFont val="Tahoma"/>
            <family val="2"/>
          </rPr>
          <t xml:space="preserve">
</t>
        </r>
      </text>
    </comment>
    <comment ref="F186" authorId="0" shapeId="0" xr:uid="{CB3B0C39-7073-47B8-B186-EA169E7C4B27}">
      <text>
        <r>
          <rPr>
            <b/>
            <sz val="9"/>
            <color indexed="81"/>
            <rFont val="Tahoma"/>
            <family val="2"/>
          </rPr>
          <t>CEPICI: Prière lier la facture scannée</t>
        </r>
        <r>
          <rPr>
            <sz val="9"/>
            <color indexed="81"/>
            <rFont val="Tahoma"/>
            <family val="2"/>
          </rPr>
          <t xml:space="preserve">
</t>
        </r>
      </text>
    </comment>
    <comment ref="F187" authorId="0" shapeId="0" xr:uid="{68D9F930-896F-4635-88D2-7B3D242C2D35}">
      <text>
        <r>
          <rPr>
            <b/>
            <sz val="9"/>
            <color indexed="81"/>
            <rFont val="Tahoma"/>
            <family val="2"/>
          </rPr>
          <t>CEPICI: Prière lier la facture scannée</t>
        </r>
        <r>
          <rPr>
            <sz val="9"/>
            <color indexed="81"/>
            <rFont val="Tahoma"/>
            <family val="2"/>
          </rPr>
          <t xml:space="preserve">
</t>
        </r>
      </text>
    </comment>
    <comment ref="F188" authorId="0" shapeId="0" xr:uid="{66B2471B-FC7B-472F-B29D-CB46D7B8A46F}">
      <text>
        <r>
          <rPr>
            <b/>
            <sz val="9"/>
            <color indexed="81"/>
            <rFont val="Tahoma"/>
            <family val="2"/>
          </rPr>
          <t>CEPICI: Prière lier la facture scannée</t>
        </r>
        <r>
          <rPr>
            <sz val="9"/>
            <color indexed="81"/>
            <rFont val="Tahoma"/>
            <family val="2"/>
          </rPr>
          <t xml:space="preserve">
</t>
        </r>
      </text>
    </comment>
    <comment ref="F189" authorId="0" shapeId="0" xr:uid="{7F59063D-F794-4F26-AE13-05D3E7B50EAB}">
      <text>
        <r>
          <rPr>
            <b/>
            <sz val="9"/>
            <color indexed="81"/>
            <rFont val="Tahoma"/>
            <family val="2"/>
          </rPr>
          <t>CEPICI: Prière lier la facture scannée</t>
        </r>
        <r>
          <rPr>
            <sz val="9"/>
            <color indexed="81"/>
            <rFont val="Tahoma"/>
            <family val="2"/>
          </rPr>
          <t xml:space="preserve">
</t>
        </r>
      </text>
    </comment>
    <comment ref="F190" authorId="0" shapeId="0" xr:uid="{71A916A5-1639-496A-A8D7-5B556513486C}">
      <text>
        <r>
          <rPr>
            <b/>
            <sz val="9"/>
            <color indexed="81"/>
            <rFont val="Tahoma"/>
            <family val="2"/>
          </rPr>
          <t>CEPICI: Prière lier la facture scannée</t>
        </r>
        <r>
          <rPr>
            <sz val="9"/>
            <color indexed="81"/>
            <rFont val="Tahoma"/>
            <family val="2"/>
          </rPr>
          <t xml:space="preserve">
</t>
        </r>
      </text>
    </comment>
    <comment ref="F191" authorId="0" shapeId="0" xr:uid="{AAD1C651-CA6C-4C4B-BEB0-CE2C575FD6EC}">
      <text>
        <r>
          <rPr>
            <b/>
            <sz val="9"/>
            <color indexed="81"/>
            <rFont val="Tahoma"/>
            <family val="2"/>
          </rPr>
          <t>CEPICI: Prière lier la facture scannée</t>
        </r>
        <r>
          <rPr>
            <sz val="9"/>
            <color indexed="81"/>
            <rFont val="Tahoma"/>
            <family val="2"/>
          </rPr>
          <t xml:space="preserve">
</t>
        </r>
      </text>
    </comment>
    <comment ref="F192" authorId="0" shapeId="0" xr:uid="{E3CE2891-4259-4839-A9E3-6D7F126057DF}">
      <text>
        <r>
          <rPr>
            <b/>
            <sz val="9"/>
            <color indexed="81"/>
            <rFont val="Tahoma"/>
            <family val="2"/>
          </rPr>
          <t>CEPICI: Prière lier la facture scannée</t>
        </r>
        <r>
          <rPr>
            <sz val="9"/>
            <color indexed="81"/>
            <rFont val="Tahoma"/>
            <family val="2"/>
          </rPr>
          <t xml:space="preserve">
</t>
        </r>
      </text>
    </comment>
    <comment ref="F193" authorId="0" shapeId="0" xr:uid="{57AC6A26-C05D-4E44-B426-7064DB8514ED}">
      <text>
        <r>
          <rPr>
            <b/>
            <sz val="9"/>
            <color indexed="81"/>
            <rFont val="Tahoma"/>
            <family val="2"/>
          </rPr>
          <t>CEPICI: Prière lier la facture scannée</t>
        </r>
        <r>
          <rPr>
            <sz val="9"/>
            <color indexed="81"/>
            <rFont val="Tahoma"/>
            <family val="2"/>
          </rPr>
          <t xml:space="preserve">
</t>
        </r>
      </text>
    </comment>
    <comment ref="F194" authorId="0" shapeId="0" xr:uid="{5161563E-4B18-4EF3-8CD7-58A1935BED37}">
      <text>
        <r>
          <rPr>
            <b/>
            <sz val="9"/>
            <color indexed="81"/>
            <rFont val="Tahoma"/>
            <family val="2"/>
          </rPr>
          <t>CEPICI: Prière lier la facture scannée</t>
        </r>
        <r>
          <rPr>
            <sz val="9"/>
            <color indexed="81"/>
            <rFont val="Tahoma"/>
            <family val="2"/>
          </rPr>
          <t xml:space="preserve">
</t>
        </r>
      </text>
    </comment>
    <comment ref="F195" authorId="0" shapeId="0" xr:uid="{49AE5F8F-5B63-4D81-ADAF-E503EC43F1EF}">
      <text>
        <r>
          <rPr>
            <b/>
            <sz val="9"/>
            <color indexed="81"/>
            <rFont val="Tahoma"/>
            <family val="2"/>
          </rPr>
          <t>CEPICI: Prière lier la facture scannée</t>
        </r>
        <r>
          <rPr>
            <sz val="9"/>
            <color indexed="81"/>
            <rFont val="Tahoma"/>
            <family val="2"/>
          </rPr>
          <t xml:space="preserve">
</t>
        </r>
      </text>
    </comment>
    <comment ref="F196" authorId="0" shapeId="0" xr:uid="{F2E6C314-3F38-451B-AAFE-F836141C3D1C}">
      <text>
        <r>
          <rPr>
            <b/>
            <sz val="9"/>
            <color indexed="81"/>
            <rFont val="Tahoma"/>
            <family val="2"/>
          </rPr>
          <t>CEPICI: Prière lier la facture scannée</t>
        </r>
        <r>
          <rPr>
            <sz val="9"/>
            <color indexed="81"/>
            <rFont val="Tahoma"/>
            <family val="2"/>
          </rPr>
          <t xml:space="preserve">
</t>
        </r>
      </text>
    </comment>
    <comment ref="F197" authorId="0" shapeId="0" xr:uid="{D1A594BB-C93B-4394-B0E5-7539B9D1DF11}">
      <text>
        <r>
          <rPr>
            <b/>
            <sz val="9"/>
            <color indexed="81"/>
            <rFont val="Tahoma"/>
            <family val="2"/>
          </rPr>
          <t>CEPICI: Prière lier la facture scannée</t>
        </r>
        <r>
          <rPr>
            <sz val="9"/>
            <color indexed="81"/>
            <rFont val="Tahoma"/>
            <family val="2"/>
          </rPr>
          <t xml:space="preserve">
</t>
        </r>
      </text>
    </comment>
    <comment ref="F198" authorId="0" shapeId="0" xr:uid="{F5B97FDB-044A-4AB8-9ECA-E5698D5ACDEE}">
      <text>
        <r>
          <rPr>
            <b/>
            <sz val="9"/>
            <color indexed="81"/>
            <rFont val="Tahoma"/>
            <family val="2"/>
          </rPr>
          <t>CEPICI: Prière lier la facture scannée</t>
        </r>
        <r>
          <rPr>
            <sz val="9"/>
            <color indexed="81"/>
            <rFont val="Tahoma"/>
            <family val="2"/>
          </rPr>
          <t xml:space="preserve">
</t>
        </r>
      </text>
    </comment>
    <comment ref="F199" authorId="0" shapeId="0" xr:uid="{402822B4-2CF7-4483-B976-B22DE2ECF01B}">
      <text>
        <r>
          <rPr>
            <b/>
            <sz val="9"/>
            <color indexed="81"/>
            <rFont val="Tahoma"/>
            <family val="2"/>
          </rPr>
          <t>CEPICI: Prière lier la facture scannée</t>
        </r>
        <r>
          <rPr>
            <sz val="9"/>
            <color indexed="81"/>
            <rFont val="Tahoma"/>
            <family val="2"/>
          </rPr>
          <t xml:space="preserve">
</t>
        </r>
      </text>
    </comment>
    <comment ref="F200" authorId="0" shapeId="0" xr:uid="{B7260499-19BB-4EA8-8AB3-C6DB9747ACF8}">
      <text>
        <r>
          <rPr>
            <b/>
            <sz val="9"/>
            <color indexed="81"/>
            <rFont val="Tahoma"/>
            <family val="2"/>
          </rPr>
          <t>CEPICI: Prière lier la facture scannée</t>
        </r>
        <r>
          <rPr>
            <sz val="9"/>
            <color indexed="81"/>
            <rFont val="Tahoma"/>
            <family val="2"/>
          </rPr>
          <t xml:space="preserve">
</t>
        </r>
      </text>
    </comment>
    <comment ref="F201" authorId="0" shapeId="0" xr:uid="{377DBFEA-A913-4DB1-A7EE-06F889ACE8DA}">
      <text>
        <r>
          <rPr>
            <b/>
            <sz val="9"/>
            <color indexed="81"/>
            <rFont val="Tahoma"/>
            <family val="2"/>
          </rPr>
          <t>CEPICI: Prière lier la facture scannée</t>
        </r>
        <r>
          <rPr>
            <sz val="9"/>
            <color indexed="81"/>
            <rFont val="Tahoma"/>
            <family val="2"/>
          </rPr>
          <t xml:space="preserve">
</t>
        </r>
      </text>
    </comment>
    <comment ref="F202" authorId="0" shapeId="0" xr:uid="{A39508EB-AEC1-48A1-B77E-B44EAC55E4E4}">
      <text>
        <r>
          <rPr>
            <b/>
            <sz val="9"/>
            <color indexed="81"/>
            <rFont val="Tahoma"/>
            <family val="2"/>
          </rPr>
          <t>CEPICI: Prière lier la facture scannée</t>
        </r>
        <r>
          <rPr>
            <sz val="9"/>
            <color indexed="81"/>
            <rFont val="Tahoma"/>
            <family val="2"/>
          </rPr>
          <t xml:space="preserve">
</t>
        </r>
      </text>
    </comment>
    <comment ref="F203" authorId="0" shapeId="0" xr:uid="{864192AD-D0AA-427D-8E56-DDC3AC7D0025}">
      <text>
        <r>
          <rPr>
            <b/>
            <sz val="9"/>
            <color indexed="81"/>
            <rFont val="Tahoma"/>
            <family val="2"/>
          </rPr>
          <t>CEPICI: Prière lier la facture scannée</t>
        </r>
        <r>
          <rPr>
            <sz val="9"/>
            <color indexed="81"/>
            <rFont val="Tahoma"/>
            <family val="2"/>
          </rPr>
          <t xml:space="preserve">
</t>
        </r>
      </text>
    </comment>
    <comment ref="F204" authorId="0" shapeId="0" xr:uid="{35CB7222-1819-4B14-B40B-9EEE2287411A}">
      <text>
        <r>
          <rPr>
            <b/>
            <sz val="9"/>
            <color indexed="81"/>
            <rFont val="Tahoma"/>
            <family val="2"/>
          </rPr>
          <t>CEPICI: Prière lier la facture scannée</t>
        </r>
        <r>
          <rPr>
            <sz val="9"/>
            <color indexed="81"/>
            <rFont val="Tahoma"/>
            <family val="2"/>
          </rPr>
          <t xml:space="preserve">
</t>
        </r>
      </text>
    </comment>
    <comment ref="F205" authorId="0" shapeId="0" xr:uid="{2654FA80-FDC2-4344-89FF-69A182C29621}">
      <text>
        <r>
          <rPr>
            <b/>
            <sz val="9"/>
            <color indexed="81"/>
            <rFont val="Tahoma"/>
            <family val="2"/>
          </rPr>
          <t>CEPICI: Prière lier la facture scannée</t>
        </r>
        <r>
          <rPr>
            <sz val="9"/>
            <color indexed="81"/>
            <rFont val="Tahoma"/>
            <family val="2"/>
          </rPr>
          <t xml:space="preserve">
</t>
        </r>
      </text>
    </comment>
    <comment ref="F206" authorId="0" shapeId="0" xr:uid="{14BC8A55-F73B-4AE3-B045-689B6BD90BD5}">
      <text>
        <r>
          <rPr>
            <b/>
            <sz val="9"/>
            <color indexed="81"/>
            <rFont val="Tahoma"/>
            <family val="2"/>
          </rPr>
          <t>CEPICI: Prière lier la facture scannée</t>
        </r>
        <r>
          <rPr>
            <sz val="9"/>
            <color indexed="81"/>
            <rFont val="Tahoma"/>
            <family val="2"/>
          </rPr>
          <t xml:space="preserve">
</t>
        </r>
      </text>
    </comment>
    <comment ref="F207" authorId="0" shapeId="0" xr:uid="{74834D6D-A068-4093-A8C0-C258EF614FEF}">
      <text>
        <r>
          <rPr>
            <b/>
            <sz val="9"/>
            <color indexed="81"/>
            <rFont val="Tahoma"/>
            <family val="2"/>
          </rPr>
          <t>CEPICI: Prière lier la facture scannée</t>
        </r>
        <r>
          <rPr>
            <sz val="9"/>
            <color indexed="81"/>
            <rFont val="Tahoma"/>
            <family val="2"/>
          </rPr>
          <t xml:space="preserve">
</t>
        </r>
      </text>
    </comment>
    <comment ref="F208" authorId="0" shapeId="0" xr:uid="{1C6CA72A-63A8-43AF-8F4A-29C9632162F3}">
      <text>
        <r>
          <rPr>
            <b/>
            <sz val="9"/>
            <color indexed="81"/>
            <rFont val="Tahoma"/>
            <family val="2"/>
          </rPr>
          <t>CEPICI: Prière lier la facture scannée</t>
        </r>
        <r>
          <rPr>
            <sz val="9"/>
            <color indexed="81"/>
            <rFont val="Tahoma"/>
            <family val="2"/>
          </rPr>
          <t xml:space="preserve">
</t>
        </r>
      </text>
    </comment>
    <comment ref="F209" authorId="0" shapeId="0" xr:uid="{B1489424-FA54-4E2D-82E7-2A02CEF6D539}">
      <text>
        <r>
          <rPr>
            <b/>
            <sz val="9"/>
            <color indexed="81"/>
            <rFont val="Tahoma"/>
            <family val="2"/>
          </rPr>
          <t>CEPICI: Prière lier la facture scannée</t>
        </r>
        <r>
          <rPr>
            <sz val="9"/>
            <color indexed="81"/>
            <rFont val="Tahoma"/>
            <family val="2"/>
          </rPr>
          <t xml:space="preserve">
</t>
        </r>
      </text>
    </comment>
    <comment ref="F210" authorId="0" shapeId="0" xr:uid="{4E91D814-28DD-4258-8275-DB6330BA8A1F}">
      <text>
        <r>
          <rPr>
            <b/>
            <sz val="9"/>
            <color indexed="81"/>
            <rFont val="Tahoma"/>
            <family val="2"/>
          </rPr>
          <t>CEPICI: Prière lier la facture scannée</t>
        </r>
        <r>
          <rPr>
            <sz val="9"/>
            <color indexed="81"/>
            <rFont val="Tahoma"/>
            <family val="2"/>
          </rPr>
          <t xml:space="preserve">
</t>
        </r>
      </text>
    </comment>
    <comment ref="F211" authorId="0" shapeId="0" xr:uid="{1963EF89-8952-459D-B832-08C40FA60B58}">
      <text>
        <r>
          <rPr>
            <b/>
            <sz val="9"/>
            <color indexed="81"/>
            <rFont val="Tahoma"/>
            <family val="2"/>
          </rPr>
          <t>CEPICI: Prière lier la facture scannée</t>
        </r>
        <r>
          <rPr>
            <sz val="9"/>
            <color indexed="81"/>
            <rFont val="Tahoma"/>
            <family val="2"/>
          </rPr>
          <t xml:space="preserve">
</t>
        </r>
      </text>
    </comment>
    <comment ref="F212" authorId="0" shapeId="0" xr:uid="{B47DBF0E-FE89-4A61-8964-1255DBDC985C}">
      <text>
        <r>
          <rPr>
            <b/>
            <sz val="9"/>
            <color indexed="81"/>
            <rFont val="Tahoma"/>
            <family val="2"/>
          </rPr>
          <t>CEPICI: Prière lier la facture scannée</t>
        </r>
        <r>
          <rPr>
            <sz val="9"/>
            <color indexed="81"/>
            <rFont val="Tahoma"/>
            <family val="2"/>
          </rPr>
          <t xml:space="preserve">
</t>
        </r>
      </text>
    </comment>
    <comment ref="F213" authorId="0" shapeId="0" xr:uid="{F9813967-E6A4-4FFC-8568-849A8F94E2FD}">
      <text>
        <r>
          <rPr>
            <b/>
            <sz val="9"/>
            <color indexed="81"/>
            <rFont val="Tahoma"/>
            <family val="2"/>
          </rPr>
          <t>CEPICI: Prière lier la facture scannée</t>
        </r>
        <r>
          <rPr>
            <sz val="9"/>
            <color indexed="81"/>
            <rFont val="Tahoma"/>
            <family val="2"/>
          </rPr>
          <t xml:space="preserve">
</t>
        </r>
      </text>
    </comment>
    <comment ref="F214" authorId="0" shapeId="0" xr:uid="{930BE7C3-98DB-42AB-8547-3055D1E25BBB}">
      <text>
        <r>
          <rPr>
            <b/>
            <sz val="9"/>
            <color indexed="81"/>
            <rFont val="Tahoma"/>
            <family val="2"/>
          </rPr>
          <t>CEPICI: Prière lier la facture scannée</t>
        </r>
        <r>
          <rPr>
            <sz val="9"/>
            <color indexed="81"/>
            <rFont val="Tahoma"/>
            <family val="2"/>
          </rPr>
          <t xml:space="preserve">
</t>
        </r>
      </text>
    </comment>
    <comment ref="F215" authorId="0" shapeId="0" xr:uid="{28DD88F6-77F3-42E9-94AC-F8A7C914DA46}">
      <text>
        <r>
          <rPr>
            <b/>
            <sz val="9"/>
            <color indexed="81"/>
            <rFont val="Tahoma"/>
            <family val="2"/>
          </rPr>
          <t>CEPICI: Prière lier la facture scannée</t>
        </r>
        <r>
          <rPr>
            <sz val="9"/>
            <color indexed="81"/>
            <rFont val="Tahoma"/>
            <family val="2"/>
          </rPr>
          <t xml:space="preserve">
</t>
        </r>
      </text>
    </comment>
    <comment ref="F216" authorId="0" shapeId="0" xr:uid="{AECE3CA5-7DD4-4739-A3F8-031FE5FECFD0}">
      <text>
        <r>
          <rPr>
            <b/>
            <sz val="9"/>
            <color indexed="81"/>
            <rFont val="Tahoma"/>
            <family val="2"/>
          </rPr>
          <t>CEPICI: Prière lier la facture scannée</t>
        </r>
        <r>
          <rPr>
            <sz val="9"/>
            <color indexed="81"/>
            <rFont val="Tahoma"/>
            <family val="2"/>
          </rPr>
          <t xml:space="preserve">
</t>
        </r>
      </text>
    </comment>
    <comment ref="F217" authorId="0" shapeId="0" xr:uid="{C8AE1D4D-1A99-4A9F-B212-7C95D70F7B91}">
      <text>
        <r>
          <rPr>
            <b/>
            <sz val="9"/>
            <color indexed="81"/>
            <rFont val="Tahoma"/>
            <family val="2"/>
          </rPr>
          <t>CEPICI: Prière lier la facture scannée</t>
        </r>
        <r>
          <rPr>
            <sz val="9"/>
            <color indexed="81"/>
            <rFont val="Tahoma"/>
            <family val="2"/>
          </rPr>
          <t xml:space="preserve">
</t>
        </r>
      </text>
    </comment>
    <comment ref="F218" authorId="0" shapeId="0" xr:uid="{3794AD18-83F4-4B95-8D1B-C0E24130F8DE}">
      <text>
        <r>
          <rPr>
            <b/>
            <sz val="9"/>
            <color indexed="81"/>
            <rFont val="Tahoma"/>
            <family val="2"/>
          </rPr>
          <t>CEPICI: Prière lier la facture scannée</t>
        </r>
        <r>
          <rPr>
            <sz val="9"/>
            <color indexed="81"/>
            <rFont val="Tahoma"/>
            <family val="2"/>
          </rPr>
          <t xml:space="preserve">
</t>
        </r>
      </text>
    </comment>
    <comment ref="F219" authorId="0" shapeId="0" xr:uid="{7FFDDD63-D908-4F21-8BE9-186C9D181191}">
      <text>
        <r>
          <rPr>
            <b/>
            <sz val="9"/>
            <color indexed="81"/>
            <rFont val="Tahoma"/>
            <family val="2"/>
          </rPr>
          <t>CEPICI: Prière lier la facture scannée</t>
        </r>
        <r>
          <rPr>
            <sz val="9"/>
            <color indexed="81"/>
            <rFont val="Tahoma"/>
            <family val="2"/>
          </rPr>
          <t xml:space="preserve">
</t>
        </r>
      </text>
    </comment>
    <comment ref="F220" authorId="0" shapeId="0" xr:uid="{BE8B1FA1-DFD2-4F96-981B-927197D7078A}">
      <text>
        <r>
          <rPr>
            <b/>
            <sz val="9"/>
            <color indexed="81"/>
            <rFont val="Tahoma"/>
            <family val="2"/>
          </rPr>
          <t>CEPICI: Prière lier la facture scannée</t>
        </r>
        <r>
          <rPr>
            <sz val="9"/>
            <color indexed="81"/>
            <rFont val="Tahoma"/>
            <family val="2"/>
          </rPr>
          <t xml:space="preserve">
</t>
        </r>
      </text>
    </comment>
    <comment ref="F221" authorId="0" shapeId="0" xr:uid="{8A71ECE7-097B-4B7E-AFDD-101E8AF90762}">
      <text>
        <r>
          <rPr>
            <b/>
            <sz val="9"/>
            <color indexed="81"/>
            <rFont val="Tahoma"/>
            <family val="2"/>
          </rPr>
          <t>CEPICI: Prière lier la facture scannée</t>
        </r>
        <r>
          <rPr>
            <sz val="9"/>
            <color indexed="81"/>
            <rFont val="Tahoma"/>
            <family val="2"/>
          </rPr>
          <t xml:space="preserve">
</t>
        </r>
      </text>
    </comment>
    <comment ref="F222" authorId="0" shapeId="0" xr:uid="{17AE1A49-88AC-43C9-8786-C30ED02F7749}">
      <text>
        <r>
          <rPr>
            <b/>
            <sz val="9"/>
            <color indexed="81"/>
            <rFont val="Tahoma"/>
            <family val="2"/>
          </rPr>
          <t>CEPICI: Prière lier la facture scannée</t>
        </r>
        <r>
          <rPr>
            <sz val="9"/>
            <color indexed="81"/>
            <rFont val="Tahoma"/>
            <family val="2"/>
          </rPr>
          <t xml:space="preserve">
</t>
        </r>
      </text>
    </comment>
    <comment ref="F223" authorId="0" shapeId="0" xr:uid="{D5BC9432-2B57-449F-A155-B81C1779D572}">
      <text>
        <r>
          <rPr>
            <b/>
            <sz val="9"/>
            <color indexed="81"/>
            <rFont val="Tahoma"/>
            <family val="2"/>
          </rPr>
          <t>CEPICI: Prière lier la facture scannée</t>
        </r>
        <r>
          <rPr>
            <sz val="9"/>
            <color indexed="81"/>
            <rFont val="Tahoma"/>
            <family val="2"/>
          </rPr>
          <t xml:space="preserve">
</t>
        </r>
      </text>
    </comment>
    <comment ref="F224" authorId="0" shapeId="0" xr:uid="{35DD0379-EBFA-4A85-BC06-17C0D949B880}">
      <text>
        <r>
          <rPr>
            <b/>
            <sz val="9"/>
            <color indexed="81"/>
            <rFont val="Tahoma"/>
            <family val="2"/>
          </rPr>
          <t>CEPICI: Prière lier la facture scannée</t>
        </r>
        <r>
          <rPr>
            <sz val="9"/>
            <color indexed="81"/>
            <rFont val="Tahoma"/>
            <family val="2"/>
          </rPr>
          <t xml:space="preserve">
</t>
        </r>
      </text>
    </comment>
    <comment ref="F225" authorId="0" shapeId="0" xr:uid="{DE27E3DD-721D-4D8D-8775-94990F710E87}">
      <text>
        <r>
          <rPr>
            <b/>
            <sz val="9"/>
            <color indexed="81"/>
            <rFont val="Tahoma"/>
            <family val="2"/>
          </rPr>
          <t>CEPICI: Prière lier la facture scannée</t>
        </r>
        <r>
          <rPr>
            <sz val="9"/>
            <color indexed="81"/>
            <rFont val="Tahoma"/>
            <family val="2"/>
          </rPr>
          <t xml:space="preserve">
</t>
        </r>
      </text>
    </comment>
    <comment ref="F226" authorId="0" shapeId="0" xr:uid="{B7009C33-7078-42DC-93AE-55357EC2794C}">
      <text>
        <r>
          <rPr>
            <b/>
            <sz val="9"/>
            <color indexed="81"/>
            <rFont val="Tahoma"/>
            <family val="2"/>
          </rPr>
          <t>CEPICI: Prière lier la facture scannée</t>
        </r>
        <r>
          <rPr>
            <sz val="9"/>
            <color indexed="81"/>
            <rFont val="Tahoma"/>
            <family val="2"/>
          </rPr>
          <t xml:space="preserve">
</t>
        </r>
      </text>
    </comment>
    <comment ref="F227" authorId="0" shapeId="0" xr:uid="{28265161-945F-447C-97C5-ED24EF089F12}">
      <text>
        <r>
          <rPr>
            <b/>
            <sz val="9"/>
            <color indexed="81"/>
            <rFont val="Tahoma"/>
            <family val="2"/>
          </rPr>
          <t>CEPICI: Prière lier la facture scannée</t>
        </r>
        <r>
          <rPr>
            <sz val="9"/>
            <color indexed="81"/>
            <rFont val="Tahoma"/>
            <family val="2"/>
          </rPr>
          <t xml:space="preserve">
</t>
        </r>
      </text>
    </comment>
    <comment ref="F228" authorId="0" shapeId="0" xr:uid="{2B65BA4E-D36C-4227-932A-E6DB013D259D}">
      <text>
        <r>
          <rPr>
            <b/>
            <sz val="9"/>
            <color indexed="81"/>
            <rFont val="Tahoma"/>
            <family val="2"/>
          </rPr>
          <t>CEPICI: Prière lier la facture scannée</t>
        </r>
        <r>
          <rPr>
            <sz val="9"/>
            <color indexed="81"/>
            <rFont val="Tahoma"/>
            <family val="2"/>
          </rPr>
          <t xml:space="preserve">
</t>
        </r>
      </text>
    </comment>
    <comment ref="F229" authorId="0" shapeId="0" xr:uid="{3C0099EE-D990-4921-95C3-CD02910F05A5}">
      <text>
        <r>
          <rPr>
            <b/>
            <sz val="9"/>
            <color indexed="81"/>
            <rFont val="Tahoma"/>
            <family val="2"/>
          </rPr>
          <t>CEPICI: Prière lier la facture scannée</t>
        </r>
        <r>
          <rPr>
            <sz val="9"/>
            <color indexed="81"/>
            <rFont val="Tahoma"/>
            <family val="2"/>
          </rPr>
          <t xml:space="preserve">
</t>
        </r>
      </text>
    </comment>
    <comment ref="F230" authorId="0" shapeId="0" xr:uid="{E6D47AB6-3AC8-4C09-BB6E-E108A23CA7E8}">
      <text>
        <r>
          <rPr>
            <b/>
            <sz val="9"/>
            <color indexed="81"/>
            <rFont val="Tahoma"/>
            <family val="2"/>
          </rPr>
          <t>CEPICI: Prière lier la facture scannée</t>
        </r>
        <r>
          <rPr>
            <sz val="9"/>
            <color indexed="81"/>
            <rFont val="Tahoma"/>
            <family val="2"/>
          </rPr>
          <t xml:space="preserve">
</t>
        </r>
      </text>
    </comment>
    <comment ref="F231" authorId="0" shapeId="0" xr:uid="{01322D8E-DB77-4D06-A09F-444D5BDD8F29}">
      <text>
        <r>
          <rPr>
            <b/>
            <sz val="9"/>
            <color indexed="81"/>
            <rFont val="Tahoma"/>
            <family val="2"/>
          </rPr>
          <t>CEPICI: Prière lier la facture scannée</t>
        </r>
        <r>
          <rPr>
            <sz val="9"/>
            <color indexed="81"/>
            <rFont val="Tahoma"/>
            <family val="2"/>
          </rPr>
          <t xml:space="preserve">
</t>
        </r>
      </text>
    </comment>
    <comment ref="F232" authorId="0" shapeId="0" xr:uid="{11449C28-2C89-439A-B032-F1EB8CB32AB2}">
      <text>
        <r>
          <rPr>
            <b/>
            <sz val="9"/>
            <color indexed="81"/>
            <rFont val="Tahoma"/>
            <family val="2"/>
          </rPr>
          <t>CEPICI: Prière lier la facture scannée</t>
        </r>
        <r>
          <rPr>
            <sz val="9"/>
            <color indexed="81"/>
            <rFont val="Tahoma"/>
            <family val="2"/>
          </rPr>
          <t xml:space="preserve">
</t>
        </r>
      </text>
    </comment>
    <comment ref="F233" authorId="0" shapeId="0" xr:uid="{28A709BE-9AD6-4393-8E12-2D91CE5A29C0}">
      <text>
        <r>
          <rPr>
            <b/>
            <sz val="9"/>
            <color indexed="81"/>
            <rFont val="Tahoma"/>
            <family val="2"/>
          </rPr>
          <t>CEPICI: Prière lier la facture scannée</t>
        </r>
        <r>
          <rPr>
            <sz val="9"/>
            <color indexed="81"/>
            <rFont val="Tahoma"/>
            <family val="2"/>
          </rPr>
          <t xml:space="preserve">
</t>
        </r>
      </text>
    </comment>
    <comment ref="F234" authorId="0" shapeId="0" xr:uid="{670F63C3-D53E-45A7-A539-5CC093ECEE80}">
      <text>
        <r>
          <rPr>
            <b/>
            <sz val="9"/>
            <color indexed="81"/>
            <rFont val="Tahoma"/>
            <family val="2"/>
          </rPr>
          <t>CEPICI: Prière lier la facture scannée</t>
        </r>
        <r>
          <rPr>
            <sz val="9"/>
            <color indexed="81"/>
            <rFont val="Tahoma"/>
            <family val="2"/>
          </rPr>
          <t xml:space="preserve">
</t>
        </r>
      </text>
    </comment>
    <comment ref="F235" authorId="0" shapeId="0" xr:uid="{B35D953D-F6C0-4EE9-A7E5-B4749CEC3574}">
      <text>
        <r>
          <rPr>
            <b/>
            <sz val="9"/>
            <color indexed="81"/>
            <rFont val="Tahoma"/>
            <family val="2"/>
          </rPr>
          <t>CEPICI: Prière lier la facture scannée</t>
        </r>
        <r>
          <rPr>
            <sz val="9"/>
            <color indexed="81"/>
            <rFont val="Tahoma"/>
            <family val="2"/>
          </rPr>
          <t xml:space="preserve">
</t>
        </r>
      </text>
    </comment>
    <comment ref="F236" authorId="0" shapeId="0" xr:uid="{DCB7248A-EAE2-4DE0-83DB-01441FCFBA57}">
      <text>
        <r>
          <rPr>
            <b/>
            <sz val="9"/>
            <color indexed="81"/>
            <rFont val="Tahoma"/>
            <family val="2"/>
          </rPr>
          <t>CEPICI: Prière lier la facture scannée</t>
        </r>
        <r>
          <rPr>
            <sz val="9"/>
            <color indexed="81"/>
            <rFont val="Tahoma"/>
            <family val="2"/>
          </rPr>
          <t xml:space="preserve">
</t>
        </r>
      </text>
    </comment>
    <comment ref="F237" authorId="0" shapeId="0" xr:uid="{7BE56F1D-D91B-4717-83B0-0F4A300A9B67}">
      <text>
        <r>
          <rPr>
            <b/>
            <sz val="9"/>
            <color indexed="81"/>
            <rFont val="Tahoma"/>
            <family val="2"/>
          </rPr>
          <t>CEPICI: Prière lier la facture scannée</t>
        </r>
        <r>
          <rPr>
            <sz val="9"/>
            <color indexed="81"/>
            <rFont val="Tahoma"/>
            <family val="2"/>
          </rPr>
          <t xml:space="preserve">
</t>
        </r>
      </text>
    </comment>
    <comment ref="F238" authorId="0" shapeId="0" xr:uid="{7E2EBC16-4EFA-4EB8-A1ED-EC777F9048F8}">
      <text>
        <r>
          <rPr>
            <b/>
            <sz val="9"/>
            <color indexed="81"/>
            <rFont val="Tahoma"/>
            <family val="2"/>
          </rPr>
          <t>CEPICI: Prière lier la facture scannée</t>
        </r>
        <r>
          <rPr>
            <sz val="9"/>
            <color indexed="81"/>
            <rFont val="Tahoma"/>
            <family val="2"/>
          </rPr>
          <t xml:space="preserve">
</t>
        </r>
      </text>
    </comment>
    <comment ref="F239" authorId="0" shapeId="0" xr:uid="{F00EFE43-F512-4313-AA38-A88BEF71EED6}">
      <text>
        <r>
          <rPr>
            <b/>
            <sz val="9"/>
            <color indexed="81"/>
            <rFont val="Tahoma"/>
            <family val="2"/>
          </rPr>
          <t>CEPICI: Prière lier la facture scannée</t>
        </r>
        <r>
          <rPr>
            <sz val="9"/>
            <color indexed="81"/>
            <rFont val="Tahoma"/>
            <family val="2"/>
          </rPr>
          <t xml:space="preserve">
</t>
        </r>
      </text>
    </comment>
    <comment ref="F240" authorId="0" shapeId="0" xr:uid="{5C9B6F14-A344-48C2-9147-71D36FEAE6F7}">
      <text>
        <r>
          <rPr>
            <b/>
            <sz val="9"/>
            <color indexed="81"/>
            <rFont val="Tahoma"/>
            <family val="2"/>
          </rPr>
          <t>CEPICI: Prière lier la facture scannée</t>
        </r>
        <r>
          <rPr>
            <sz val="9"/>
            <color indexed="81"/>
            <rFont val="Tahoma"/>
            <family val="2"/>
          </rPr>
          <t xml:space="preserve">
</t>
        </r>
      </text>
    </comment>
    <comment ref="F241" authorId="0" shapeId="0" xr:uid="{AA6026D1-9E28-4390-A7DA-33AD43211E2E}">
      <text>
        <r>
          <rPr>
            <b/>
            <sz val="9"/>
            <color indexed="81"/>
            <rFont val="Tahoma"/>
            <family val="2"/>
          </rPr>
          <t>CEPICI: Prière lier la facture scannée</t>
        </r>
        <r>
          <rPr>
            <sz val="9"/>
            <color indexed="81"/>
            <rFont val="Tahoma"/>
            <family val="2"/>
          </rPr>
          <t xml:space="preserve">
</t>
        </r>
      </text>
    </comment>
    <comment ref="F242" authorId="0" shapeId="0" xr:uid="{6D153D59-353B-43C2-A698-36B16D769AA4}">
      <text>
        <r>
          <rPr>
            <b/>
            <sz val="9"/>
            <color indexed="81"/>
            <rFont val="Tahoma"/>
            <family val="2"/>
          </rPr>
          <t>CEPICI: Prière lier la facture scannée</t>
        </r>
        <r>
          <rPr>
            <sz val="9"/>
            <color indexed="81"/>
            <rFont val="Tahoma"/>
            <family val="2"/>
          </rPr>
          <t xml:space="preserve">
</t>
        </r>
      </text>
    </comment>
    <comment ref="F243" authorId="0" shapeId="0" xr:uid="{97368A5C-61D7-4612-8C0F-C057A0ADA524}">
      <text>
        <r>
          <rPr>
            <b/>
            <sz val="9"/>
            <color indexed="81"/>
            <rFont val="Tahoma"/>
            <family val="2"/>
          </rPr>
          <t>CEPICI: Prière lier la facture scannée</t>
        </r>
        <r>
          <rPr>
            <sz val="9"/>
            <color indexed="81"/>
            <rFont val="Tahoma"/>
            <family val="2"/>
          </rPr>
          <t xml:space="preserve">
</t>
        </r>
      </text>
    </comment>
    <comment ref="F244" authorId="0" shapeId="0" xr:uid="{F6458B58-205B-4120-AC9D-276C3E382054}">
      <text>
        <r>
          <rPr>
            <b/>
            <sz val="9"/>
            <color indexed="81"/>
            <rFont val="Tahoma"/>
            <family val="2"/>
          </rPr>
          <t>CEPICI: Prière lier la facture scannée</t>
        </r>
        <r>
          <rPr>
            <sz val="9"/>
            <color indexed="81"/>
            <rFont val="Tahoma"/>
            <family val="2"/>
          </rPr>
          <t xml:space="preserve">
</t>
        </r>
      </text>
    </comment>
    <comment ref="F245" authorId="0" shapeId="0" xr:uid="{8E05C80F-75E8-4AD7-8721-A995A88D67EF}">
      <text>
        <r>
          <rPr>
            <b/>
            <sz val="9"/>
            <color indexed="81"/>
            <rFont val="Tahoma"/>
            <family val="2"/>
          </rPr>
          <t>CEPICI: Prière lier la facture scannée</t>
        </r>
        <r>
          <rPr>
            <sz val="9"/>
            <color indexed="81"/>
            <rFont val="Tahoma"/>
            <family val="2"/>
          </rPr>
          <t xml:space="preserve">
</t>
        </r>
      </text>
    </comment>
    <comment ref="F246" authorId="0" shapeId="0" xr:uid="{8A10A9EE-B725-4F3C-8687-DA65E8C872DA}">
      <text>
        <r>
          <rPr>
            <b/>
            <sz val="9"/>
            <color indexed="81"/>
            <rFont val="Tahoma"/>
            <family val="2"/>
          </rPr>
          <t>CEPICI: Prière lier la facture scannée</t>
        </r>
        <r>
          <rPr>
            <sz val="9"/>
            <color indexed="81"/>
            <rFont val="Tahoma"/>
            <family val="2"/>
          </rPr>
          <t xml:space="preserve">
</t>
        </r>
      </text>
    </comment>
    <comment ref="F247" authorId="0" shapeId="0" xr:uid="{90168B7E-87CA-42C3-A1F2-5A996D6F2A87}">
      <text>
        <r>
          <rPr>
            <b/>
            <sz val="9"/>
            <color indexed="81"/>
            <rFont val="Tahoma"/>
            <family val="2"/>
          </rPr>
          <t>CEPICI: Prière lier la facture scannée</t>
        </r>
        <r>
          <rPr>
            <sz val="9"/>
            <color indexed="81"/>
            <rFont val="Tahoma"/>
            <family val="2"/>
          </rPr>
          <t xml:space="preserve">
</t>
        </r>
      </text>
    </comment>
    <comment ref="F248" authorId="0" shapeId="0" xr:uid="{749AF8C5-D865-45A5-9DF2-0C0EFBE9DC92}">
      <text>
        <r>
          <rPr>
            <b/>
            <sz val="9"/>
            <color indexed="81"/>
            <rFont val="Tahoma"/>
            <family val="2"/>
          </rPr>
          <t>CEPICI: Prière lier la facture scannée</t>
        </r>
        <r>
          <rPr>
            <sz val="9"/>
            <color indexed="81"/>
            <rFont val="Tahoma"/>
            <family val="2"/>
          </rPr>
          <t xml:space="preserve">
</t>
        </r>
      </text>
    </comment>
    <comment ref="F249" authorId="0" shapeId="0" xr:uid="{362CDA8B-30D6-42A1-A3B2-A0DD37656070}">
      <text>
        <r>
          <rPr>
            <b/>
            <sz val="9"/>
            <color indexed="81"/>
            <rFont val="Tahoma"/>
            <family val="2"/>
          </rPr>
          <t>CEPICI: Prière lier la facture scannée</t>
        </r>
        <r>
          <rPr>
            <sz val="9"/>
            <color indexed="81"/>
            <rFont val="Tahoma"/>
            <family val="2"/>
          </rPr>
          <t xml:space="preserve">
</t>
        </r>
      </text>
    </comment>
    <comment ref="F250" authorId="0" shapeId="0" xr:uid="{8BB80FE9-7506-4B8A-9B3B-46BBB2EBE273}">
      <text>
        <r>
          <rPr>
            <b/>
            <sz val="9"/>
            <color indexed="81"/>
            <rFont val="Tahoma"/>
            <family val="2"/>
          </rPr>
          <t>CEPICI: Prière lier la facture scannée</t>
        </r>
        <r>
          <rPr>
            <sz val="9"/>
            <color indexed="81"/>
            <rFont val="Tahoma"/>
            <family val="2"/>
          </rPr>
          <t xml:space="preserve">
</t>
        </r>
      </text>
    </comment>
    <comment ref="F251" authorId="0" shapeId="0" xr:uid="{BF3517E6-1EC7-4720-A8E4-52966FAA962E}">
      <text>
        <r>
          <rPr>
            <b/>
            <sz val="9"/>
            <color indexed="81"/>
            <rFont val="Tahoma"/>
            <family val="2"/>
          </rPr>
          <t>CEPICI: Prière lier la facture scannée</t>
        </r>
        <r>
          <rPr>
            <sz val="9"/>
            <color indexed="81"/>
            <rFont val="Tahoma"/>
            <family val="2"/>
          </rPr>
          <t xml:space="preserve">
</t>
        </r>
      </text>
    </comment>
    <comment ref="F252" authorId="0" shapeId="0" xr:uid="{49437A25-2A04-4E6B-881C-46D7871B5402}">
      <text>
        <r>
          <rPr>
            <b/>
            <sz val="9"/>
            <color indexed="81"/>
            <rFont val="Tahoma"/>
            <family val="2"/>
          </rPr>
          <t>CEPICI: Prière lier la facture scannée</t>
        </r>
        <r>
          <rPr>
            <sz val="9"/>
            <color indexed="81"/>
            <rFont val="Tahoma"/>
            <family val="2"/>
          </rPr>
          <t xml:space="preserve">
</t>
        </r>
      </text>
    </comment>
    <comment ref="F253" authorId="0" shapeId="0" xr:uid="{E3761BFC-5E69-4EB0-BFF4-5089D4CF1109}">
      <text>
        <r>
          <rPr>
            <b/>
            <sz val="9"/>
            <color indexed="81"/>
            <rFont val="Tahoma"/>
            <family val="2"/>
          </rPr>
          <t>CEPICI: Prière lier la facture scannée</t>
        </r>
        <r>
          <rPr>
            <sz val="9"/>
            <color indexed="81"/>
            <rFont val="Tahoma"/>
            <family val="2"/>
          </rPr>
          <t xml:space="preserve">
</t>
        </r>
      </text>
    </comment>
    <comment ref="F254" authorId="0" shapeId="0" xr:uid="{DF367DDB-48A2-4FE7-B9EF-B04D686A6236}">
      <text>
        <r>
          <rPr>
            <b/>
            <sz val="9"/>
            <color indexed="81"/>
            <rFont val="Tahoma"/>
            <family val="2"/>
          </rPr>
          <t>CEPICI: Prière lier la facture scannée</t>
        </r>
        <r>
          <rPr>
            <sz val="9"/>
            <color indexed="81"/>
            <rFont val="Tahoma"/>
            <family val="2"/>
          </rPr>
          <t xml:space="preserve">
</t>
        </r>
      </text>
    </comment>
    <comment ref="F255" authorId="0" shapeId="0" xr:uid="{48BD05A0-704B-423E-9142-2D7E6CA474C3}">
      <text>
        <r>
          <rPr>
            <b/>
            <sz val="9"/>
            <color indexed="81"/>
            <rFont val="Tahoma"/>
            <family val="2"/>
          </rPr>
          <t>CEPICI: Prière lier la facture scannée</t>
        </r>
        <r>
          <rPr>
            <sz val="9"/>
            <color indexed="81"/>
            <rFont val="Tahoma"/>
            <family val="2"/>
          </rPr>
          <t xml:space="preserve">
</t>
        </r>
      </text>
    </comment>
    <comment ref="F256" authorId="0" shapeId="0" xr:uid="{0D668894-FD5B-428A-8EC4-99D9D6A1FF4B}">
      <text>
        <r>
          <rPr>
            <b/>
            <sz val="9"/>
            <color indexed="81"/>
            <rFont val="Tahoma"/>
            <family val="2"/>
          </rPr>
          <t>CEPICI: Prière lier la facture scannée</t>
        </r>
        <r>
          <rPr>
            <sz val="9"/>
            <color indexed="81"/>
            <rFont val="Tahoma"/>
            <family val="2"/>
          </rPr>
          <t xml:space="preserve">
</t>
        </r>
      </text>
    </comment>
    <comment ref="F257" authorId="0" shapeId="0" xr:uid="{9A75C6B8-EBF3-48AF-B251-E141452E4BCF}">
      <text>
        <r>
          <rPr>
            <b/>
            <sz val="9"/>
            <color indexed="81"/>
            <rFont val="Tahoma"/>
            <family val="2"/>
          </rPr>
          <t>CEPICI: Prière lier la facture scannée</t>
        </r>
        <r>
          <rPr>
            <sz val="9"/>
            <color indexed="81"/>
            <rFont val="Tahoma"/>
            <family val="2"/>
          </rPr>
          <t xml:space="preserve">
</t>
        </r>
      </text>
    </comment>
    <comment ref="F258" authorId="0" shapeId="0" xr:uid="{D686E1C0-22BF-4B23-BAC2-D51CA562D343}">
      <text>
        <r>
          <rPr>
            <b/>
            <sz val="9"/>
            <color indexed="81"/>
            <rFont val="Tahoma"/>
            <family val="2"/>
          </rPr>
          <t>CEPICI: Prière lier la facture scannée</t>
        </r>
        <r>
          <rPr>
            <sz val="9"/>
            <color indexed="81"/>
            <rFont val="Tahoma"/>
            <family val="2"/>
          </rPr>
          <t xml:space="preserve">
</t>
        </r>
      </text>
    </comment>
    <comment ref="F259" authorId="0" shapeId="0" xr:uid="{311B972A-6C75-4EF3-8074-C527E56B0C28}">
      <text>
        <r>
          <rPr>
            <b/>
            <sz val="9"/>
            <color indexed="81"/>
            <rFont val="Tahoma"/>
            <family val="2"/>
          </rPr>
          <t>CEPICI: Prière lier la facture scannée</t>
        </r>
        <r>
          <rPr>
            <sz val="9"/>
            <color indexed="81"/>
            <rFont val="Tahoma"/>
            <family val="2"/>
          </rPr>
          <t xml:space="preserve">
</t>
        </r>
      </text>
    </comment>
    <comment ref="F260" authorId="0" shapeId="0" xr:uid="{C7B6EA45-B16E-40AB-B5BD-1AEB8A460B16}">
      <text>
        <r>
          <rPr>
            <b/>
            <sz val="9"/>
            <color indexed="81"/>
            <rFont val="Tahoma"/>
            <family val="2"/>
          </rPr>
          <t>CEPICI: Prière lier la facture scannée</t>
        </r>
        <r>
          <rPr>
            <sz val="9"/>
            <color indexed="81"/>
            <rFont val="Tahoma"/>
            <family val="2"/>
          </rPr>
          <t xml:space="preserve">
</t>
        </r>
      </text>
    </comment>
    <comment ref="F261" authorId="0" shapeId="0" xr:uid="{2DFCC175-31F5-4960-8648-E81C2A966326}">
      <text>
        <r>
          <rPr>
            <b/>
            <sz val="9"/>
            <color indexed="81"/>
            <rFont val="Tahoma"/>
            <family val="2"/>
          </rPr>
          <t>CEPICI: Prière lier la facture scannée</t>
        </r>
        <r>
          <rPr>
            <sz val="9"/>
            <color indexed="81"/>
            <rFont val="Tahoma"/>
            <family val="2"/>
          </rPr>
          <t xml:space="preserve">
</t>
        </r>
      </text>
    </comment>
    <comment ref="F262" authorId="0" shapeId="0" xr:uid="{6B18BE5F-EBB2-485A-9472-8B940B721E67}">
      <text>
        <r>
          <rPr>
            <b/>
            <sz val="9"/>
            <color indexed="81"/>
            <rFont val="Tahoma"/>
            <family val="2"/>
          </rPr>
          <t>CEPICI: Prière lier la facture scannée</t>
        </r>
        <r>
          <rPr>
            <sz val="9"/>
            <color indexed="81"/>
            <rFont val="Tahoma"/>
            <family val="2"/>
          </rPr>
          <t xml:space="preserve">
</t>
        </r>
      </text>
    </comment>
    <comment ref="F263" authorId="0" shapeId="0" xr:uid="{545E3B83-618C-4470-9B03-DDA720BA9B56}">
      <text>
        <r>
          <rPr>
            <b/>
            <sz val="9"/>
            <color indexed="81"/>
            <rFont val="Tahoma"/>
            <family val="2"/>
          </rPr>
          <t>CEPICI: Prière lier la facture scannée</t>
        </r>
        <r>
          <rPr>
            <sz val="9"/>
            <color indexed="81"/>
            <rFont val="Tahoma"/>
            <family val="2"/>
          </rPr>
          <t xml:space="preserve">
</t>
        </r>
      </text>
    </comment>
    <comment ref="F264" authorId="0" shapeId="0" xr:uid="{5BFBB32B-21C0-47BE-8391-C42DA5086610}">
      <text>
        <r>
          <rPr>
            <b/>
            <sz val="9"/>
            <color indexed="81"/>
            <rFont val="Tahoma"/>
            <family val="2"/>
          </rPr>
          <t>CEPICI: Prière lier la facture scannée</t>
        </r>
        <r>
          <rPr>
            <sz val="9"/>
            <color indexed="81"/>
            <rFont val="Tahoma"/>
            <family val="2"/>
          </rPr>
          <t xml:space="preserve">
</t>
        </r>
      </text>
    </comment>
    <comment ref="F265" authorId="0" shapeId="0" xr:uid="{57976D22-2DEE-4473-A28B-98C16F1D3625}">
      <text>
        <r>
          <rPr>
            <b/>
            <sz val="9"/>
            <color indexed="81"/>
            <rFont val="Tahoma"/>
            <family val="2"/>
          </rPr>
          <t>CEPICI: Prière lier la facture scannée</t>
        </r>
        <r>
          <rPr>
            <sz val="9"/>
            <color indexed="81"/>
            <rFont val="Tahoma"/>
            <family val="2"/>
          </rPr>
          <t xml:space="preserve">
</t>
        </r>
      </text>
    </comment>
    <comment ref="F266" authorId="0" shapeId="0" xr:uid="{DE997ACD-BC56-4ECE-A58A-000F43FF0026}">
      <text>
        <r>
          <rPr>
            <b/>
            <sz val="9"/>
            <color indexed="81"/>
            <rFont val="Tahoma"/>
            <family val="2"/>
          </rPr>
          <t>CEPICI: Prière lier la facture scannée</t>
        </r>
        <r>
          <rPr>
            <sz val="9"/>
            <color indexed="81"/>
            <rFont val="Tahoma"/>
            <family val="2"/>
          </rPr>
          <t xml:space="preserve">
</t>
        </r>
      </text>
    </comment>
    <comment ref="F267" authorId="0" shapeId="0" xr:uid="{16A57B15-A17D-4BF8-9CA3-8C9D11657FF5}">
      <text>
        <r>
          <rPr>
            <b/>
            <sz val="9"/>
            <color indexed="81"/>
            <rFont val="Tahoma"/>
            <family val="2"/>
          </rPr>
          <t>CEPICI: Prière lier la facture scannée</t>
        </r>
        <r>
          <rPr>
            <sz val="9"/>
            <color indexed="81"/>
            <rFont val="Tahoma"/>
            <family val="2"/>
          </rPr>
          <t xml:space="preserve">
</t>
        </r>
      </text>
    </comment>
    <comment ref="F268" authorId="0" shapeId="0" xr:uid="{64FAD15C-94A7-438A-92D6-E7365EAAF8C1}">
      <text>
        <r>
          <rPr>
            <b/>
            <sz val="9"/>
            <color indexed="81"/>
            <rFont val="Tahoma"/>
            <family val="2"/>
          </rPr>
          <t>CEPICI: Prière lier la facture scannée</t>
        </r>
        <r>
          <rPr>
            <sz val="9"/>
            <color indexed="81"/>
            <rFont val="Tahoma"/>
            <family val="2"/>
          </rPr>
          <t xml:space="preserve">
</t>
        </r>
      </text>
    </comment>
    <comment ref="F269" authorId="0" shapeId="0" xr:uid="{4EF9404C-2F97-4E54-815D-C1C8E5008877}">
      <text>
        <r>
          <rPr>
            <b/>
            <sz val="9"/>
            <color indexed="81"/>
            <rFont val="Tahoma"/>
            <family val="2"/>
          </rPr>
          <t>CEPICI: Prière lier la facture scannée</t>
        </r>
        <r>
          <rPr>
            <sz val="9"/>
            <color indexed="81"/>
            <rFont val="Tahoma"/>
            <family val="2"/>
          </rPr>
          <t xml:space="preserve">
</t>
        </r>
      </text>
    </comment>
    <comment ref="F270" authorId="0" shapeId="0" xr:uid="{FF5CD237-5ED9-45D2-8C49-8E3A9FC133F1}">
      <text>
        <r>
          <rPr>
            <b/>
            <sz val="9"/>
            <color indexed="81"/>
            <rFont val="Tahoma"/>
            <family val="2"/>
          </rPr>
          <t>CEPICI: Prière lier la facture scannée</t>
        </r>
        <r>
          <rPr>
            <sz val="9"/>
            <color indexed="81"/>
            <rFont val="Tahoma"/>
            <family val="2"/>
          </rPr>
          <t xml:space="preserve">
</t>
        </r>
      </text>
    </comment>
    <comment ref="F271" authorId="0" shapeId="0" xr:uid="{B54B255C-9223-4A33-8BCD-2A76E514B516}">
      <text>
        <r>
          <rPr>
            <b/>
            <sz val="9"/>
            <color indexed="81"/>
            <rFont val="Tahoma"/>
            <family val="2"/>
          </rPr>
          <t>CEPICI: Prière lier la facture scannée</t>
        </r>
        <r>
          <rPr>
            <sz val="9"/>
            <color indexed="81"/>
            <rFont val="Tahoma"/>
            <family val="2"/>
          </rPr>
          <t xml:space="preserve">
</t>
        </r>
      </text>
    </comment>
    <comment ref="F272" authorId="0" shapeId="0" xr:uid="{094A16BA-7DE9-4FB8-813B-420297381BFE}">
      <text>
        <r>
          <rPr>
            <b/>
            <sz val="9"/>
            <color indexed="81"/>
            <rFont val="Tahoma"/>
            <family val="2"/>
          </rPr>
          <t>CEPICI: Prière lier la facture scannée</t>
        </r>
        <r>
          <rPr>
            <sz val="9"/>
            <color indexed="81"/>
            <rFont val="Tahoma"/>
            <family val="2"/>
          </rPr>
          <t xml:space="preserve">
</t>
        </r>
      </text>
    </comment>
    <comment ref="F273" authorId="0" shapeId="0" xr:uid="{51B448D3-8C23-44CD-A844-78304D437E66}">
      <text>
        <r>
          <rPr>
            <b/>
            <sz val="9"/>
            <color indexed="81"/>
            <rFont val="Tahoma"/>
            <family val="2"/>
          </rPr>
          <t>CEPICI: Prière lier la facture scannée</t>
        </r>
        <r>
          <rPr>
            <sz val="9"/>
            <color indexed="81"/>
            <rFont val="Tahoma"/>
            <family val="2"/>
          </rPr>
          <t xml:space="preserve">
</t>
        </r>
      </text>
    </comment>
    <comment ref="F274" authorId="0" shapeId="0" xr:uid="{09420FCF-EA5C-4085-96A9-2B1AECE1F1DD}">
      <text>
        <r>
          <rPr>
            <b/>
            <sz val="9"/>
            <color indexed="81"/>
            <rFont val="Tahoma"/>
            <family val="2"/>
          </rPr>
          <t>CEPICI: Prière lier la facture scannée</t>
        </r>
        <r>
          <rPr>
            <sz val="9"/>
            <color indexed="81"/>
            <rFont val="Tahoma"/>
            <family val="2"/>
          </rPr>
          <t xml:space="preserve">
</t>
        </r>
      </text>
    </comment>
    <comment ref="F275" authorId="0" shapeId="0" xr:uid="{21926C51-17DA-4910-9F73-BD0414C23C90}">
      <text>
        <r>
          <rPr>
            <b/>
            <sz val="9"/>
            <color indexed="81"/>
            <rFont val="Tahoma"/>
            <family val="2"/>
          </rPr>
          <t>CEPICI: Prière lier la facture scannée</t>
        </r>
        <r>
          <rPr>
            <sz val="9"/>
            <color indexed="81"/>
            <rFont val="Tahoma"/>
            <family val="2"/>
          </rPr>
          <t xml:space="preserve">
</t>
        </r>
      </text>
    </comment>
    <comment ref="F276" authorId="0" shapeId="0" xr:uid="{43F496AC-53F5-4FD1-915F-14668F8AE9A7}">
      <text>
        <r>
          <rPr>
            <b/>
            <sz val="9"/>
            <color indexed="81"/>
            <rFont val="Tahoma"/>
            <family val="2"/>
          </rPr>
          <t>CEPICI: Prière lier la facture scannée</t>
        </r>
        <r>
          <rPr>
            <sz val="9"/>
            <color indexed="81"/>
            <rFont val="Tahoma"/>
            <family val="2"/>
          </rPr>
          <t xml:space="preserve">
</t>
        </r>
      </text>
    </comment>
    <comment ref="F277" authorId="0" shapeId="0" xr:uid="{77959DFC-545B-4C0E-A40A-A3B08BBD0624}">
      <text>
        <r>
          <rPr>
            <b/>
            <sz val="9"/>
            <color indexed="81"/>
            <rFont val="Tahoma"/>
            <family val="2"/>
          </rPr>
          <t>CEPICI: Prière lier la facture scannée</t>
        </r>
        <r>
          <rPr>
            <sz val="9"/>
            <color indexed="81"/>
            <rFont val="Tahoma"/>
            <family val="2"/>
          </rPr>
          <t xml:space="preserve">
</t>
        </r>
      </text>
    </comment>
    <comment ref="F278" authorId="0" shapeId="0" xr:uid="{A855D79A-EB6F-4DA1-B0DD-3B8F1E9D7E25}">
      <text>
        <r>
          <rPr>
            <b/>
            <sz val="9"/>
            <color indexed="81"/>
            <rFont val="Tahoma"/>
            <family val="2"/>
          </rPr>
          <t>CEPICI: Prière lier la facture scannée</t>
        </r>
        <r>
          <rPr>
            <sz val="9"/>
            <color indexed="81"/>
            <rFont val="Tahoma"/>
            <family val="2"/>
          </rPr>
          <t xml:space="preserve">
</t>
        </r>
      </text>
    </comment>
    <comment ref="F279" authorId="0" shapeId="0" xr:uid="{BE37624C-7EC8-4FA4-92DE-5E4237185BCE}">
      <text>
        <r>
          <rPr>
            <b/>
            <sz val="9"/>
            <color indexed="81"/>
            <rFont val="Tahoma"/>
            <family val="2"/>
          </rPr>
          <t>CEPICI: Prière lier la facture scannée</t>
        </r>
        <r>
          <rPr>
            <sz val="9"/>
            <color indexed="81"/>
            <rFont val="Tahoma"/>
            <family val="2"/>
          </rPr>
          <t xml:space="preserve">
</t>
        </r>
      </text>
    </comment>
    <comment ref="F280" authorId="0" shapeId="0" xr:uid="{1F1DF76D-B774-4351-B5EB-D511B13DFF77}">
      <text>
        <r>
          <rPr>
            <b/>
            <sz val="9"/>
            <color indexed="81"/>
            <rFont val="Tahoma"/>
            <family val="2"/>
          </rPr>
          <t>CEPICI: Prière lier la facture scannée</t>
        </r>
        <r>
          <rPr>
            <sz val="9"/>
            <color indexed="81"/>
            <rFont val="Tahoma"/>
            <family val="2"/>
          </rPr>
          <t xml:space="preserve">
</t>
        </r>
      </text>
    </comment>
    <comment ref="F281" authorId="0" shapeId="0" xr:uid="{7A9044D5-8D13-4A97-9466-D66544F34BDF}">
      <text>
        <r>
          <rPr>
            <b/>
            <sz val="9"/>
            <color indexed="81"/>
            <rFont val="Tahoma"/>
            <family val="2"/>
          </rPr>
          <t>CEPICI: Prière lier la facture scannée</t>
        </r>
        <r>
          <rPr>
            <sz val="9"/>
            <color indexed="81"/>
            <rFont val="Tahoma"/>
            <family val="2"/>
          </rPr>
          <t xml:space="preserve">
</t>
        </r>
      </text>
    </comment>
    <comment ref="F282" authorId="0" shapeId="0" xr:uid="{097A7FA8-F164-403D-A106-BBF85E103ED9}">
      <text>
        <r>
          <rPr>
            <b/>
            <sz val="9"/>
            <color indexed="81"/>
            <rFont val="Tahoma"/>
            <family val="2"/>
          </rPr>
          <t>CEPICI: Prière lier la facture scannée</t>
        </r>
        <r>
          <rPr>
            <sz val="9"/>
            <color indexed="81"/>
            <rFont val="Tahoma"/>
            <family val="2"/>
          </rPr>
          <t xml:space="preserve">
</t>
        </r>
      </text>
    </comment>
    <comment ref="F283" authorId="0" shapeId="0" xr:uid="{8B7DA509-B740-486C-A825-4920EFCBBC96}">
      <text>
        <r>
          <rPr>
            <b/>
            <sz val="9"/>
            <color indexed="81"/>
            <rFont val="Tahoma"/>
            <family val="2"/>
          </rPr>
          <t>CEPICI: Prière lier la facture scannée</t>
        </r>
        <r>
          <rPr>
            <sz val="9"/>
            <color indexed="81"/>
            <rFont val="Tahoma"/>
            <family val="2"/>
          </rPr>
          <t xml:space="preserve">
</t>
        </r>
      </text>
    </comment>
    <comment ref="F284" authorId="0" shapeId="0" xr:uid="{154E53CF-5BCC-448E-A800-B7024B2FC84E}">
      <text>
        <r>
          <rPr>
            <b/>
            <sz val="9"/>
            <color indexed="81"/>
            <rFont val="Tahoma"/>
            <family val="2"/>
          </rPr>
          <t>CEPICI: Prière lier la facture scannée</t>
        </r>
        <r>
          <rPr>
            <sz val="9"/>
            <color indexed="81"/>
            <rFont val="Tahoma"/>
            <family val="2"/>
          </rPr>
          <t xml:space="preserve">
</t>
        </r>
      </text>
    </comment>
    <comment ref="F285" authorId="0" shapeId="0" xr:uid="{1DAD9D96-0184-4292-9FBA-3FB2E17F0F54}">
      <text>
        <r>
          <rPr>
            <b/>
            <sz val="9"/>
            <color indexed="81"/>
            <rFont val="Tahoma"/>
            <family val="2"/>
          </rPr>
          <t>CEPICI: Prière lier la facture scannée</t>
        </r>
        <r>
          <rPr>
            <sz val="9"/>
            <color indexed="81"/>
            <rFont val="Tahoma"/>
            <family val="2"/>
          </rPr>
          <t xml:space="preserve">
</t>
        </r>
      </text>
    </comment>
    <comment ref="F286" authorId="0" shapeId="0" xr:uid="{331F46E0-B661-410C-875D-30EA2F135198}">
      <text>
        <r>
          <rPr>
            <b/>
            <sz val="9"/>
            <color indexed="81"/>
            <rFont val="Tahoma"/>
            <family val="2"/>
          </rPr>
          <t>CEPICI: Prière lier la facture scannée</t>
        </r>
        <r>
          <rPr>
            <sz val="9"/>
            <color indexed="81"/>
            <rFont val="Tahoma"/>
            <family val="2"/>
          </rPr>
          <t xml:space="preserve">
</t>
        </r>
      </text>
    </comment>
    <comment ref="F287" authorId="0" shapeId="0" xr:uid="{71C7F127-E8FD-479E-9A18-27E183C38444}">
      <text>
        <r>
          <rPr>
            <b/>
            <sz val="9"/>
            <color indexed="81"/>
            <rFont val="Tahoma"/>
            <family val="2"/>
          </rPr>
          <t>CEPICI: Prière lier la facture scannée</t>
        </r>
        <r>
          <rPr>
            <sz val="9"/>
            <color indexed="81"/>
            <rFont val="Tahoma"/>
            <family val="2"/>
          </rPr>
          <t xml:space="preserve">
</t>
        </r>
      </text>
    </comment>
    <comment ref="F288" authorId="0" shapeId="0" xr:uid="{9BCA767B-E157-4F2C-8035-B14F523C5193}">
      <text>
        <r>
          <rPr>
            <b/>
            <sz val="9"/>
            <color indexed="81"/>
            <rFont val="Tahoma"/>
            <family val="2"/>
          </rPr>
          <t>CEPICI: Prière lier la facture scannée</t>
        </r>
        <r>
          <rPr>
            <sz val="9"/>
            <color indexed="81"/>
            <rFont val="Tahoma"/>
            <family val="2"/>
          </rPr>
          <t xml:space="preserve">
</t>
        </r>
      </text>
    </comment>
    <comment ref="F289" authorId="0" shapeId="0" xr:uid="{85BEE19F-48D8-4BD5-9408-C2077FD81E8D}">
      <text>
        <r>
          <rPr>
            <b/>
            <sz val="9"/>
            <color indexed="81"/>
            <rFont val="Tahoma"/>
            <family val="2"/>
          </rPr>
          <t>CEPICI: Prière lier la facture scannée</t>
        </r>
        <r>
          <rPr>
            <sz val="9"/>
            <color indexed="81"/>
            <rFont val="Tahoma"/>
            <family val="2"/>
          </rPr>
          <t xml:space="preserve">
</t>
        </r>
      </text>
    </comment>
    <comment ref="F290" authorId="0" shapeId="0" xr:uid="{7DF5A5AE-36CD-46FE-8345-4DF174606A7D}">
      <text>
        <r>
          <rPr>
            <b/>
            <sz val="9"/>
            <color indexed="81"/>
            <rFont val="Tahoma"/>
            <family val="2"/>
          </rPr>
          <t>CEPICI: Prière lier la facture scannée</t>
        </r>
        <r>
          <rPr>
            <sz val="9"/>
            <color indexed="81"/>
            <rFont val="Tahoma"/>
            <family val="2"/>
          </rPr>
          <t xml:space="preserve">
</t>
        </r>
      </text>
    </comment>
    <comment ref="F291" authorId="0" shapeId="0" xr:uid="{0A4C7E26-CB0E-4D19-8B70-8C643DBCAFD4}">
      <text>
        <r>
          <rPr>
            <b/>
            <sz val="9"/>
            <color indexed="81"/>
            <rFont val="Tahoma"/>
            <family val="2"/>
          </rPr>
          <t>CEPICI: Prière lier la facture scannée</t>
        </r>
        <r>
          <rPr>
            <sz val="9"/>
            <color indexed="81"/>
            <rFont val="Tahoma"/>
            <family val="2"/>
          </rPr>
          <t xml:space="preserve">
</t>
        </r>
      </text>
    </comment>
    <comment ref="F292" authorId="0" shapeId="0" xr:uid="{32F65AD5-080D-40C8-8F73-BFC1FB733F7F}">
      <text>
        <r>
          <rPr>
            <b/>
            <sz val="9"/>
            <color indexed="81"/>
            <rFont val="Tahoma"/>
            <family val="2"/>
          </rPr>
          <t>CEPICI: Prière lier la facture scannée</t>
        </r>
        <r>
          <rPr>
            <sz val="9"/>
            <color indexed="81"/>
            <rFont val="Tahoma"/>
            <family val="2"/>
          </rPr>
          <t xml:space="preserve">
</t>
        </r>
      </text>
    </comment>
    <comment ref="F293" authorId="0" shapeId="0" xr:uid="{2368FDDF-8279-40DC-9393-1F85BA64D918}">
      <text>
        <r>
          <rPr>
            <b/>
            <sz val="9"/>
            <color indexed="81"/>
            <rFont val="Tahoma"/>
            <family val="2"/>
          </rPr>
          <t>CEPICI: Prière lier la facture scannée</t>
        </r>
        <r>
          <rPr>
            <sz val="9"/>
            <color indexed="81"/>
            <rFont val="Tahoma"/>
            <family val="2"/>
          </rPr>
          <t xml:space="preserve">
</t>
        </r>
      </text>
    </comment>
    <comment ref="F294" authorId="0" shapeId="0" xr:uid="{4A1BA5C4-84DB-436B-B161-F80388FE833B}">
      <text>
        <r>
          <rPr>
            <b/>
            <sz val="9"/>
            <color indexed="81"/>
            <rFont val="Tahoma"/>
            <family val="2"/>
          </rPr>
          <t>CEPICI: Prière lier la facture scannée</t>
        </r>
        <r>
          <rPr>
            <sz val="9"/>
            <color indexed="81"/>
            <rFont val="Tahoma"/>
            <family val="2"/>
          </rPr>
          <t xml:space="preserve">
</t>
        </r>
      </text>
    </comment>
    <comment ref="F295" authorId="0" shapeId="0" xr:uid="{C4C9B4E7-6626-4F2A-A475-F03298F85422}">
      <text>
        <r>
          <rPr>
            <b/>
            <sz val="9"/>
            <color indexed="81"/>
            <rFont val="Tahoma"/>
            <family val="2"/>
          </rPr>
          <t>CEPICI: Prière lier la facture scannée</t>
        </r>
        <r>
          <rPr>
            <sz val="9"/>
            <color indexed="81"/>
            <rFont val="Tahoma"/>
            <family val="2"/>
          </rPr>
          <t xml:space="preserve">
</t>
        </r>
      </text>
    </comment>
    <comment ref="F296" authorId="0" shapeId="0" xr:uid="{9E9C7AD1-59D9-4BFE-91A4-0981F0423C9F}">
      <text>
        <r>
          <rPr>
            <b/>
            <sz val="9"/>
            <color indexed="81"/>
            <rFont val="Tahoma"/>
            <family val="2"/>
          </rPr>
          <t>CEPICI: Prière lier la facture scannée</t>
        </r>
        <r>
          <rPr>
            <sz val="9"/>
            <color indexed="81"/>
            <rFont val="Tahoma"/>
            <family val="2"/>
          </rPr>
          <t xml:space="preserve">
</t>
        </r>
      </text>
    </comment>
    <comment ref="F297" authorId="0" shapeId="0" xr:uid="{DE5F288A-98D7-495C-89DC-98B71BC723DC}">
      <text>
        <r>
          <rPr>
            <b/>
            <sz val="9"/>
            <color indexed="81"/>
            <rFont val="Tahoma"/>
            <family val="2"/>
          </rPr>
          <t>CEPICI: Prière lier la facture scannée</t>
        </r>
        <r>
          <rPr>
            <sz val="9"/>
            <color indexed="81"/>
            <rFont val="Tahoma"/>
            <family val="2"/>
          </rPr>
          <t xml:space="preserve">
</t>
        </r>
      </text>
    </comment>
    <comment ref="F298" authorId="0" shapeId="0" xr:uid="{4E453DBC-68F5-46F8-A424-59A4BB26A33A}">
      <text>
        <r>
          <rPr>
            <b/>
            <sz val="9"/>
            <color indexed="81"/>
            <rFont val="Tahoma"/>
            <family val="2"/>
          </rPr>
          <t>CEPICI: Prière lier la facture scannée</t>
        </r>
        <r>
          <rPr>
            <sz val="9"/>
            <color indexed="81"/>
            <rFont val="Tahoma"/>
            <family val="2"/>
          </rPr>
          <t xml:space="preserve">
</t>
        </r>
      </text>
    </comment>
    <comment ref="F299" authorId="0" shapeId="0" xr:uid="{45B02A3D-AB09-4A02-9871-3FBECD3CA802}">
      <text>
        <r>
          <rPr>
            <b/>
            <sz val="9"/>
            <color indexed="81"/>
            <rFont val="Tahoma"/>
            <family val="2"/>
          </rPr>
          <t>CEPICI: Prière lier la facture scannée</t>
        </r>
        <r>
          <rPr>
            <sz val="9"/>
            <color indexed="81"/>
            <rFont val="Tahoma"/>
            <family val="2"/>
          </rPr>
          <t xml:space="preserve">
</t>
        </r>
      </text>
    </comment>
    <comment ref="F300" authorId="0" shapeId="0" xr:uid="{9A623994-6779-4C98-981E-2D42B4C879AC}">
      <text>
        <r>
          <rPr>
            <b/>
            <sz val="9"/>
            <color indexed="81"/>
            <rFont val="Tahoma"/>
            <family val="2"/>
          </rPr>
          <t>CEPICI: Prière lier la facture scannée</t>
        </r>
        <r>
          <rPr>
            <sz val="9"/>
            <color indexed="81"/>
            <rFont val="Tahoma"/>
            <family val="2"/>
          </rPr>
          <t xml:space="preserve">
</t>
        </r>
      </text>
    </comment>
    <comment ref="F301" authorId="0" shapeId="0" xr:uid="{9BB7B56A-BDE9-44B7-ACFD-BE280028EF04}">
      <text>
        <r>
          <rPr>
            <b/>
            <sz val="9"/>
            <color indexed="81"/>
            <rFont val="Tahoma"/>
            <family val="2"/>
          </rPr>
          <t>CEPICI: Prière lier la facture scannée</t>
        </r>
        <r>
          <rPr>
            <sz val="9"/>
            <color indexed="81"/>
            <rFont val="Tahoma"/>
            <family val="2"/>
          </rPr>
          <t xml:space="preserve">
</t>
        </r>
      </text>
    </comment>
    <comment ref="F302" authorId="0" shapeId="0" xr:uid="{F079AC28-B378-44D7-ACBC-A54AAC685024}">
      <text>
        <r>
          <rPr>
            <b/>
            <sz val="9"/>
            <color indexed="81"/>
            <rFont val="Tahoma"/>
            <family val="2"/>
          </rPr>
          <t>CEPICI: Prière lier la facture scannée</t>
        </r>
        <r>
          <rPr>
            <sz val="9"/>
            <color indexed="81"/>
            <rFont val="Tahoma"/>
            <family val="2"/>
          </rPr>
          <t xml:space="preserve">
</t>
        </r>
      </text>
    </comment>
    <comment ref="F303" authorId="0" shapeId="0" xr:uid="{70CC3A8C-FB25-4A44-AD67-827BC468CBE5}">
      <text>
        <r>
          <rPr>
            <b/>
            <sz val="9"/>
            <color indexed="81"/>
            <rFont val="Tahoma"/>
            <family val="2"/>
          </rPr>
          <t>CEPICI: Prière lier la facture scannée</t>
        </r>
        <r>
          <rPr>
            <sz val="9"/>
            <color indexed="81"/>
            <rFont val="Tahoma"/>
            <family val="2"/>
          </rPr>
          <t xml:space="preserve">
</t>
        </r>
      </text>
    </comment>
    <comment ref="F304" authorId="0" shapeId="0" xr:uid="{C05D4C1A-9D06-4031-996E-AE1761085F43}">
      <text>
        <r>
          <rPr>
            <b/>
            <sz val="9"/>
            <color indexed="81"/>
            <rFont val="Tahoma"/>
            <family val="2"/>
          </rPr>
          <t>CEPICI: Prière lier la facture scannée</t>
        </r>
        <r>
          <rPr>
            <sz val="9"/>
            <color indexed="81"/>
            <rFont val="Tahoma"/>
            <family val="2"/>
          </rPr>
          <t xml:space="preserve">
</t>
        </r>
      </text>
    </comment>
    <comment ref="F305" authorId="0" shapeId="0" xr:uid="{91CD8F30-C451-4B36-AC26-14497F80F63F}">
      <text>
        <r>
          <rPr>
            <b/>
            <sz val="9"/>
            <color indexed="81"/>
            <rFont val="Tahoma"/>
            <family val="2"/>
          </rPr>
          <t>CEPICI: Prière lier la facture scannée</t>
        </r>
        <r>
          <rPr>
            <sz val="9"/>
            <color indexed="81"/>
            <rFont val="Tahoma"/>
            <family val="2"/>
          </rPr>
          <t xml:space="preserve">
</t>
        </r>
      </text>
    </comment>
    <comment ref="F306" authorId="0" shapeId="0" xr:uid="{B14F2A7C-93AF-4CF4-A966-8D3F3312425F}">
      <text>
        <r>
          <rPr>
            <b/>
            <sz val="9"/>
            <color indexed="81"/>
            <rFont val="Tahoma"/>
            <family val="2"/>
          </rPr>
          <t>CEPICI: Prière lier la facture scannée</t>
        </r>
        <r>
          <rPr>
            <sz val="9"/>
            <color indexed="81"/>
            <rFont val="Tahoma"/>
            <family val="2"/>
          </rPr>
          <t xml:space="preserve">
</t>
        </r>
      </text>
    </comment>
    <comment ref="F307" authorId="0" shapeId="0" xr:uid="{E451081F-BD76-4E69-94D8-642E58175AAC}">
      <text>
        <r>
          <rPr>
            <b/>
            <sz val="9"/>
            <color indexed="81"/>
            <rFont val="Tahoma"/>
            <family val="2"/>
          </rPr>
          <t>CEPICI: Prière lier la facture scannée</t>
        </r>
        <r>
          <rPr>
            <sz val="9"/>
            <color indexed="81"/>
            <rFont val="Tahoma"/>
            <family val="2"/>
          </rPr>
          <t xml:space="preserve">
</t>
        </r>
      </text>
    </comment>
    <comment ref="F308" authorId="0" shapeId="0" xr:uid="{2FA72507-3C18-44BA-A738-3BB517F1E645}">
      <text>
        <r>
          <rPr>
            <b/>
            <sz val="9"/>
            <color indexed="81"/>
            <rFont val="Tahoma"/>
            <family val="2"/>
          </rPr>
          <t>CEPICI: Prière lier la facture scannée</t>
        </r>
        <r>
          <rPr>
            <sz val="9"/>
            <color indexed="81"/>
            <rFont val="Tahoma"/>
            <family val="2"/>
          </rPr>
          <t xml:space="preserve">
</t>
        </r>
      </text>
    </comment>
    <comment ref="F309" authorId="0" shapeId="0" xr:uid="{6CE1CF2B-9040-4B30-9035-4B0C2729BDDF}">
      <text>
        <r>
          <rPr>
            <b/>
            <sz val="9"/>
            <color indexed="81"/>
            <rFont val="Tahoma"/>
            <family val="2"/>
          </rPr>
          <t>CEPICI: Prière lier la facture scannée</t>
        </r>
        <r>
          <rPr>
            <sz val="9"/>
            <color indexed="81"/>
            <rFont val="Tahoma"/>
            <family val="2"/>
          </rPr>
          <t xml:space="preserve">
</t>
        </r>
      </text>
    </comment>
    <comment ref="F310" authorId="0" shapeId="0" xr:uid="{E210F30F-EA24-4BFE-93D5-72FADD16B62D}">
      <text>
        <r>
          <rPr>
            <b/>
            <sz val="9"/>
            <color indexed="81"/>
            <rFont val="Tahoma"/>
            <family val="2"/>
          </rPr>
          <t>CEPICI: Prière lier la facture scannée</t>
        </r>
        <r>
          <rPr>
            <sz val="9"/>
            <color indexed="81"/>
            <rFont val="Tahoma"/>
            <family val="2"/>
          </rPr>
          <t xml:space="preserve">
</t>
        </r>
      </text>
    </comment>
    <comment ref="F311" authorId="0" shapeId="0" xr:uid="{DB9C5CE0-2131-4D59-93B4-6A52DD2C9950}">
      <text>
        <r>
          <rPr>
            <b/>
            <sz val="9"/>
            <color indexed="81"/>
            <rFont val="Tahoma"/>
            <family val="2"/>
          </rPr>
          <t>CEPICI: Prière lier la facture scannée</t>
        </r>
        <r>
          <rPr>
            <sz val="9"/>
            <color indexed="81"/>
            <rFont val="Tahoma"/>
            <family val="2"/>
          </rPr>
          <t xml:space="preserve">
</t>
        </r>
      </text>
    </comment>
    <comment ref="F312" authorId="0" shapeId="0" xr:uid="{8BA08B2D-DB33-4BE6-BA9E-A42975548EE0}">
      <text>
        <r>
          <rPr>
            <b/>
            <sz val="9"/>
            <color indexed="81"/>
            <rFont val="Tahoma"/>
            <family val="2"/>
          </rPr>
          <t>CEPICI: Prière lier la facture scannée</t>
        </r>
        <r>
          <rPr>
            <sz val="9"/>
            <color indexed="81"/>
            <rFont val="Tahoma"/>
            <family val="2"/>
          </rPr>
          <t xml:space="preserve">
</t>
        </r>
      </text>
    </comment>
    <comment ref="F313" authorId="0" shapeId="0" xr:uid="{11C44EC2-5CD8-48CE-82FF-928E68718833}">
      <text>
        <r>
          <rPr>
            <b/>
            <sz val="9"/>
            <color indexed="81"/>
            <rFont val="Tahoma"/>
            <family val="2"/>
          </rPr>
          <t>CEPICI: Prière lier la facture scannée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F7277D29-A409-4601-8F30-04C6FE62529E}">
      <text>
        <r>
          <rPr>
            <b/>
            <sz val="9"/>
            <color indexed="81"/>
            <rFont val="Tahoma"/>
            <family val="2"/>
          </rPr>
          <t>CEPICI: Prière lier la facture scannée</t>
        </r>
        <r>
          <rPr>
            <sz val="9"/>
            <color indexed="81"/>
            <rFont val="Tahoma"/>
            <family val="2"/>
          </rPr>
          <t xml:space="preserve">
</t>
        </r>
      </text>
    </comment>
    <comment ref="F21" authorId="0" shapeId="0" xr:uid="{DDF1F703-F53E-4605-B3D7-27D2D62D611C}">
      <text>
        <r>
          <rPr>
            <b/>
            <sz val="9"/>
            <color indexed="81"/>
            <rFont val="Tahoma"/>
            <family val="2"/>
          </rPr>
          <t>CEPICI: Prière lier la facture scannée</t>
        </r>
        <r>
          <rPr>
            <sz val="9"/>
            <color indexed="81"/>
            <rFont val="Tahoma"/>
            <family val="2"/>
          </rPr>
          <t xml:space="preserve">
</t>
        </r>
      </text>
    </comment>
    <comment ref="F22" authorId="0" shapeId="0" xr:uid="{7B4EC297-FECE-452A-A0F8-0707F58F14ED}">
      <text>
        <r>
          <rPr>
            <b/>
            <sz val="9"/>
            <color indexed="81"/>
            <rFont val="Tahoma"/>
            <family val="2"/>
          </rPr>
          <t>CEPICI: Prière lier la facture scannée</t>
        </r>
        <r>
          <rPr>
            <sz val="9"/>
            <color indexed="81"/>
            <rFont val="Tahoma"/>
            <family val="2"/>
          </rPr>
          <t xml:space="preserve">
</t>
        </r>
      </text>
    </comment>
    <comment ref="F23" authorId="0" shapeId="0" xr:uid="{D8374FAA-32A0-4239-89CE-0B0808F20692}">
      <text>
        <r>
          <rPr>
            <b/>
            <sz val="9"/>
            <color indexed="81"/>
            <rFont val="Tahoma"/>
            <family val="2"/>
          </rPr>
          <t>CEPICI: Prière lier la facture scannée</t>
        </r>
        <r>
          <rPr>
            <sz val="9"/>
            <color indexed="81"/>
            <rFont val="Tahoma"/>
            <family val="2"/>
          </rPr>
          <t xml:space="preserve">
</t>
        </r>
      </text>
    </comment>
    <comment ref="F24" authorId="0" shapeId="0" xr:uid="{84B2CF84-7C7D-4471-9415-D5CD1FD4A7E9}">
      <text>
        <r>
          <rPr>
            <b/>
            <sz val="9"/>
            <color indexed="81"/>
            <rFont val="Tahoma"/>
            <family val="2"/>
          </rPr>
          <t>CEPICI: Prière lier la facture scannée</t>
        </r>
        <r>
          <rPr>
            <sz val="9"/>
            <color indexed="81"/>
            <rFont val="Tahoma"/>
            <family val="2"/>
          </rPr>
          <t xml:space="preserve">
</t>
        </r>
      </text>
    </comment>
    <comment ref="F25" authorId="0" shapeId="0" xr:uid="{3305290D-7324-4BE4-8C95-A1CAAE01A05D}">
      <text>
        <r>
          <rPr>
            <b/>
            <sz val="9"/>
            <color indexed="81"/>
            <rFont val="Tahoma"/>
            <family val="2"/>
          </rPr>
          <t>CEPICI: Prière lier la facture scannée</t>
        </r>
        <r>
          <rPr>
            <sz val="9"/>
            <color indexed="81"/>
            <rFont val="Tahoma"/>
            <family val="2"/>
          </rPr>
          <t xml:space="preserve">
</t>
        </r>
      </text>
    </comment>
    <comment ref="F26" authorId="0" shapeId="0" xr:uid="{54C7C97D-E6CE-4B5B-A9A4-C34D04F54AF2}">
      <text>
        <r>
          <rPr>
            <b/>
            <sz val="9"/>
            <color indexed="81"/>
            <rFont val="Tahoma"/>
            <family val="2"/>
          </rPr>
          <t>CEPICI: Prière lier la facture scannée</t>
        </r>
        <r>
          <rPr>
            <sz val="9"/>
            <color indexed="81"/>
            <rFont val="Tahoma"/>
            <family val="2"/>
          </rPr>
          <t xml:space="preserve">
</t>
        </r>
      </text>
    </comment>
    <comment ref="F27" authorId="0" shapeId="0" xr:uid="{70086DF9-AC4B-46F4-BA24-1AABDBD0DAB5}">
      <text>
        <r>
          <rPr>
            <b/>
            <sz val="9"/>
            <color indexed="81"/>
            <rFont val="Tahoma"/>
            <family val="2"/>
          </rPr>
          <t>CEPICI: Prière lier la facture scannée</t>
        </r>
        <r>
          <rPr>
            <sz val="9"/>
            <color indexed="81"/>
            <rFont val="Tahoma"/>
            <family val="2"/>
          </rPr>
          <t xml:space="preserve">
</t>
        </r>
      </text>
    </comment>
    <comment ref="F28" authorId="0" shapeId="0" xr:uid="{53C13C47-93D8-4B1F-86A6-6BF01BDAD320}">
      <text>
        <r>
          <rPr>
            <b/>
            <sz val="9"/>
            <color indexed="81"/>
            <rFont val="Tahoma"/>
            <family val="2"/>
          </rPr>
          <t>CEPICI: Prière lier la facture scannée</t>
        </r>
        <r>
          <rPr>
            <sz val="9"/>
            <color indexed="81"/>
            <rFont val="Tahoma"/>
            <family val="2"/>
          </rPr>
          <t xml:space="preserve">
</t>
        </r>
      </text>
    </comment>
    <comment ref="F29" authorId="0" shapeId="0" xr:uid="{D99EB0B8-7A7F-4BCC-B3BF-59BD650E6443}">
      <text>
        <r>
          <rPr>
            <b/>
            <sz val="9"/>
            <color indexed="81"/>
            <rFont val="Tahoma"/>
            <family val="2"/>
          </rPr>
          <t>CEPICI: Prière lier la facture scannée</t>
        </r>
        <r>
          <rPr>
            <sz val="9"/>
            <color indexed="81"/>
            <rFont val="Tahoma"/>
            <family val="2"/>
          </rPr>
          <t xml:space="preserve">
</t>
        </r>
      </text>
    </comment>
    <comment ref="F30" authorId="0" shapeId="0" xr:uid="{BA77C45E-47A6-4825-865B-9B10678E3000}">
      <text>
        <r>
          <rPr>
            <b/>
            <sz val="9"/>
            <color indexed="81"/>
            <rFont val="Tahoma"/>
            <family val="2"/>
          </rPr>
          <t>CEPICI: Prière lier la facture scannée</t>
        </r>
        <r>
          <rPr>
            <sz val="9"/>
            <color indexed="81"/>
            <rFont val="Tahoma"/>
            <family val="2"/>
          </rPr>
          <t xml:space="preserve">
</t>
        </r>
      </text>
    </comment>
    <comment ref="F31" authorId="0" shapeId="0" xr:uid="{7BE17985-1D5B-449F-A647-B46F574BDFC3}">
      <text>
        <r>
          <rPr>
            <b/>
            <sz val="9"/>
            <color indexed="81"/>
            <rFont val="Tahoma"/>
            <family val="2"/>
          </rPr>
          <t>CEPICI: Prière lier la facture scannée</t>
        </r>
        <r>
          <rPr>
            <sz val="9"/>
            <color indexed="81"/>
            <rFont val="Tahoma"/>
            <family val="2"/>
          </rPr>
          <t xml:space="preserve">
</t>
        </r>
      </text>
    </comment>
    <comment ref="F32" authorId="0" shapeId="0" xr:uid="{568C1A43-477A-4542-A698-A9F9CA2A387A}">
      <text>
        <r>
          <rPr>
            <b/>
            <sz val="9"/>
            <color indexed="81"/>
            <rFont val="Tahoma"/>
            <family val="2"/>
          </rPr>
          <t>CEPICI: Prière lier la facture scannée</t>
        </r>
        <r>
          <rPr>
            <sz val="9"/>
            <color indexed="81"/>
            <rFont val="Tahoma"/>
            <family val="2"/>
          </rPr>
          <t xml:space="preserve">
</t>
        </r>
      </text>
    </comment>
    <comment ref="F33" authorId="0" shapeId="0" xr:uid="{8E905497-7AB0-4C54-AE7B-F11AFD99F2A0}">
      <text>
        <r>
          <rPr>
            <b/>
            <sz val="9"/>
            <color indexed="81"/>
            <rFont val="Tahoma"/>
            <family val="2"/>
          </rPr>
          <t>CEPICI: Prière lier la facture scannée</t>
        </r>
        <r>
          <rPr>
            <sz val="9"/>
            <color indexed="81"/>
            <rFont val="Tahoma"/>
            <family val="2"/>
          </rPr>
          <t xml:space="preserve">
</t>
        </r>
      </text>
    </comment>
    <comment ref="F34" authorId="0" shapeId="0" xr:uid="{CC2B410F-E9A4-45A4-82E7-5718D30AF547}">
      <text>
        <r>
          <rPr>
            <b/>
            <sz val="9"/>
            <color indexed="81"/>
            <rFont val="Tahoma"/>
            <family val="2"/>
          </rPr>
          <t>CEPICI: Prière lier la facture scannée</t>
        </r>
        <r>
          <rPr>
            <sz val="9"/>
            <color indexed="81"/>
            <rFont val="Tahoma"/>
            <family val="2"/>
          </rPr>
          <t xml:space="preserve">
</t>
        </r>
      </text>
    </comment>
    <comment ref="F35" authorId="0" shapeId="0" xr:uid="{74A831A8-CEC9-41CD-AA14-C77B299D2A11}">
      <text>
        <r>
          <rPr>
            <b/>
            <sz val="9"/>
            <color indexed="81"/>
            <rFont val="Tahoma"/>
            <family val="2"/>
          </rPr>
          <t>CEPICI: Prière lier la facture scannée</t>
        </r>
        <r>
          <rPr>
            <sz val="9"/>
            <color indexed="81"/>
            <rFont val="Tahoma"/>
            <family val="2"/>
          </rPr>
          <t xml:space="preserve">
</t>
        </r>
      </text>
    </comment>
    <comment ref="F36" authorId="0" shapeId="0" xr:uid="{0F3B8B6F-203B-45BF-8A8C-B7219B5C9227}">
      <text>
        <r>
          <rPr>
            <b/>
            <sz val="9"/>
            <color indexed="81"/>
            <rFont val="Tahoma"/>
            <family val="2"/>
          </rPr>
          <t>CEPICI: Prière lier la facture scannée</t>
        </r>
        <r>
          <rPr>
            <sz val="9"/>
            <color indexed="81"/>
            <rFont val="Tahoma"/>
            <family val="2"/>
          </rPr>
          <t xml:space="preserve">
</t>
        </r>
      </text>
    </comment>
    <comment ref="F37" authorId="0" shapeId="0" xr:uid="{AF5C0D2A-6E08-404E-9A46-68F05AAB28A4}">
      <text>
        <r>
          <rPr>
            <b/>
            <sz val="9"/>
            <color indexed="81"/>
            <rFont val="Tahoma"/>
            <family val="2"/>
          </rPr>
          <t>CEPICI: Prière lier la facture scannée</t>
        </r>
        <r>
          <rPr>
            <sz val="9"/>
            <color indexed="81"/>
            <rFont val="Tahoma"/>
            <family val="2"/>
          </rPr>
          <t xml:space="preserve">
</t>
        </r>
      </text>
    </comment>
    <comment ref="F38" authorId="0" shapeId="0" xr:uid="{407D8D5D-F2CE-48FD-90F0-F344ED601C3E}">
      <text>
        <r>
          <rPr>
            <b/>
            <sz val="9"/>
            <color indexed="81"/>
            <rFont val="Tahoma"/>
            <family val="2"/>
          </rPr>
          <t>CEPICI: Prière lier la facture scannée</t>
        </r>
        <r>
          <rPr>
            <sz val="9"/>
            <color indexed="81"/>
            <rFont val="Tahoma"/>
            <family val="2"/>
          </rPr>
          <t xml:space="preserve">
</t>
        </r>
      </text>
    </comment>
    <comment ref="F39" authorId="0" shapeId="0" xr:uid="{A0A4B3D5-2363-4C42-9141-210580AECC05}">
      <text>
        <r>
          <rPr>
            <b/>
            <sz val="9"/>
            <color indexed="81"/>
            <rFont val="Tahoma"/>
            <family val="2"/>
          </rPr>
          <t>CEPICI: Prière lier la facture scannée</t>
        </r>
        <r>
          <rPr>
            <sz val="9"/>
            <color indexed="81"/>
            <rFont val="Tahoma"/>
            <family val="2"/>
          </rPr>
          <t xml:space="preserve">
</t>
        </r>
      </text>
    </comment>
    <comment ref="F40" authorId="0" shapeId="0" xr:uid="{AD40E5F6-63D3-49BA-8239-43B7D3FCEEA1}">
      <text>
        <r>
          <rPr>
            <b/>
            <sz val="9"/>
            <color indexed="81"/>
            <rFont val="Tahoma"/>
            <family val="2"/>
          </rPr>
          <t>CEPICI: Prière lier la facture scannée</t>
        </r>
        <r>
          <rPr>
            <sz val="9"/>
            <color indexed="81"/>
            <rFont val="Tahoma"/>
            <family val="2"/>
          </rPr>
          <t xml:space="preserve">
</t>
        </r>
      </text>
    </comment>
    <comment ref="F41" authorId="0" shapeId="0" xr:uid="{C97F2EB0-7F2B-4ECE-BEC8-7E8A7A293831}">
      <text>
        <r>
          <rPr>
            <b/>
            <sz val="9"/>
            <color indexed="81"/>
            <rFont val="Tahoma"/>
            <family val="2"/>
          </rPr>
          <t>CEPICI: Prière lier la facture scannée</t>
        </r>
        <r>
          <rPr>
            <sz val="9"/>
            <color indexed="81"/>
            <rFont val="Tahoma"/>
            <family val="2"/>
          </rPr>
          <t xml:space="preserve">
</t>
        </r>
      </text>
    </comment>
    <comment ref="F42" authorId="0" shapeId="0" xr:uid="{265932DE-57FA-494C-9DAB-EFEE3C5B88FD}">
      <text>
        <r>
          <rPr>
            <b/>
            <sz val="9"/>
            <color indexed="81"/>
            <rFont val="Tahoma"/>
            <family val="2"/>
          </rPr>
          <t>CEPICI: Prière lier la facture scannée</t>
        </r>
        <r>
          <rPr>
            <sz val="9"/>
            <color indexed="81"/>
            <rFont val="Tahoma"/>
            <family val="2"/>
          </rPr>
          <t xml:space="preserve">
</t>
        </r>
      </text>
    </comment>
    <comment ref="F43" authorId="0" shapeId="0" xr:uid="{23D2C492-C1D5-4E4F-87D0-2AD35309EBAF}">
      <text>
        <r>
          <rPr>
            <b/>
            <sz val="9"/>
            <color indexed="81"/>
            <rFont val="Tahoma"/>
            <family val="2"/>
          </rPr>
          <t>CEPICI: Prière lier la facture scannée</t>
        </r>
        <r>
          <rPr>
            <sz val="9"/>
            <color indexed="81"/>
            <rFont val="Tahoma"/>
            <family val="2"/>
          </rPr>
          <t xml:space="preserve">
</t>
        </r>
      </text>
    </comment>
    <comment ref="F44" authorId="0" shapeId="0" xr:uid="{8E188E41-F524-45FE-8ECE-5EAC82A6B31A}">
      <text>
        <r>
          <rPr>
            <b/>
            <sz val="9"/>
            <color indexed="81"/>
            <rFont val="Tahoma"/>
            <family val="2"/>
          </rPr>
          <t>CEPICI: Prière lier la facture scannée</t>
        </r>
        <r>
          <rPr>
            <sz val="9"/>
            <color indexed="81"/>
            <rFont val="Tahoma"/>
            <family val="2"/>
          </rPr>
          <t xml:space="preserve">
</t>
        </r>
      </text>
    </comment>
    <comment ref="F45" authorId="0" shapeId="0" xr:uid="{8C84287A-9CCD-461E-A838-C8F66F7F8087}">
      <text>
        <r>
          <rPr>
            <b/>
            <sz val="9"/>
            <color indexed="81"/>
            <rFont val="Tahoma"/>
            <family val="2"/>
          </rPr>
          <t>CEPICI: Prière lier la facture scannée</t>
        </r>
        <r>
          <rPr>
            <sz val="9"/>
            <color indexed="81"/>
            <rFont val="Tahoma"/>
            <family val="2"/>
          </rPr>
          <t xml:space="preserve">
</t>
        </r>
      </text>
    </comment>
    <comment ref="F46" authorId="0" shapeId="0" xr:uid="{5DD817A1-B22A-4260-98F2-28F416DA2E99}">
      <text>
        <r>
          <rPr>
            <b/>
            <sz val="9"/>
            <color indexed="81"/>
            <rFont val="Tahoma"/>
            <family val="2"/>
          </rPr>
          <t>CEPICI: Prière lier la facture scannée</t>
        </r>
        <r>
          <rPr>
            <sz val="9"/>
            <color indexed="81"/>
            <rFont val="Tahoma"/>
            <family val="2"/>
          </rPr>
          <t xml:space="preserve">
</t>
        </r>
      </text>
    </comment>
    <comment ref="F47" authorId="0" shapeId="0" xr:uid="{55179978-7269-4853-9F5F-78D582BC61F1}">
      <text>
        <r>
          <rPr>
            <b/>
            <sz val="9"/>
            <color indexed="81"/>
            <rFont val="Tahoma"/>
            <family val="2"/>
          </rPr>
          <t>CEPICI: Prière lier la facture scannée</t>
        </r>
        <r>
          <rPr>
            <sz val="9"/>
            <color indexed="81"/>
            <rFont val="Tahoma"/>
            <family val="2"/>
          </rPr>
          <t xml:space="preserve">
</t>
        </r>
      </text>
    </comment>
    <comment ref="F48" authorId="0" shapeId="0" xr:uid="{67122F26-C53A-4544-AE97-731FAEEB3CC2}">
      <text>
        <r>
          <rPr>
            <b/>
            <sz val="9"/>
            <color indexed="81"/>
            <rFont val="Tahoma"/>
            <family val="2"/>
          </rPr>
          <t>CEPICI: Prière lier la facture scannée</t>
        </r>
        <r>
          <rPr>
            <sz val="9"/>
            <color indexed="81"/>
            <rFont val="Tahoma"/>
            <family val="2"/>
          </rPr>
          <t xml:space="preserve">
</t>
        </r>
      </text>
    </comment>
    <comment ref="F49" authorId="0" shapeId="0" xr:uid="{3EB607D6-7242-4B9C-B23C-468E835D52DA}">
      <text>
        <r>
          <rPr>
            <b/>
            <sz val="9"/>
            <color indexed="81"/>
            <rFont val="Tahoma"/>
            <family val="2"/>
          </rPr>
          <t>CEPICI: Prière lier la facture scannée</t>
        </r>
        <r>
          <rPr>
            <sz val="9"/>
            <color indexed="81"/>
            <rFont val="Tahoma"/>
            <family val="2"/>
          </rPr>
          <t xml:space="preserve">
</t>
        </r>
      </text>
    </comment>
    <comment ref="F50" authorId="0" shapeId="0" xr:uid="{B5348FFA-22FB-4EB0-9785-7EEB537E43E6}">
      <text>
        <r>
          <rPr>
            <b/>
            <sz val="9"/>
            <color indexed="81"/>
            <rFont val="Tahoma"/>
            <family val="2"/>
          </rPr>
          <t>CEPICI: Prière lier la facture scannée</t>
        </r>
        <r>
          <rPr>
            <sz val="9"/>
            <color indexed="81"/>
            <rFont val="Tahoma"/>
            <family val="2"/>
          </rPr>
          <t xml:space="preserve">
</t>
        </r>
      </text>
    </comment>
    <comment ref="F51" authorId="0" shapeId="0" xr:uid="{58AF9F01-5ACA-4A4C-8E45-FF8F8F4C5CE0}">
      <text>
        <r>
          <rPr>
            <b/>
            <sz val="9"/>
            <color indexed="81"/>
            <rFont val="Tahoma"/>
            <family val="2"/>
          </rPr>
          <t>CEPICI: Prière lier la facture scannée</t>
        </r>
        <r>
          <rPr>
            <sz val="9"/>
            <color indexed="81"/>
            <rFont val="Tahoma"/>
            <family val="2"/>
          </rPr>
          <t xml:space="preserve">
</t>
        </r>
      </text>
    </comment>
    <comment ref="F52" authorId="0" shapeId="0" xr:uid="{A279E48B-DC4A-4F63-A8DE-0C122E7E09BA}">
      <text>
        <r>
          <rPr>
            <b/>
            <sz val="9"/>
            <color indexed="81"/>
            <rFont val="Tahoma"/>
            <family val="2"/>
          </rPr>
          <t>CEPICI: Prière lier la facture scannée</t>
        </r>
        <r>
          <rPr>
            <sz val="9"/>
            <color indexed="81"/>
            <rFont val="Tahoma"/>
            <family val="2"/>
          </rPr>
          <t xml:space="preserve">
</t>
        </r>
      </text>
    </comment>
    <comment ref="F53" authorId="0" shapeId="0" xr:uid="{5EFAE7C7-1212-44B1-A073-55626E825A95}">
      <text>
        <r>
          <rPr>
            <b/>
            <sz val="9"/>
            <color indexed="81"/>
            <rFont val="Tahoma"/>
            <family val="2"/>
          </rPr>
          <t>CEPICI: Prière lier la facture scannée</t>
        </r>
        <r>
          <rPr>
            <sz val="9"/>
            <color indexed="81"/>
            <rFont val="Tahoma"/>
            <family val="2"/>
          </rPr>
          <t xml:space="preserve">
</t>
        </r>
      </text>
    </comment>
    <comment ref="F54" authorId="0" shapeId="0" xr:uid="{8AB539A2-7AD1-4692-877F-745FAA07BD2B}">
      <text>
        <r>
          <rPr>
            <b/>
            <sz val="9"/>
            <color indexed="81"/>
            <rFont val="Tahoma"/>
            <family val="2"/>
          </rPr>
          <t>CEPICI: Prière lier la facture scannée</t>
        </r>
        <r>
          <rPr>
            <sz val="9"/>
            <color indexed="81"/>
            <rFont val="Tahoma"/>
            <family val="2"/>
          </rPr>
          <t xml:space="preserve">
</t>
        </r>
      </text>
    </comment>
    <comment ref="F55" authorId="0" shapeId="0" xr:uid="{C790CFD8-FC6A-4707-B309-57A9B7395B85}">
      <text>
        <r>
          <rPr>
            <b/>
            <sz val="9"/>
            <color indexed="81"/>
            <rFont val="Tahoma"/>
            <family val="2"/>
          </rPr>
          <t>CEPICI: Prière lier la facture scannée</t>
        </r>
        <r>
          <rPr>
            <sz val="9"/>
            <color indexed="81"/>
            <rFont val="Tahoma"/>
            <family val="2"/>
          </rPr>
          <t xml:space="preserve">
</t>
        </r>
      </text>
    </comment>
    <comment ref="F56" authorId="0" shapeId="0" xr:uid="{40883564-B16A-4C9D-BB0A-FC73D7A8296B}">
      <text>
        <r>
          <rPr>
            <b/>
            <sz val="9"/>
            <color indexed="81"/>
            <rFont val="Tahoma"/>
            <family val="2"/>
          </rPr>
          <t>CEPICI: Prière lier la facture scannée</t>
        </r>
        <r>
          <rPr>
            <sz val="9"/>
            <color indexed="81"/>
            <rFont val="Tahoma"/>
            <family val="2"/>
          </rPr>
          <t xml:space="preserve">
</t>
        </r>
      </text>
    </comment>
    <comment ref="F57" authorId="0" shapeId="0" xr:uid="{0F490B62-7515-40FE-B594-1A1EACE8A60B}">
      <text>
        <r>
          <rPr>
            <b/>
            <sz val="9"/>
            <color indexed="81"/>
            <rFont val="Tahoma"/>
            <family val="2"/>
          </rPr>
          <t>CEPICI: Prière lier la facture scannée</t>
        </r>
        <r>
          <rPr>
            <sz val="9"/>
            <color indexed="81"/>
            <rFont val="Tahoma"/>
            <family val="2"/>
          </rPr>
          <t xml:space="preserve">
</t>
        </r>
      </text>
    </comment>
    <comment ref="F58" authorId="0" shapeId="0" xr:uid="{E44A85A9-C606-4097-AC9E-016BFD4E06BB}">
      <text>
        <r>
          <rPr>
            <b/>
            <sz val="9"/>
            <color indexed="81"/>
            <rFont val="Tahoma"/>
            <family val="2"/>
          </rPr>
          <t>CEPICI: Prière lier la facture scannée</t>
        </r>
        <r>
          <rPr>
            <sz val="9"/>
            <color indexed="81"/>
            <rFont val="Tahoma"/>
            <family val="2"/>
          </rPr>
          <t xml:space="preserve">
</t>
        </r>
      </text>
    </comment>
    <comment ref="F59" authorId="0" shapeId="0" xr:uid="{C740CB03-709E-4765-9E9F-93E73737A66D}">
      <text>
        <r>
          <rPr>
            <b/>
            <sz val="9"/>
            <color indexed="81"/>
            <rFont val="Tahoma"/>
            <family val="2"/>
          </rPr>
          <t>CEPICI: Prière lier la facture scannée</t>
        </r>
        <r>
          <rPr>
            <sz val="9"/>
            <color indexed="81"/>
            <rFont val="Tahoma"/>
            <family val="2"/>
          </rPr>
          <t xml:space="preserve">
</t>
        </r>
      </text>
    </comment>
    <comment ref="F60" authorId="0" shapeId="0" xr:uid="{83DF1B3B-73C9-43D9-A9F3-A50D99A2B427}">
      <text>
        <r>
          <rPr>
            <b/>
            <sz val="9"/>
            <color indexed="81"/>
            <rFont val="Tahoma"/>
            <family val="2"/>
          </rPr>
          <t>CEPICI: Prière lier la facture scannée</t>
        </r>
        <r>
          <rPr>
            <sz val="9"/>
            <color indexed="81"/>
            <rFont val="Tahoma"/>
            <family val="2"/>
          </rPr>
          <t xml:space="preserve">
</t>
        </r>
      </text>
    </comment>
    <comment ref="F61" authorId="0" shapeId="0" xr:uid="{A6D86F67-6268-4EA2-8694-85D99B1E2DFA}">
      <text>
        <r>
          <rPr>
            <b/>
            <sz val="9"/>
            <color indexed="81"/>
            <rFont val="Tahoma"/>
            <family val="2"/>
          </rPr>
          <t>CEPICI: Prière lier la facture scannée</t>
        </r>
        <r>
          <rPr>
            <sz val="9"/>
            <color indexed="81"/>
            <rFont val="Tahoma"/>
            <family val="2"/>
          </rPr>
          <t xml:space="preserve">
</t>
        </r>
      </text>
    </comment>
    <comment ref="F62" authorId="0" shapeId="0" xr:uid="{3EE3EE36-0D16-4C7E-9AF1-6CBF504E1DA0}">
      <text>
        <r>
          <rPr>
            <b/>
            <sz val="9"/>
            <color indexed="81"/>
            <rFont val="Tahoma"/>
            <family val="2"/>
          </rPr>
          <t>CEPICI: Prière lier la facture scannée</t>
        </r>
        <r>
          <rPr>
            <sz val="9"/>
            <color indexed="81"/>
            <rFont val="Tahoma"/>
            <family val="2"/>
          </rPr>
          <t xml:space="preserve">
</t>
        </r>
      </text>
    </comment>
    <comment ref="F63" authorId="0" shapeId="0" xr:uid="{8162E16A-C02B-4D47-8EEA-7146937ECD7F}">
      <text>
        <r>
          <rPr>
            <b/>
            <sz val="9"/>
            <color indexed="81"/>
            <rFont val="Tahoma"/>
            <family val="2"/>
          </rPr>
          <t>CEPICI: Prière lier la facture scannée</t>
        </r>
        <r>
          <rPr>
            <sz val="9"/>
            <color indexed="81"/>
            <rFont val="Tahoma"/>
            <family val="2"/>
          </rPr>
          <t xml:space="preserve">
</t>
        </r>
      </text>
    </comment>
    <comment ref="F64" authorId="0" shapeId="0" xr:uid="{847B147B-9412-4C27-A5D3-2858D5C44066}">
      <text>
        <r>
          <rPr>
            <b/>
            <sz val="9"/>
            <color indexed="81"/>
            <rFont val="Tahoma"/>
            <family val="2"/>
          </rPr>
          <t>CEPICI: Prière lier la facture scannée</t>
        </r>
        <r>
          <rPr>
            <sz val="9"/>
            <color indexed="81"/>
            <rFont val="Tahoma"/>
            <family val="2"/>
          </rPr>
          <t xml:space="preserve">
</t>
        </r>
      </text>
    </comment>
    <comment ref="F65" authorId="0" shapeId="0" xr:uid="{76A2CDDA-6E62-487F-A0D8-4767861D310A}">
      <text>
        <r>
          <rPr>
            <b/>
            <sz val="9"/>
            <color indexed="81"/>
            <rFont val="Tahoma"/>
            <family val="2"/>
          </rPr>
          <t>CEPICI: Prière lier la facture scannée</t>
        </r>
        <r>
          <rPr>
            <sz val="9"/>
            <color indexed="81"/>
            <rFont val="Tahoma"/>
            <family val="2"/>
          </rPr>
          <t xml:space="preserve">
</t>
        </r>
      </text>
    </comment>
    <comment ref="F66" authorId="0" shapeId="0" xr:uid="{FE22C009-2A50-4E9F-BAB7-73C4810FA149}">
      <text>
        <r>
          <rPr>
            <b/>
            <sz val="9"/>
            <color indexed="81"/>
            <rFont val="Tahoma"/>
            <family val="2"/>
          </rPr>
          <t>CEPICI: Prière lier la facture scannée</t>
        </r>
        <r>
          <rPr>
            <sz val="9"/>
            <color indexed="81"/>
            <rFont val="Tahoma"/>
            <family val="2"/>
          </rPr>
          <t xml:space="preserve">
</t>
        </r>
      </text>
    </comment>
    <comment ref="F67" authorId="0" shapeId="0" xr:uid="{25F501E5-2FDC-4F73-AC8C-B20503CDED5B}">
      <text>
        <r>
          <rPr>
            <b/>
            <sz val="9"/>
            <color indexed="81"/>
            <rFont val="Tahoma"/>
            <family val="2"/>
          </rPr>
          <t>CEPICI: Prière lier la facture scannée</t>
        </r>
        <r>
          <rPr>
            <sz val="9"/>
            <color indexed="81"/>
            <rFont val="Tahoma"/>
            <family val="2"/>
          </rPr>
          <t xml:space="preserve">
</t>
        </r>
      </text>
    </comment>
    <comment ref="F68" authorId="0" shapeId="0" xr:uid="{1F9A61DE-953C-49C0-BE97-D5E6CF8FF090}">
      <text>
        <r>
          <rPr>
            <b/>
            <sz val="9"/>
            <color indexed="81"/>
            <rFont val="Tahoma"/>
            <family val="2"/>
          </rPr>
          <t>CEPICI: Prière lier la facture scannée</t>
        </r>
        <r>
          <rPr>
            <sz val="9"/>
            <color indexed="81"/>
            <rFont val="Tahoma"/>
            <family val="2"/>
          </rPr>
          <t xml:space="preserve">
</t>
        </r>
      </text>
    </comment>
    <comment ref="F69" authorId="0" shapeId="0" xr:uid="{795FF3BC-6133-4E5B-BF13-2AF54D31573B}">
      <text>
        <r>
          <rPr>
            <b/>
            <sz val="9"/>
            <color indexed="81"/>
            <rFont val="Tahoma"/>
            <family val="2"/>
          </rPr>
          <t>CEPICI: Prière lier la facture scannée</t>
        </r>
        <r>
          <rPr>
            <sz val="9"/>
            <color indexed="81"/>
            <rFont val="Tahoma"/>
            <family val="2"/>
          </rPr>
          <t xml:space="preserve">
</t>
        </r>
      </text>
    </comment>
    <comment ref="F70" authorId="0" shapeId="0" xr:uid="{9EA953FF-373F-441E-919D-96BB1AC14444}">
      <text>
        <r>
          <rPr>
            <b/>
            <sz val="9"/>
            <color indexed="81"/>
            <rFont val="Tahoma"/>
            <family val="2"/>
          </rPr>
          <t>CEPICI: Prière lier la facture scannée</t>
        </r>
        <r>
          <rPr>
            <sz val="9"/>
            <color indexed="81"/>
            <rFont val="Tahoma"/>
            <family val="2"/>
          </rPr>
          <t xml:space="preserve">
</t>
        </r>
      </text>
    </comment>
    <comment ref="F71" authorId="0" shapeId="0" xr:uid="{04DF06FB-EE3A-427E-92CC-58E380D23BCE}">
      <text>
        <r>
          <rPr>
            <b/>
            <sz val="9"/>
            <color indexed="81"/>
            <rFont val="Tahoma"/>
            <family val="2"/>
          </rPr>
          <t>CEPICI: Prière lier la facture scannée</t>
        </r>
        <r>
          <rPr>
            <sz val="9"/>
            <color indexed="81"/>
            <rFont val="Tahoma"/>
            <family val="2"/>
          </rPr>
          <t xml:space="preserve">
</t>
        </r>
      </text>
    </comment>
    <comment ref="F72" authorId="0" shapeId="0" xr:uid="{A65AAF76-F9BB-4A02-8773-2C6B7CC93EBB}">
      <text>
        <r>
          <rPr>
            <b/>
            <sz val="9"/>
            <color indexed="81"/>
            <rFont val="Tahoma"/>
            <family val="2"/>
          </rPr>
          <t>CEPICI: Prière lier la facture scannée</t>
        </r>
        <r>
          <rPr>
            <sz val="9"/>
            <color indexed="81"/>
            <rFont val="Tahoma"/>
            <family val="2"/>
          </rPr>
          <t xml:space="preserve">
</t>
        </r>
      </text>
    </comment>
    <comment ref="F73" authorId="0" shapeId="0" xr:uid="{0A4D55AE-87DB-481E-A576-C103BC8BB1FA}">
      <text>
        <r>
          <rPr>
            <b/>
            <sz val="9"/>
            <color indexed="81"/>
            <rFont val="Tahoma"/>
            <family val="2"/>
          </rPr>
          <t>CEPICI: Prière lier la facture scannée</t>
        </r>
        <r>
          <rPr>
            <sz val="9"/>
            <color indexed="81"/>
            <rFont val="Tahoma"/>
            <family val="2"/>
          </rPr>
          <t xml:space="preserve">
</t>
        </r>
      </text>
    </comment>
    <comment ref="F74" authorId="0" shapeId="0" xr:uid="{67A5A95B-D83D-4F64-B40C-AB9EDC657C9F}">
      <text>
        <r>
          <rPr>
            <b/>
            <sz val="9"/>
            <color indexed="81"/>
            <rFont val="Tahoma"/>
            <family val="2"/>
          </rPr>
          <t>CEPICI: Prière lier la facture scannée</t>
        </r>
        <r>
          <rPr>
            <sz val="9"/>
            <color indexed="81"/>
            <rFont val="Tahoma"/>
            <family val="2"/>
          </rPr>
          <t xml:space="preserve">
</t>
        </r>
      </text>
    </comment>
    <comment ref="F75" authorId="0" shapeId="0" xr:uid="{2C88803D-A81A-4F66-92F2-2CFAE6C9E932}">
      <text>
        <r>
          <rPr>
            <b/>
            <sz val="9"/>
            <color indexed="81"/>
            <rFont val="Tahoma"/>
            <family val="2"/>
          </rPr>
          <t>CEPICI: Prière lier la facture scannée</t>
        </r>
        <r>
          <rPr>
            <sz val="9"/>
            <color indexed="81"/>
            <rFont val="Tahoma"/>
            <family val="2"/>
          </rPr>
          <t xml:space="preserve">
</t>
        </r>
      </text>
    </comment>
    <comment ref="F76" authorId="0" shapeId="0" xr:uid="{4AE48753-8166-427F-881B-2133D06FE230}">
      <text>
        <r>
          <rPr>
            <b/>
            <sz val="9"/>
            <color indexed="81"/>
            <rFont val="Tahoma"/>
            <family val="2"/>
          </rPr>
          <t>CEPICI: Prière lier la facture scannée</t>
        </r>
        <r>
          <rPr>
            <sz val="9"/>
            <color indexed="81"/>
            <rFont val="Tahoma"/>
            <family val="2"/>
          </rPr>
          <t xml:space="preserve">
</t>
        </r>
      </text>
    </comment>
    <comment ref="F77" authorId="0" shapeId="0" xr:uid="{CDBA097B-17B0-4010-A0DE-1202DD41AC73}">
      <text>
        <r>
          <rPr>
            <b/>
            <sz val="9"/>
            <color indexed="81"/>
            <rFont val="Tahoma"/>
            <family val="2"/>
          </rPr>
          <t>CEPICI: Prière lier la facture scannée</t>
        </r>
        <r>
          <rPr>
            <sz val="9"/>
            <color indexed="81"/>
            <rFont val="Tahoma"/>
            <family val="2"/>
          </rPr>
          <t xml:space="preserve">
</t>
        </r>
      </text>
    </comment>
    <comment ref="F78" authorId="0" shapeId="0" xr:uid="{05A014E8-51AE-4893-BB9A-5D26647F5939}">
      <text>
        <r>
          <rPr>
            <b/>
            <sz val="9"/>
            <color indexed="81"/>
            <rFont val="Tahoma"/>
            <family val="2"/>
          </rPr>
          <t>CEPICI: Prière lier la facture scannée</t>
        </r>
        <r>
          <rPr>
            <sz val="9"/>
            <color indexed="81"/>
            <rFont val="Tahoma"/>
            <family val="2"/>
          </rPr>
          <t xml:space="preserve">
</t>
        </r>
      </text>
    </comment>
    <comment ref="F79" authorId="0" shapeId="0" xr:uid="{89C6C8EA-382A-49F8-B7BC-15BF02004B33}">
      <text>
        <r>
          <rPr>
            <b/>
            <sz val="9"/>
            <color indexed="81"/>
            <rFont val="Tahoma"/>
            <family val="2"/>
          </rPr>
          <t>CEPICI: Prière lier la facture scannée</t>
        </r>
        <r>
          <rPr>
            <sz val="9"/>
            <color indexed="81"/>
            <rFont val="Tahoma"/>
            <family val="2"/>
          </rPr>
          <t xml:space="preserve">
</t>
        </r>
      </text>
    </comment>
    <comment ref="F80" authorId="0" shapeId="0" xr:uid="{DCC1B298-3961-460D-98E3-DCC7471EA0E6}">
      <text>
        <r>
          <rPr>
            <b/>
            <sz val="9"/>
            <color indexed="81"/>
            <rFont val="Tahoma"/>
            <family val="2"/>
          </rPr>
          <t>CEPICI: Prière lier la facture scannée</t>
        </r>
        <r>
          <rPr>
            <sz val="9"/>
            <color indexed="81"/>
            <rFont val="Tahoma"/>
            <family val="2"/>
          </rPr>
          <t xml:space="preserve">
</t>
        </r>
      </text>
    </comment>
    <comment ref="F81" authorId="0" shapeId="0" xr:uid="{5EFE7FAF-E824-4349-8A7F-B84D9039E78C}">
      <text>
        <r>
          <rPr>
            <b/>
            <sz val="9"/>
            <color indexed="81"/>
            <rFont val="Tahoma"/>
            <family val="2"/>
          </rPr>
          <t>CEPICI: Prière lier la facture scannée</t>
        </r>
        <r>
          <rPr>
            <sz val="9"/>
            <color indexed="81"/>
            <rFont val="Tahoma"/>
            <family val="2"/>
          </rPr>
          <t xml:space="preserve">
</t>
        </r>
      </text>
    </comment>
    <comment ref="F82" authorId="0" shapeId="0" xr:uid="{471EFC7C-7EEF-497C-9CA4-195B4CF14C97}">
      <text>
        <r>
          <rPr>
            <b/>
            <sz val="9"/>
            <color indexed="81"/>
            <rFont val="Tahoma"/>
            <family val="2"/>
          </rPr>
          <t>CEPICI: Prière lier la facture scannée</t>
        </r>
        <r>
          <rPr>
            <sz val="9"/>
            <color indexed="81"/>
            <rFont val="Tahoma"/>
            <family val="2"/>
          </rPr>
          <t xml:space="preserve">
</t>
        </r>
      </text>
    </comment>
    <comment ref="F83" authorId="0" shapeId="0" xr:uid="{3E8CE7D9-E5EB-41C7-83C0-DB6282194EA2}">
      <text>
        <r>
          <rPr>
            <b/>
            <sz val="9"/>
            <color indexed="81"/>
            <rFont val="Tahoma"/>
            <family val="2"/>
          </rPr>
          <t>CEPICI: Prière lier la facture scannée</t>
        </r>
        <r>
          <rPr>
            <sz val="9"/>
            <color indexed="81"/>
            <rFont val="Tahoma"/>
            <family val="2"/>
          </rPr>
          <t xml:space="preserve">
</t>
        </r>
      </text>
    </comment>
    <comment ref="F84" authorId="0" shapeId="0" xr:uid="{98DC5ACD-E2DF-429D-9F1A-81088AB430B0}">
      <text>
        <r>
          <rPr>
            <b/>
            <sz val="9"/>
            <color indexed="81"/>
            <rFont val="Tahoma"/>
            <family val="2"/>
          </rPr>
          <t>CEPICI: Prière lier la facture scannée</t>
        </r>
        <r>
          <rPr>
            <sz val="9"/>
            <color indexed="81"/>
            <rFont val="Tahoma"/>
            <family val="2"/>
          </rPr>
          <t xml:space="preserve">
</t>
        </r>
      </text>
    </comment>
    <comment ref="F85" authorId="0" shapeId="0" xr:uid="{4A81BBCB-163C-4ECB-BEA2-8E79CDA440C5}">
      <text>
        <r>
          <rPr>
            <b/>
            <sz val="9"/>
            <color indexed="81"/>
            <rFont val="Tahoma"/>
            <family val="2"/>
          </rPr>
          <t>CEPICI: Prière lier la facture scannée</t>
        </r>
        <r>
          <rPr>
            <sz val="9"/>
            <color indexed="81"/>
            <rFont val="Tahoma"/>
            <family val="2"/>
          </rPr>
          <t xml:space="preserve">
</t>
        </r>
      </text>
    </comment>
    <comment ref="F86" authorId="0" shapeId="0" xr:uid="{3F61EEC8-E9B2-4B94-BA9A-4704405D5025}">
      <text>
        <r>
          <rPr>
            <b/>
            <sz val="9"/>
            <color indexed="81"/>
            <rFont val="Tahoma"/>
            <family val="2"/>
          </rPr>
          <t>CEPICI: Prière lier la facture scannée</t>
        </r>
        <r>
          <rPr>
            <sz val="9"/>
            <color indexed="81"/>
            <rFont val="Tahoma"/>
            <family val="2"/>
          </rPr>
          <t xml:space="preserve">
</t>
        </r>
      </text>
    </comment>
    <comment ref="F87" authorId="0" shapeId="0" xr:uid="{351844FC-920E-4ADB-BDB9-611C4380A445}">
      <text>
        <r>
          <rPr>
            <b/>
            <sz val="9"/>
            <color indexed="81"/>
            <rFont val="Tahoma"/>
            <family val="2"/>
          </rPr>
          <t>CEPICI: Prière lier la facture scannée</t>
        </r>
        <r>
          <rPr>
            <sz val="9"/>
            <color indexed="81"/>
            <rFont val="Tahoma"/>
            <family val="2"/>
          </rPr>
          <t xml:space="preserve">
</t>
        </r>
      </text>
    </comment>
    <comment ref="F88" authorId="0" shapeId="0" xr:uid="{AE377AE2-C83F-4600-A116-57695BF6BC34}">
      <text>
        <r>
          <rPr>
            <b/>
            <sz val="9"/>
            <color indexed="81"/>
            <rFont val="Tahoma"/>
            <family val="2"/>
          </rPr>
          <t>CEPICI: Prière lier la facture scannée</t>
        </r>
        <r>
          <rPr>
            <sz val="9"/>
            <color indexed="81"/>
            <rFont val="Tahoma"/>
            <family val="2"/>
          </rPr>
          <t xml:space="preserve">
</t>
        </r>
      </text>
    </comment>
    <comment ref="F89" authorId="0" shapeId="0" xr:uid="{3F21CFA9-1826-458E-A3FE-F2948D6EFCBB}">
      <text>
        <r>
          <rPr>
            <b/>
            <sz val="9"/>
            <color indexed="81"/>
            <rFont val="Tahoma"/>
            <family val="2"/>
          </rPr>
          <t>CEPICI: Prière lier la facture scannée</t>
        </r>
        <r>
          <rPr>
            <sz val="9"/>
            <color indexed="81"/>
            <rFont val="Tahoma"/>
            <family val="2"/>
          </rPr>
          <t xml:space="preserve">
</t>
        </r>
      </text>
    </comment>
    <comment ref="F90" authorId="0" shapeId="0" xr:uid="{109E9F65-5D3A-4BBA-9D81-B5915700B324}">
      <text>
        <r>
          <rPr>
            <b/>
            <sz val="9"/>
            <color indexed="81"/>
            <rFont val="Tahoma"/>
            <family val="2"/>
          </rPr>
          <t>CEPICI: Prière lier la facture scannée</t>
        </r>
        <r>
          <rPr>
            <sz val="9"/>
            <color indexed="81"/>
            <rFont val="Tahoma"/>
            <family val="2"/>
          </rPr>
          <t xml:space="preserve">
</t>
        </r>
      </text>
    </comment>
    <comment ref="F91" authorId="0" shapeId="0" xr:uid="{A66E72B2-ABE3-4C03-95D5-D8A0A2D9BE64}">
      <text>
        <r>
          <rPr>
            <b/>
            <sz val="9"/>
            <color indexed="81"/>
            <rFont val="Tahoma"/>
            <family val="2"/>
          </rPr>
          <t>CEPICI: Prière lier la facture scannée</t>
        </r>
        <r>
          <rPr>
            <sz val="9"/>
            <color indexed="81"/>
            <rFont val="Tahoma"/>
            <family val="2"/>
          </rPr>
          <t xml:space="preserve">
</t>
        </r>
      </text>
    </comment>
    <comment ref="F92" authorId="0" shapeId="0" xr:uid="{515B06C2-CA09-4F9D-8E23-5902D82A5075}">
      <text>
        <r>
          <rPr>
            <b/>
            <sz val="9"/>
            <color indexed="81"/>
            <rFont val="Tahoma"/>
            <family val="2"/>
          </rPr>
          <t>CEPICI: Prière lier la facture scannée</t>
        </r>
        <r>
          <rPr>
            <sz val="9"/>
            <color indexed="81"/>
            <rFont val="Tahoma"/>
            <family val="2"/>
          </rPr>
          <t xml:space="preserve">
</t>
        </r>
      </text>
    </comment>
    <comment ref="F93" authorId="0" shapeId="0" xr:uid="{4614828B-5A60-4FA0-8861-95BAD272A8F2}">
      <text>
        <r>
          <rPr>
            <b/>
            <sz val="9"/>
            <color indexed="81"/>
            <rFont val="Tahoma"/>
            <family val="2"/>
          </rPr>
          <t>CEPICI: Prière lier la facture scannée</t>
        </r>
        <r>
          <rPr>
            <sz val="9"/>
            <color indexed="81"/>
            <rFont val="Tahoma"/>
            <family val="2"/>
          </rPr>
          <t xml:space="preserve">
</t>
        </r>
      </text>
    </comment>
    <comment ref="F94" authorId="0" shapeId="0" xr:uid="{FC7ED1BD-D22A-49D7-838A-1FDFEADC5A70}">
      <text>
        <r>
          <rPr>
            <b/>
            <sz val="9"/>
            <color indexed="81"/>
            <rFont val="Tahoma"/>
            <family val="2"/>
          </rPr>
          <t>CEPICI: Prière lier la facture scannée</t>
        </r>
        <r>
          <rPr>
            <sz val="9"/>
            <color indexed="81"/>
            <rFont val="Tahoma"/>
            <family val="2"/>
          </rPr>
          <t xml:space="preserve">
</t>
        </r>
      </text>
    </comment>
    <comment ref="F95" authorId="0" shapeId="0" xr:uid="{5A53C7A8-98C8-49E0-838E-B96F1B189448}">
      <text>
        <r>
          <rPr>
            <b/>
            <sz val="9"/>
            <color indexed="81"/>
            <rFont val="Tahoma"/>
            <family val="2"/>
          </rPr>
          <t>CEPICI: Prière lier la facture scannée</t>
        </r>
        <r>
          <rPr>
            <sz val="9"/>
            <color indexed="81"/>
            <rFont val="Tahoma"/>
            <family val="2"/>
          </rPr>
          <t xml:space="preserve">
</t>
        </r>
      </text>
    </comment>
    <comment ref="F96" authorId="0" shapeId="0" xr:uid="{902A1F00-F512-4442-97C7-F7F714A583FD}">
      <text>
        <r>
          <rPr>
            <b/>
            <sz val="9"/>
            <color indexed="81"/>
            <rFont val="Tahoma"/>
            <family val="2"/>
          </rPr>
          <t>CEPICI: Prière lier la facture scannée</t>
        </r>
        <r>
          <rPr>
            <sz val="9"/>
            <color indexed="81"/>
            <rFont val="Tahoma"/>
            <family val="2"/>
          </rPr>
          <t xml:space="preserve">
</t>
        </r>
      </text>
    </comment>
    <comment ref="F97" authorId="0" shapeId="0" xr:uid="{9A9575CC-54E5-4AFC-BAD6-45BAE2A075B6}">
      <text>
        <r>
          <rPr>
            <b/>
            <sz val="9"/>
            <color indexed="81"/>
            <rFont val="Tahoma"/>
            <family val="2"/>
          </rPr>
          <t>CEPICI: Prière lier la facture scannée</t>
        </r>
        <r>
          <rPr>
            <sz val="9"/>
            <color indexed="81"/>
            <rFont val="Tahoma"/>
            <family val="2"/>
          </rPr>
          <t xml:space="preserve">
</t>
        </r>
      </text>
    </comment>
    <comment ref="F98" authorId="0" shapeId="0" xr:uid="{1BB8984E-42B1-46CF-A6B7-155E45BCA1E6}">
      <text>
        <r>
          <rPr>
            <b/>
            <sz val="9"/>
            <color indexed="81"/>
            <rFont val="Tahoma"/>
            <family val="2"/>
          </rPr>
          <t>CEPICI: Prière lier la facture scannée</t>
        </r>
        <r>
          <rPr>
            <sz val="9"/>
            <color indexed="81"/>
            <rFont val="Tahoma"/>
            <family val="2"/>
          </rPr>
          <t xml:space="preserve">
</t>
        </r>
      </text>
    </comment>
    <comment ref="F99" authorId="0" shapeId="0" xr:uid="{5E3F55F7-3878-43DC-93C7-6CBEFCCB8DAC}">
      <text>
        <r>
          <rPr>
            <b/>
            <sz val="9"/>
            <color indexed="81"/>
            <rFont val="Tahoma"/>
            <family val="2"/>
          </rPr>
          <t>CEPICI: Prière lier la facture scannée</t>
        </r>
        <r>
          <rPr>
            <sz val="9"/>
            <color indexed="81"/>
            <rFont val="Tahoma"/>
            <family val="2"/>
          </rPr>
          <t xml:space="preserve">
</t>
        </r>
      </text>
    </comment>
    <comment ref="F100" authorId="0" shapeId="0" xr:uid="{39CF0305-7275-4B40-BCC9-64272E739D56}">
      <text>
        <r>
          <rPr>
            <b/>
            <sz val="9"/>
            <color indexed="81"/>
            <rFont val="Tahoma"/>
            <family val="2"/>
          </rPr>
          <t>CEPICI: Prière lier la facture scannée</t>
        </r>
        <r>
          <rPr>
            <sz val="9"/>
            <color indexed="81"/>
            <rFont val="Tahoma"/>
            <family val="2"/>
          </rPr>
          <t xml:space="preserve">
</t>
        </r>
      </text>
    </comment>
    <comment ref="F101" authorId="0" shapeId="0" xr:uid="{7AE677EE-7E90-4853-B33D-22F57442016C}">
      <text>
        <r>
          <rPr>
            <b/>
            <sz val="9"/>
            <color indexed="81"/>
            <rFont val="Tahoma"/>
            <family val="2"/>
          </rPr>
          <t>CEPICI: Prière lier la facture scannée</t>
        </r>
        <r>
          <rPr>
            <sz val="9"/>
            <color indexed="81"/>
            <rFont val="Tahoma"/>
            <family val="2"/>
          </rPr>
          <t xml:space="preserve">
</t>
        </r>
      </text>
    </comment>
    <comment ref="F102" authorId="0" shapeId="0" xr:uid="{E9F10225-99BE-48CE-9AF2-A9332F52C865}">
      <text>
        <r>
          <rPr>
            <b/>
            <sz val="9"/>
            <color indexed="81"/>
            <rFont val="Tahoma"/>
            <family val="2"/>
          </rPr>
          <t>CEPICI: Prière lier la facture scannée</t>
        </r>
        <r>
          <rPr>
            <sz val="9"/>
            <color indexed="81"/>
            <rFont val="Tahoma"/>
            <family val="2"/>
          </rPr>
          <t xml:space="preserve">
</t>
        </r>
      </text>
    </comment>
    <comment ref="F103" authorId="0" shapeId="0" xr:uid="{59C1A599-459C-428A-82ED-ABBC56F326C5}">
      <text>
        <r>
          <rPr>
            <b/>
            <sz val="9"/>
            <color indexed="81"/>
            <rFont val="Tahoma"/>
            <family val="2"/>
          </rPr>
          <t>CEPICI: Prière lier la facture scannée</t>
        </r>
        <r>
          <rPr>
            <sz val="9"/>
            <color indexed="81"/>
            <rFont val="Tahoma"/>
            <family val="2"/>
          </rPr>
          <t xml:space="preserve">
</t>
        </r>
      </text>
    </comment>
    <comment ref="F104" authorId="0" shapeId="0" xr:uid="{293563C4-7AD6-4D0B-BC39-E9C46244EC7A}">
      <text>
        <r>
          <rPr>
            <b/>
            <sz val="9"/>
            <color indexed="81"/>
            <rFont val="Tahoma"/>
            <family val="2"/>
          </rPr>
          <t>CEPICI: Prière lier la facture scannée</t>
        </r>
        <r>
          <rPr>
            <sz val="9"/>
            <color indexed="81"/>
            <rFont val="Tahoma"/>
            <family val="2"/>
          </rPr>
          <t xml:space="preserve">
</t>
        </r>
      </text>
    </comment>
    <comment ref="F105" authorId="0" shapeId="0" xr:uid="{0B4D29DE-1176-4169-9805-05FF5395419E}">
      <text>
        <r>
          <rPr>
            <b/>
            <sz val="9"/>
            <color indexed="81"/>
            <rFont val="Tahoma"/>
            <family val="2"/>
          </rPr>
          <t>CEPICI: Prière lier la facture scannée</t>
        </r>
        <r>
          <rPr>
            <sz val="9"/>
            <color indexed="81"/>
            <rFont val="Tahoma"/>
            <family val="2"/>
          </rPr>
          <t xml:space="preserve">
</t>
        </r>
      </text>
    </comment>
    <comment ref="F106" authorId="0" shapeId="0" xr:uid="{D28C0BEF-6E0C-488A-90D2-ACA6AC01856C}">
      <text>
        <r>
          <rPr>
            <b/>
            <sz val="9"/>
            <color indexed="81"/>
            <rFont val="Tahoma"/>
            <family val="2"/>
          </rPr>
          <t>CEPICI: Prière lier la facture scannée</t>
        </r>
        <r>
          <rPr>
            <sz val="9"/>
            <color indexed="81"/>
            <rFont val="Tahoma"/>
            <family val="2"/>
          </rPr>
          <t xml:space="preserve">
</t>
        </r>
      </text>
    </comment>
    <comment ref="F107" authorId="0" shapeId="0" xr:uid="{43274BC0-C37B-4784-AF09-0767A9333E4F}">
      <text>
        <r>
          <rPr>
            <b/>
            <sz val="9"/>
            <color indexed="81"/>
            <rFont val="Tahoma"/>
            <family val="2"/>
          </rPr>
          <t>CEPICI: Prière lier la facture scannée</t>
        </r>
        <r>
          <rPr>
            <sz val="9"/>
            <color indexed="81"/>
            <rFont val="Tahoma"/>
            <family val="2"/>
          </rPr>
          <t xml:space="preserve">
</t>
        </r>
      </text>
    </comment>
    <comment ref="F108" authorId="0" shapeId="0" xr:uid="{120C69D1-448A-4EFF-8DC9-86DEB941EB5E}">
      <text>
        <r>
          <rPr>
            <b/>
            <sz val="9"/>
            <color indexed="81"/>
            <rFont val="Tahoma"/>
            <family val="2"/>
          </rPr>
          <t>CEPICI: Prière lier la facture scannée</t>
        </r>
        <r>
          <rPr>
            <sz val="9"/>
            <color indexed="81"/>
            <rFont val="Tahoma"/>
            <family val="2"/>
          </rPr>
          <t xml:space="preserve">
</t>
        </r>
      </text>
    </comment>
    <comment ref="F109" authorId="0" shapeId="0" xr:uid="{C6EB63FC-89AA-49DC-B322-283B12C93E0E}">
      <text>
        <r>
          <rPr>
            <b/>
            <sz val="9"/>
            <color indexed="81"/>
            <rFont val="Tahoma"/>
            <family val="2"/>
          </rPr>
          <t>CEPICI: Prière lier la facture scannée</t>
        </r>
        <r>
          <rPr>
            <sz val="9"/>
            <color indexed="81"/>
            <rFont val="Tahoma"/>
            <family val="2"/>
          </rPr>
          <t xml:space="preserve">
</t>
        </r>
      </text>
    </comment>
    <comment ref="F110" authorId="0" shapeId="0" xr:uid="{4B4707F0-8A6D-4DBA-A9FC-84695BC00C0C}">
      <text>
        <r>
          <rPr>
            <b/>
            <sz val="9"/>
            <color indexed="81"/>
            <rFont val="Tahoma"/>
            <family val="2"/>
          </rPr>
          <t>CEPICI: Prière lier la facture scannée</t>
        </r>
        <r>
          <rPr>
            <sz val="9"/>
            <color indexed="81"/>
            <rFont val="Tahoma"/>
            <family val="2"/>
          </rPr>
          <t xml:space="preserve">
</t>
        </r>
      </text>
    </comment>
    <comment ref="F111" authorId="0" shapeId="0" xr:uid="{79EE2E3C-B705-4E7B-8E44-D9258FCC500D}">
      <text>
        <r>
          <rPr>
            <b/>
            <sz val="9"/>
            <color indexed="81"/>
            <rFont val="Tahoma"/>
            <family val="2"/>
          </rPr>
          <t>CEPICI: Prière lier la facture scannée</t>
        </r>
        <r>
          <rPr>
            <sz val="9"/>
            <color indexed="81"/>
            <rFont val="Tahoma"/>
            <family val="2"/>
          </rPr>
          <t xml:space="preserve">
</t>
        </r>
      </text>
    </comment>
    <comment ref="F112" authorId="0" shapeId="0" xr:uid="{B6CBAA2A-D014-4976-8712-D9ED312540F7}">
      <text>
        <r>
          <rPr>
            <b/>
            <sz val="9"/>
            <color indexed="81"/>
            <rFont val="Tahoma"/>
            <family val="2"/>
          </rPr>
          <t>CEPICI: Prière lier la facture scannée</t>
        </r>
        <r>
          <rPr>
            <sz val="9"/>
            <color indexed="81"/>
            <rFont val="Tahoma"/>
            <family val="2"/>
          </rPr>
          <t xml:space="preserve">
</t>
        </r>
      </text>
    </comment>
    <comment ref="F113" authorId="0" shapeId="0" xr:uid="{47941F52-EA15-4C04-8163-E58719B9F564}">
      <text>
        <r>
          <rPr>
            <b/>
            <sz val="9"/>
            <color indexed="81"/>
            <rFont val="Tahoma"/>
            <family val="2"/>
          </rPr>
          <t>CEPICI: Prière lier la facture scannée</t>
        </r>
        <r>
          <rPr>
            <sz val="9"/>
            <color indexed="81"/>
            <rFont val="Tahoma"/>
            <family val="2"/>
          </rPr>
          <t xml:space="preserve">
</t>
        </r>
      </text>
    </comment>
    <comment ref="F114" authorId="0" shapeId="0" xr:uid="{BE0A5DED-14D4-48D2-9B69-A03234A05FB0}">
      <text>
        <r>
          <rPr>
            <b/>
            <sz val="9"/>
            <color indexed="81"/>
            <rFont val="Tahoma"/>
            <family val="2"/>
          </rPr>
          <t>CEPICI: Prière lier la facture scannée</t>
        </r>
        <r>
          <rPr>
            <sz val="9"/>
            <color indexed="81"/>
            <rFont val="Tahoma"/>
            <family val="2"/>
          </rPr>
          <t xml:space="preserve">
</t>
        </r>
      </text>
    </comment>
    <comment ref="F115" authorId="0" shapeId="0" xr:uid="{FF49952D-493E-4F7C-BB5A-C8A0FE366244}">
      <text>
        <r>
          <rPr>
            <b/>
            <sz val="9"/>
            <color indexed="81"/>
            <rFont val="Tahoma"/>
            <family val="2"/>
          </rPr>
          <t>CEPICI: Prière lier la facture scannée</t>
        </r>
        <r>
          <rPr>
            <sz val="9"/>
            <color indexed="81"/>
            <rFont val="Tahoma"/>
            <family val="2"/>
          </rPr>
          <t xml:space="preserve">
</t>
        </r>
      </text>
    </comment>
    <comment ref="F116" authorId="0" shapeId="0" xr:uid="{2AE65643-EEFB-4056-9680-5DED436B7D05}">
      <text>
        <r>
          <rPr>
            <b/>
            <sz val="9"/>
            <color indexed="81"/>
            <rFont val="Tahoma"/>
            <family val="2"/>
          </rPr>
          <t>CEPICI: Prière lier la facture scannée</t>
        </r>
        <r>
          <rPr>
            <sz val="9"/>
            <color indexed="81"/>
            <rFont val="Tahoma"/>
            <family val="2"/>
          </rPr>
          <t xml:space="preserve">
</t>
        </r>
      </text>
    </comment>
    <comment ref="F117" authorId="0" shapeId="0" xr:uid="{949F1E56-625D-4D2E-BA8F-A98B2B162A04}">
      <text>
        <r>
          <rPr>
            <b/>
            <sz val="9"/>
            <color indexed="81"/>
            <rFont val="Tahoma"/>
            <family val="2"/>
          </rPr>
          <t>CEPICI: Prière lier la facture scannée</t>
        </r>
        <r>
          <rPr>
            <sz val="9"/>
            <color indexed="81"/>
            <rFont val="Tahoma"/>
            <family val="2"/>
          </rPr>
          <t xml:space="preserve">
</t>
        </r>
      </text>
    </comment>
    <comment ref="F118" authorId="0" shapeId="0" xr:uid="{85D7E8ED-3F18-4B9F-911A-B728F6416434}">
      <text>
        <r>
          <rPr>
            <b/>
            <sz val="9"/>
            <color indexed="81"/>
            <rFont val="Tahoma"/>
            <family val="2"/>
          </rPr>
          <t>CEPICI: Prière lier la facture scannée</t>
        </r>
        <r>
          <rPr>
            <sz val="9"/>
            <color indexed="81"/>
            <rFont val="Tahoma"/>
            <family val="2"/>
          </rPr>
          <t xml:space="preserve">
</t>
        </r>
      </text>
    </comment>
    <comment ref="F119" authorId="0" shapeId="0" xr:uid="{9E21DE7D-CAEA-42D9-946D-802C7438BFF0}">
      <text>
        <r>
          <rPr>
            <b/>
            <sz val="9"/>
            <color indexed="81"/>
            <rFont val="Tahoma"/>
            <family val="2"/>
          </rPr>
          <t>CEPICI: Prière lier la facture scannée</t>
        </r>
        <r>
          <rPr>
            <sz val="9"/>
            <color indexed="81"/>
            <rFont val="Tahoma"/>
            <family val="2"/>
          </rPr>
          <t xml:space="preserve">
</t>
        </r>
      </text>
    </comment>
    <comment ref="F120" authorId="0" shapeId="0" xr:uid="{8D4BC3A3-A7E2-4E64-A8C3-7794CD7184E1}">
      <text>
        <r>
          <rPr>
            <b/>
            <sz val="9"/>
            <color indexed="81"/>
            <rFont val="Tahoma"/>
            <family val="2"/>
          </rPr>
          <t>CEPICI: Prière lier la facture scannée</t>
        </r>
        <r>
          <rPr>
            <sz val="9"/>
            <color indexed="81"/>
            <rFont val="Tahoma"/>
            <family val="2"/>
          </rPr>
          <t xml:space="preserve">
</t>
        </r>
      </text>
    </comment>
    <comment ref="F121" authorId="0" shapeId="0" xr:uid="{33D6FE4C-6748-4DC7-8641-6852FC90C0D3}">
      <text>
        <r>
          <rPr>
            <b/>
            <sz val="9"/>
            <color indexed="81"/>
            <rFont val="Tahoma"/>
            <family val="2"/>
          </rPr>
          <t>CEPICI: Prière lier la facture scannée</t>
        </r>
        <r>
          <rPr>
            <sz val="9"/>
            <color indexed="81"/>
            <rFont val="Tahoma"/>
            <family val="2"/>
          </rPr>
          <t xml:space="preserve">
</t>
        </r>
      </text>
    </comment>
    <comment ref="F122" authorId="0" shapeId="0" xr:uid="{3539E5C3-1E25-4819-A2F0-0AC28DF1E227}">
      <text>
        <r>
          <rPr>
            <b/>
            <sz val="9"/>
            <color indexed="81"/>
            <rFont val="Tahoma"/>
            <family val="2"/>
          </rPr>
          <t>CEPICI: Prière lier la facture scannée</t>
        </r>
        <r>
          <rPr>
            <sz val="9"/>
            <color indexed="81"/>
            <rFont val="Tahoma"/>
            <family val="2"/>
          </rPr>
          <t xml:space="preserve">
</t>
        </r>
      </text>
    </comment>
    <comment ref="F123" authorId="0" shapeId="0" xr:uid="{0CA01049-90A9-4A26-9914-2BD8FABF131D}">
      <text>
        <r>
          <rPr>
            <b/>
            <sz val="9"/>
            <color indexed="81"/>
            <rFont val="Tahoma"/>
            <family val="2"/>
          </rPr>
          <t>CEPICI: Prière lier la facture scannée</t>
        </r>
        <r>
          <rPr>
            <sz val="9"/>
            <color indexed="81"/>
            <rFont val="Tahoma"/>
            <family val="2"/>
          </rPr>
          <t xml:space="preserve">
</t>
        </r>
      </text>
    </comment>
    <comment ref="F124" authorId="0" shapeId="0" xr:uid="{67631B53-597C-4A4A-A085-99CAA0CD287A}">
      <text>
        <r>
          <rPr>
            <b/>
            <sz val="9"/>
            <color indexed="81"/>
            <rFont val="Tahoma"/>
            <family val="2"/>
          </rPr>
          <t>CEPICI: Prière lier la facture scannée</t>
        </r>
        <r>
          <rPr>
            <sz val="9"/>
            <color indexed="81"/>
            <rFont val="Tahoma"/>
            <family val="2"/>
          </rPr>
          <t xml:space="preserve">
</t>
        </r>
      </text>
    </comment>
    <comment ref="F125" authorId="0" shapeId="0" xr:uid="{C6C7254A-9438-4820-BDC5-6AAC2E0ECD83}">
      <text>
        <r>
          <rPr>
            <b/>
            <sz val="9"/>
            <color indexed="81"/>
            <rFont val="Tahoma"/>
            <family val="2"/>
          </rPr>
          <t>CEPICI: Prière lier la facture scannée</t>
        </r>
        <r>
          <rPr>
            <sz val="9"/>
            <color indexed="81"/>
            <rFont val="Tahoma"/>
            <family val="2"/>
          </rPr>
          <t xml:space="preserve">
</t>
        </r>
      </text>
    </comment>
    <comment ref="F126" authorId="0" shapeId="0" xr:uid="{3DE459BA-66C4-45E7-B1E7-08F8E66BB279}">
      <text>
        <r>
          <rPr>
            <b/>
            <sz val="9"/>
            <color indexed="81"/>
            <rFont val="Tahoma"/>
            <family val="2"/>
          </rPr>
          <t>CEPICI: Prière lier la facture scannée</t>
        </r>
        <r>
          <rPr>
            <sz val="9"/>
            <color indexed="81"/>
            <rFont val="Tahoma"/>
            <family val="2"/>
          </rPr>
          <t xml:space="preserve">
</t>
        </r>
      </text>
    </comment>
    <comment ref="F127" authorId="0" shapeId="0" xr:uid="{16DDA3C6-5E3D-4AB4-A74C-CC65578C7AA2}">
      <text>
        <r>
          <rPr>
            <b/>
            <sz val="9"/>
            <color indexed="81"/>
            <rFont val="Tahoma"/>
            <family val="2"/>
          </rPr>
          <t>CEPICI: Prière lier la facture scannée</t>
        </r>
        <r>
          <rPr>
            <sz val="9"/>
            <color indexed="81"/>
            <rFont val="Tahoma"/>
            <family val="2"/>
          </rPr>
          <t xml:space="preserve">
</t>
        </r>
      </text>
    </comment>
    <comment ref="F128" authorId="0" shapeId="0" xr:uid="{4A6B22D9-04B8-4236-A439-53A39AF2D711}">
      <text>
        <r>
          <rPr>
            <b/>
            <sz val="9"/>
            <color indexed="81"/>
            <rFont val="Tahoma"/>
            <family val="2"/>
          </rPr>
          <t>CEPICI: Prière lier la facture scannée</t>
        </r>
        <r>
          <rPr>
            <sz val="9"/>
            <color indexed="81"/>
            <rFont val="Tahoma"/>
            <family val="2"/>
          </rPr>
          <t xml:space="preserve">
</t>
        </r>
      </text>
    </comment>
    <comment ref="F129" authorId="0" shapeId="0" xr:uid="{3A7FD93E-BD6E-4682-860D-315CAC1A13FB}">
      <text>
        <r>
          <rPr>
            <b/>
            <sz val="9"/>
            <color indexed="81"/>
            <rFont val="Tahoma"/>
            <family val="2"/>
          </rPr>
          <t>CEPICI: Prière lier la facture scannée</t>
        </r>
        <r>
          <rPr>
            <sz val="9"/>
            <color indexed="81"/>
            <rFont val="Tahoma"/>
            <family val="2"/>
          </rPr>
          <t xml:space="preserve">
</t>
        </r>
      </text>
    </comment>
    <comment ref="F130" authorId="0" shapeId="0" xr:uid="{7DA41D30-9CEC-47E2-AFFD-224007C9765B}">
      <text>
        <r>
          <rPr>
            <b/>
            <sz val="9"/>
            <color indexed="81"/>
            <rFont val="Tahoma"/>
            <family val="2"/>
          </rPr>
          <t>CEPICI: Prière lier la facture scannée</t>
        </r>
        <r>
          <rPr>
            <sz val="9"/>
            <color indexed="81"/>
            <rFont val="Tahoma"/>
            <family val="2"/>
          </rPr>
          <t xml:space="preserve">
</t>
        </r>
      </text>
    </comment>
    <comment ref="F131" authorId="0" shapeId="0" xr:uid="{6408EFA5-B8EE-4CB6-A5D0-46043106705A}">
      <text>
        <r>
          <rPr>
            <b/>
            <sz val="9"/>
            <color indexed="81"/>
            <rFont val="Tahoma"/>
            <family val="2"/>
          </rPr>
          <t>CEPICI: Prière lier la facture scannée</t>
        </r>
        <r>
          <rPr>
            <sz val="9"/>
            <color indexed="81"/>
            <rFont val="Tahoma"/>
            <family val="2"/>
          </rPr>
          <t xml:space="preserve">
</t>
        </r>
      </text>
    </comment>
    <comment ref="F132" authorId="0" shapeId="0" xr:uid="{6B8A4CCE-5C5D-41E8-8C2C-DF94F299949E}">
      <text>
        <r>
          <rPr>
            <b/>
            <sz val="9"/>
            <color indexed="81"/>
            <rFont val="Tahoma"/>
            <family val="2"/>
          </rPr>
          <t>CEPICI: Prière lier la facture scannée</t>
        </r>
        <r>
          <rPr>
            <sz val="9"/>
            <color indexed="81"/>
            <rFont val="Tahoma"/>
            <family val="2"/>
          </rPr>
          <t xml:space="preserve">
</t>
        </r>
      </text>
    </comment>
    <comment ref="F133" authorId="0" shapeId="0" xr:uid="{A7803855-F7EF-463F-A1F4-600D98307812}">
      <text>
        <r>
          <rPr>
            <b/>
            <sz val="9"/>
            <color indexed="81"/>
            <rFont val="Tahoma"/>
            <family val="2"/>
          </rPr>
          <t>CEPICI: Prière lier la facture scannée</t>
        </r>
        <r>
          <rPr>
            <sz val="9"/>
            <color indexed="81"/>
            <rFont val="Tahoma"/>
            <family val="2"/>
          </rPr>
          <t xml:space="preserve">
</t>
        </r>
      </text>
    </comment>
    <comment ref="F134" authorId="0" shapeId="0" xr:uid="{EE478892-1E30-441E-BCDC-D036364B5E70}">
      <text>
        <r>
          <rPr>
            <b/>
            <sz val="9"/>
            <color indexed="81"/>
            <rFont val="Tahoma"/>
            <family val="2"/>
          </rPr>
          <t>CEPICI: Prière lier la facture scannée</t>
        </r>
        <r>
          <rPr>
            <sz val="9"/>
            <color indexed="81"/>
            <rFont val="Tahoma"/>
            <family val="2"/>
          </rPr>
          <t xml:space="preserve">
</t>
        </r>
      </text>
    </comment>
    <comment ref="F135" authorId="0" shapeId="0" xr:uid="{7296FC78-3964-48DE-A377-51FD3ED1F2E9}">
      <text>
        <r>
          <rPr>
            <b/>
            <sz val="9"/>
            <color indexed="81"/>
            <rFont val="Tahoma"/>
            <family val="2"/>
          </rPr>
          <t>CEPICI: Prière lier la facture scannée</t>
        </r>
        <r>
          <rPr>
            <sz val="9"/>
            <color indexed="81"/>
            <rFont val="Tahoma"/>
            <family val="2"/>
          </rPr>
          <t xml:space="preserve">
</t>
        </r>
      </text>
    </comment>
    <comment ref="F136" authorId="0" shapeId="0" xr:uid="{1F6D7CE4-D724-473B-A3BB-F3702ABFB8AC}">
      <text>
        <r>
          <rPr>
            <b/>
            <sz val="9"/>
            <color indexed="81"/>
            <rFont val="Tahoma"/>
            <family val="2"/>
          </rPr>
          <t>CEPICI: Prière lier la facture scannée</t>
        </r>
        <r>
          <rPr>
            <sz val="9"/>
            <color indexed="81"/>
            <rFont val="Tahoma"/>
            <family val="2"/>
          </rPr>
          <t xml:space="preserve">
</t>
        </r>
      </text>
    </comment>
    <comment ref="F137" authorId="0" shapeId="0" xr:uid="{A50C367B-5935-4716-A7C0-E20AFEBB5248}">
      <text>
        <r>
          <rPr>
            <b/>
            <sz val="9"/>
            <color indexed="81"/>
            <rFont val="Tahoma"/>
            <family val="2"/>
          </rPr>
          <t>CEPICI: Prière lier la facture scannée</t>
        </r>
        <r>
          <rPr>
            <sz val="9"/>
            <color indexed="81"/>
            <rFont val="Tahoma"/>
            <family val="2"/>
          </rPr>
          <t xml:space="preserve">
</t>
        </r>
      </text>
    </comment>
    <comment ref="F138" authorId="0" shapeId="0" xr:uid="{82BFA495-FBCC-426E-AA31-EB8546566D67}">
      <text>
        <r>
          <rPr>
            <b/>
            <sz val="9"/>
            <color indexed="81"/>
            <rFont val="Tahoma"/>
            <family val="2"/>
          </rPr>
          <t>CEPICI: Prière lier la facture scannée</t>
        </r>
        <r>
          <rPr>
            <sz val="9"/>
            <color indexed="81"/>
            <rFont val="Tahoma"/>
            <family val="2"/>
          </rPr>
          <t xml:space="preserve">
</t>
        </r>
      </text>
    </comment>
    <comment ref="F139" authorId="0" shapeId="0" xr:uid="{A4C28F1E-89A8-4026-9BE2-5510B2D02DCD}">
      <text>
        <r>
          <rPr>
            <b/>
            <sz val="9"/>
            <color indexed="81"/>
            <rFont val="Tahoma"/>
            <family val="2"/>
          </rPr>
          <t>CEPICI: Prière lier la facture scannée</t>
        </r>
        <r>
          <rPr>
            <sz val="9"/>
            <color indexed="81"/>
            <rFont val="Tahoma"/>
            <family val="2"/>
          </rPr>
          <t xml:space="preserve">
</t>
        </r>
      </text>
    </comment>
    <comment ref="F140" authorId="0" shapeId="0" xr:uid="{8B99E3EB-D412-43B5-9695-993C99C141FA}">
      <text>
        <r>
          <rPr>
            <b/>
            <sz val="9"/>
            <color indexed="81"/>
            <rFont val="Tahoma"/>
            <family val="2"/>
          </rPr>
          <t>CEPICI: Prière lier la facture scannée</t>
        </r>
        <r>
          <rPr>
            <sz val="9"/>
            <color indexed="81"/>
            <rFont val="Tahoma"/>
            <family val="2"/>
          </rPr>
          <t xml:space="preserve">
</t>
        </r>
      </text>
    </comment>
    <comment ref="F141" authorId="0" shapeId="0" xr:uid="{ABF65E78-9085-4FA2-AC81-D53FB00F907B}">
      <text>
        <r>
          <rPr>
            <b/>
            <sz val="9"/>
            <color indexed="81"/>
            <rFont val="Tahoma"/>
            <family val="2"/>
          </rPr>
          <t>CEPICI: Prière lier la facture scannée</t>
        </r>
        <r>
          <rPr>
            <sz val="9"/>
            <color indexed="81"/>
            <rFont val="Tahoma"/>
            <family val="2"/>
          </rPr>
          <t xml:space="preserve">
</t>
        </r>
      </text>
    </comment>
    <comment ref="F142" authorId="0" shapeId="0" xr:uid="{EE4F5A5A-894D-48A4-B2CF-E6084A54D112}">
      <text>
        <r>
          <rPr>
            <b/>
            <sz val="9"/>
            <color indexed="81"/>
            <rFont val="Tahoma"/>
            <family val="2"/>
          </rPr>
          <t>CEPICI: Prière lier la facture scannée</t>
        </r>
        <r>
          <rPr>
            <sz val="9"/>
            <color indexed="81"/>
            <rFont val="Tahoma"/>
            <family val="2"/>
          </rPr>
          <t xml:space="preserve">
</t>
        </r>
      </text>
    </comment>
    <comment ref="F143" authorId="0" shapeId="0" xr:uid="{AFD39B97-6E44-49F2-9C12-F632206E28AB}">
      <text>
        <r>
          <rPr>
            <b/>
            <sz val="9"/>
            <color indexed="81"/>
            <rFont val="Tahoma"/>
            <family val="2"/>
          </rPr>
          <t>CEPICI: Prière lier la facture scannée</t>
        </r>
        <r>
          <rPr>
            <sz val="9"/>
            <color indexed="81"/>
            <rFont val="Tahoma"/>
            <family val="2"/>
          </rPr>
          <t xml:space="preserve">
</t>
        </r>
      </text>
    </comment>
    <comment ref="F144" authorId="0" shapeId="0" xr:uid="{F5FAEAA6-63FA-441D-97A9-F4A6EA7CD350}">
      <text>
        <r>
          <rPr>
            <b/>
            <sz val="9"/>
            <color indexed="81"/>
            <rFont val="Tahoma"/>
            <family val="2"/>
          </rPr>
          <t>CEPICI: Prière lier la facture scannée</t>
        </r>
        <r>
          <rPr>
            <sz val="9"/>
            <color indexed="81"/>
            <rFont val="Tahoma"/>
            <family val="2"/>
          </rPr>
          <t xml:space="preserve">
</t>
        </r>
      </text>
    </comment>
    <comment ref="F145" authorId="0" shapeId="0" xr:uid="{A60FA918-2FC0-43A1-A010-A1A55D39D60D}">
      <text>
        <r>
          <rPr>
            <b/>
            <sz val="9"/>
            <color indexed="81"/>
            <rFont val="Tahoma"/>
            <family val="2"/>
          </rPr>
          <t>CEPICI: Prière lier la facture scannée</t>
        </r>
        <r>
          <rPr>
            <sz val="9"/>
            <color indexed="81"/>
            <rFont val="Tahoma"/>
            <family val="2"/>
          </rPr>
          <t xml:space="preserve">
</t>
        </r>
      </text>
    </comment>
    <comment ref="F146" authorId="0" shapeId="0" xr:uid="{034ED585-4D7F-4387-8C61-27A6E59D6394}">
      <text>
        <r>
          <rPr>
            <b/>
            <sz val="9"/>
            <color indexed="81"/>
            <rFont val="Tahoma"/>
            <family val="2"/>
          </rPr>
          <t>CEPICI: Prière lier la facture scannée</t>
        </r>
        <r>
          <rPr>
            <sz val="9"/>
            <color indexed="81"/>
            <rFont val="Tahoma"/>
            <family val="2"/>
          </rPr>
          <t xml:space="preserve">
</t>
        </r>
      </text>
    </comment>
    <comment ref="F147" authorId="0" shapeId="0" xr:uid="{15A3CC9E-C1C7-415A-BF1A-00C77E66F9AC}">
      <text>
        <r>
          <rPr>
            <b/>
            <sz val="9"/>
            <color indexed="81"/>
            <rFont val="Tahoma"/>
            <family val="2"/>
          </rPr>
          <t>CEPICI: Prière lier la facture scannée</t>
        </r>
        <r>
          <rPr>
            <sz val="9"/>
            <color indexed="81"/>
            <rFont val="Tahoma"/>
            <family val="2"/>
          </rPr>
          <t xml:space="preserve">
</t>
        </r>
      </text>
    </comment>
    <comment ref="F148" authorId="0" shapeId="0" xr:uid="{9AFE3BA9-6EBD-4702-B66B-FC19E670224A}">
      <text>
        <r>
          <rPr>
            <b/>
            <sz val="9"/>
            <color indexed="81"/>
            <rFont val="Tahoma"/>
            <family val="2"/>
          </rPr>
          <t>CEPICI: Prière lier la facture scannée</t>
        </r>
        <r>
          <rPr>
            <sz val="9"/>
            <color indexed="81"/>
            <rFont val="Tahoma"/>
            <family val="2"/>
          </rPr>
          <t xml:space="preserve">
</t>
        </r>
      </text>
    </comment>
    <comment ref="F149" authorId="0" shapeId="0" xr:uid="{B4AF9BCB-E0D9-4850-BFCD-B7DAD7997C01}">
      <text>
        <r>
          <rPr>
            <b/>
            <sz val="9"/>
            <color indexed="81"/>
            <rFont val="Tahoma"/>
            <family val="2"/>
          </rPr>
          <t>CEPICI: Prière lier la facture scannée</t>
        </r>
        <r>
          <rPr>
            <sz val="9"/>
            <color indexed="81"/>
            <rFont val="Tahoma"/>
            <family val="2"/>
          </rPr>
          <t xml:space="preserve">
</t>
        </r>
      </text>
    </comment>
    <comment ref="F150" authorId="0" shapeId="0" xr:uid="{561A517D-60FB-46A5-9D6D-6AA15D005B13}">
      <text>
        <r>
          <rPr>
            <b/>
            <sz val="9"/>
            <color indexed="81"/>
            <rFont val="Tahoma"/>
            <family val="2"/>
          </rPr>
          <t>CEPICI: Prière lier la facture scannée</t>
        </r>
        <r>
          <rPr>
            <sz val="9"/>
            <color indexed="81"/>
            <rFont val="Tahoma"/>
            <family val="2"/>
          </rPr>
          <t xml:space="preserve">
</t>
        </r>
      </text>
    </comment>
    <comment ref="F151" authorId="0" shapeId="0" xr:uid="{10E6436E-57A8-4E02-B0D7-7614BDD7C3D5}">
      <text>
        <r>
          <rPr>
            <b/>
            <sz val="9"/>
            <color indexed="81"/>
            <rFont val="Tahoma"/>
            <family val="2"/>
          </rPr>
          <t>CEPICI: Prière lier la facture scannée</t>
        </r>
        <r>
          <rPr>
            <sz val="9"/>
            <color indexed="81"/>
            <rFont val="Tahoma"/>
            <family val="2"/>
          </rPr>
          <t xml:space="preserve">
</t>
        </r>
      </text>
    </comment>
    <comment ref="F152" authorId="0" shapeId="0" xr:uid="{6C82626D-2488-48D2-B06E-0A4CBFCA302E}">
      <text>
        <r>
          <rPr>
            <b/>
            <sz val="9"/>
            <color indexed="81"/>
            <rFont val="Tahoma"/>
            <family val="2"/>
          </rPr>
          <t>CEPICI: Prière lier la facture scannée</t>
        </r>
        <r>
          <rPr>
            <sz val="9"/>
            <color indexed="81"/>
            <rFont val="Tahoma"/>
            <family val="2"/>
          </rPr>
          <t xml:space="preserve">
</t>
        </r>
      </text>
    </comment>
    <comment ref="F153" authorId="0" shapeId="0" xr:uid="{6A708BAD-E6A9-43FD-AC33-3395F07364B7}">
      <text>
        <r>
          <rPr>
            <b/>
            <sz val="9"/>
            <color indexed="81"/>
            <rFont val="Tahoma"/>
            <family val="2"/>
          </rPr>
          <t>CEPICI: Prière lier la facture scannée</t>
        </r>
        <r>
          <rPr>
            <sz val="9"/>
            <color indexed="81"/>
            <rFont val="Tahoma"/>
            <family val="2"/>
          </rPr>
          <t xml:space="preserve">
</t>
        </r>
      </text>
    </comment>
    <comment ref="F154" authorId="0" shapeId="0" xr:uid="{7D566B60-BB6F-49D7-93F4-3BB3689CAA6D}">
      <text>
        <r>
          <rPr>
            <b/>
            <sz val="9"/>
            <color indexed="81"/>
            <rFont val="Tahoma"/>
            <family val="2"/>
          </rPr>
          <t>CEPICI: Prière lier la facture scannée</t>
        </r>
        <r>
          <rPr>
            <sz val="9"/>
            <color indexed="81"/>
            <rFont val="Tahoma"/>
            <family val="2"/>
          </rPr>
          <t xml:space="preserve">
</t>
        </r>
      </text>
    </comment>
    <comment ref="F155" authorId="0" shapeId="0" xr:uid="{187C3012-20B4-4E8B-8B5D-516C68F4F6E3}">
      <text>
        <r>
          <rPr>
            <b/>
            <sz val="9"/>
            <color indexed="81"/>
            <rFont val="Tahoma"/>
            <family val="2"/>
          </rPr>
          <t>CEPICI: Prière lier la facture scannée</t>
        </r>
        <r>
          <rPr>
            <sz val="9"/>
            <color indexed="81"/>
            <rFont val="Tahoma"/>
            <family val="2"/>
          </rPr>
          <t xml:space="preserve">
</t>
        </r>
      </text>
    </comment>
    <comment ref="F156" authorId="0" shapeId="0" xr:uid="{8CB19772-E477-4263-920D-324DAF606FD8}">
      <text>
        <r>
          <rPr>
            <b/>
            <sz val="9"/>
            <color indexed="81"/>
            <rFont val="Tahoma"/>
            <family val="2"/>
          </rPr>
          <t>CEPICI: Prière lier la facture scannée</t>
        </r>
        <r>
          <rPr>
            <sz val="9"/>
            <color indexed="81"/>
            <rFont val="Tahoma"/>
            <family val="2"/>
          </rPr>
          <t xml:space="preserve">
</t>
        </r>
      </text>
    </comment>
    <comment ref="F157" authorId="0" shapeId="0" xr:uid="{AA63C465-833A-4C56-AD79-C258DC4589D3}">
      <text>
        <r>
          <rPr>
            <b/>
            <sz val="9"/>
            <color indexed="81"/>
            <rFont val="Tahoma"/>
            <family val="2"/>
          </rPr>
          <t>CEPICI: Prière lier la facture scannée</t>
        </r>
        <r>
          <rPr>
            <sz val="9"/>
            <color indexed="81"/>
            <rFont val="Tahoma"/>
            <family val="2"/>
          </rPr>
          <t xml:space="preserve">
</t>
        </r>
      </text>
    </comment>
    <comment ref="F158" authorId="0" shapeId="0" xr:uid="{DA2CBD15-C609-46CF-88EC-AE28B2D12824}">
      <text>
        <r>
          <rPr>
            <b/>
            <sz val="9"/>
            <color indexed="81"/>
            <rFont val="Tahoma"/>
            <family val="2"/>
          </rPr>
          <t>CEPICI: Prière lier la facture scannée</t>
        </r>
        <r>
          <rPr>
            <sz val="9"/>
            <color indexed="81"/>
            <rFont val="Tahoma"/>
            <family val="2"/>
          </rPr>
          <t xml:space="preserve">
</t>
        </r>
      </text>
    </comment>
    <comment ref="F159" authorId="0" shapeId="0" xr:uid="{CF1EB4EA-0301-4EE8-9D1F-675A7E302DF1}">
      <text>
        <r>
          <rPr>
            <b/>
            <sz val="9"/>
            <color indexed="81"/>
            <rFont val="Tahoma"/>
            <family val="2"/>
          </rPr>
          <t>CEPICI: Prière lier la facture scannée</t>
        </r>
        <r>
          <rPr>
            <sz val="9"/>
            <color indexed="81"/>
            <rFont val="Tahoma"/>
            <family val="2"/>
          </rPr>
          <t xml:space="preserve">
</t>
        </r>
      </text>
    </comment>
    <comment ref="F160" authorId="0" shapeId="0" xr:uid="{2AC28DDE-3A56-4EDD-87CE-8E2B34A586AB}">
      <text>
        <r>
          <rPr>
            <b/>
            <sz val="9"/>
            <color indexed="81"/>
            <rFont val="Tahoma"/>
            <family val="2"/>
          </rPr>
          <t>CEPICI: Prière lier la facture scannée</t>
        </r>
        <r>
          <rPr>
            <sz val="9"/>
            <color indexed="81"/>
            <rFont val="Tahoma"/>
            <family val="2"/>
          </rPr>
          <t xml:space="preserve">
</t>
        </r>
      </text>
    </comment>
    <comment ref="F161" authorId="0" shapeId="0" xr:uid="{AA3D25EC-17D9-4875-9328-510458D6E9B5}">
      <text>
        <r>
          <rPr>
            <b/>
            <sz val="9"/>
            <color indexed="81"/>
            <rFont val="Tahoma"/>
            <family val="2"/>
          </rPr>
          <t>CEPICI: Prière lier la facture scannée</t>
        </r>
        <r>
          <rPr>
            <sz val="9"/>
            <color indexed="81"/>
            <rFont val="Tahoma"/>
            <family val="2"/>
          </rPr>
          <t xml:space="preserve">
</t>
        </r>
      </text>
    </comment>
    <comment ref="F162" authorId="0" shapeId="0" xr:uid="{6E5820D7-4D4B-4D25-B8FF-C68201A0D4ED}">
      <text>
        <r>
          <rPr>
            <b/>
            <sz val="9"/>
            <color indexed="81"/>
            <rFont val="Tahoma"/>
            <family val="2"/>
          </rPr>
          <t>CEPICI: Prière lier la facture scannée</t>
        </r>
        <r>
          <rPr>
            <sz val="9"/>
            <color indexed="81"/>
            <rFont val="Tahoma"/>
            <family val="2"/>
          </rPr>
          <t xml:space="preserve">
</t>
        </r>
      </text>
    </comment>
    <comment ref="F163" authorId="0" shapeId="0" xr:uid="{A86D7B11-4281-456F-BD4A-1EE064498CD3}">
      <text>
        <r>
          <rPr>
            <b/>
            <sz val="9"/>
            <color indexed="81"/>
            <rFont val="Tahoma"/>
            <family val="2"/>
          </rPr>
          <t>CEPICI: Prière lier la facture scannée</t>
        </r>
        <r>
          <rPr>
            <sz val="9"/>
            <color indexed="81"/>
            <rFont val="Tahoma"/>
            <family val="2"/>
          </rPr>
          <t xml:space="preserve">
</t>
        </r>
      </text>
    </comment>
    <comment ref="F164" authorId="0" shapeId="0" xr:uid="{3CCB66EA-4D10-4B5A-9574-815999C9C12B}">
      <text>
        <r>
          <rPr>
            <b/>
            <sz val="9"/>
            <color indexed="81"/>
            <rFont val="Tahoma"/>
            <family val="2"/>
          </rPr>
          <t>CEPICI: Prière lier la facture scannée</t>
        </r>
        <r>
          <rPr>
            <sz val="9"/>
            <color indexed="81"/>
            <rFont val="Tahoma"/>
            <family val="2"/>
          </rPr>
          <t xml:space="preserve">
</t>
        </r>
      </text>
    </comment>
    <comment ref="F165" authorId="0" shapeId="0" xr:uid="{4B164E53-5436-41F3-A01D-CA499D6E04D1}">
      <text>
        <r>
          <rPr>
            <b/>
            <sz val="9"/>
            <color indexed="81"/>
            <rFont val="Tahoma"/>
            <family val="2"/>
          </rPr>
          <t>CEPICI: Prière lier la facture scannée</t>
        </r>
        <r>
          <rPr>
            <sz val="9"/>
            <color indexed="81"/>
            <rFont val="Tahoma"/>
            <family val="2"/>
          </rPr>
          <t xml:space="preserve">
</t>
        </r>
      </text>
    </comment>
    <comment ref="F166" authorId="0" shapeId="0" xr:uid="{9C7B32F5-2D76-4AF3-98E3-46C7F0C47960}">
      <text>
        <r>
          <rPr>
            <b/>
            <sz val="9"/>
            <color indexed="81"/>
            <rFont val="Tahoma"/>
            <family val="2"/>
          </rPr>
          <t>CEPICI: Prière lier la facture scannée</t>
        </r>
        <r>
          <rPr>
            <sz val="9"/>
            <color indexed="81"/>
            <rFont val="Tahoma"/>
            <family val="2"/>
          </rPr>
          <t xml:space="preserve">
</t>
        </r>
      </text>
    </comment>
    <comment ref="F167" authorId="0" shapeId="0" xr:uid="{2015A222-AF4F-4950-AAA8-E6DBE13DA6DF}">
      <text>
        <r>
          <rPr>
            <b/>
            <sz val="9"/>
            <color indexed="81"/>
            <rFont val="Tahoma"/>
            <family val="2"/>
          </rPr>
          <t>CEPICI: Prière lier la facture scannée</t>
        </r>
        <r>
          <rPr>
            <sz val="9"/>
            <color indexed="81"/>
            <rFont val="Tahoma"/>
            <family val="2"/>
          </rPr>
          <t xml:space="preserve">
</t>
        </r>
      </text>
    </comment>
    <comment ref="F168" authorId="0" shapeId="0" xr:uid="{851EE752-F476-46F4-B7CE-95AC0A245059}">
      <text>
        <r>
          <rPr>
            <b/>
            <sz val="9"/>
            <color indexed="81"/>
            <rFont val="Tahoma"/>
            <family val="2"/>
          </rPr>
          <t>CEPICI: Prière lier la facture scannée</t>
        </r>
        <r>
          <rPr>
            <sz val="9"/>
            <color indexed="81"/>
            <rFont val="Tahoma"/>
            <family val="2"/>
          </rPr>
          <t xml:space="preserve">
</t>
        </r>
      </text>
    </comment>
    <comment ref="F169" authorId="0" shapeId="0" xr:uid="{2E65388E-F05D-45AA-98E3-AED9DF07C32B}">
      <text>
        <r>
          <rPr>
            <b/>
            <sz val="9"/>
            <color indexed="81"/>
            <rFont val="Tahoma"/>
            <family val="2"/>
          </rPr>
          <t>CEPICI: Prière lier la facture scannée</t>
        </r>
        <r>
          <rPr>
            <sz val="9"/>
            <color indexed="81"/>
            <rFont val="Tahoma"/>
            <family val="2"/>
          </rPr>
          <t xml:space="preserve">
</t>
        </r>
      </text>
    </comment>
    <comment ref="F170" authorId="0" shapeId="0" xr:uid="{8531ABF0-7999-4D68-A403-3CDA67C2D9FF}">
      <text>
        <r>
          <rPr>
            <b/>
            <sz val="9"/>
            <color indexed="81"/>
            <rFont val="Tahoma"/>
            <family val="2"/>
          </rPr>
          <t>CEPICI: Prière lier la facture scannée</t>
        </r>
        <r>
          <rPr>
            <sz val="9"/>
            <color indexed="81"/>
            <rFont val="Tahoma"/>
            <family val="2"/>
          </rPr>
          <t xml:space="preserve">
</t>
        </r>
      </text>
    </comment>
    <comment ref="F171" authorId="0" shapeId="0" xr:uid="{B16290E7-7020-4A1C-8839-AA5DA2C20589}">
      <text>
        <r>
          <rPr>
            <b/>
            <sz val="9"/>
            <color indexed="81"/>
            <rFont val="Tahoma"/>
            <family val="2"/>
          </rPr>
          <t>CEPICI: Prière lier la facture scannée</t>
        </r>
        <r>
          <rPr>
            <sz val="9"/>
            <color indexed="81"/>
            <rFont val="Tahoma"/>
            <family val="2"/>
          </rPr>
          <t xml:space="preserve">
</t>
        </r>
      </text>
    </comment>
    <comment ref="F172" authorId="0" shapeId="0" xr:uid="{16553546-FFDB-4695-AF3A-3357FDEFD885}">
      <text>
        <r>
          <rPr>
            <b/>
            <sz val="9"/>
            <color indexed="81"/>
            <rFont val="Tahoma"/>
            <family val="2"/>
          </rPr>
          <t>CEPICI: Prière lier la facture scannée</t>
        </r>
        <r>
          <rPr>
            <sz val="9"/>
            <color indexed="81"/>
            <rFont val="Tahoma"/>
            <family val="2"/>
          </rPr>
          <t xml:space="preserve">
</t>
        </r>
      </text>
    </comment>
    <comment ref="F173" authorId="0" shapeId="0" xr:uid="{43BD6597-9F4D-4EBC-9148-BC5A9D5FB053}">
      <text>
        <r>
          <rPr>
            <b/>
            <sz val="9"/>
            <color indexed="81"/>
            <rFont val="Tahoma"/>
            <family val="2"/>
          </rPr>
          <t>CEPICI: Prière lier la facture scannée</t>
        </r>
        <r>
          <rPr>
            <sz val="9"/>
            <color indexed="81"/>
            <rFont val="Tahoma"/>
            <family val="2"/>
          </rPr>
          <t xml:space="preserve">
</t>
        </r>
      </text>
    </comment>
    <comment ref="F174" authorId="0" shapeId="0" xr:uid="{3EBE526A-81C8-44A5-82C5-CDDB716B2FA3}">
      <text>
        <r>
          <rPr>
            <b/>
            <sz val="9"/>
            <color indexed="81"/>
            <rFont val="Tahoma"/>
            <family val="2"/>
          </rPr>
          <t>CEPICI: Prière lier la facture scannée</t>
        </r>
        <r>
          <rPr>
            <sz val="9"/>
            <color indexed="81"/>
            <rFont val="Tahoma"/>
            <family val="2"/>
          </rPr>
          <t xml:space="preserve">
</t>
        </r>
      </text>
    </comment>
    <comment ref="F175" authorId="0" shapeId="0" xr:uid="{C5604F8E-C74E-42A6-9906-B0BAA218A447}">
      <text>
        <r>
          <rPr>
            <b/>
            <sz val="9"/>
            <color indexed="81"/>
            <rFont val="Tahoma"/>
            <family val="2"/>
          </rPr>
          <t>CEPICI: Prière lier la facture scannée</t>
        </r>
        <r>
          <rPr>
            <sz val="9"/>
            <color indexed="81"/>
            <rFont val="Tahoma"/>
            <family val="2"/>
          </rPr>
          <t xml:space="preserve">
</t>
        </r>
      </text>
    </comment>
    <comment ref="F176" authorId="0" shapeId="0" xr:uid="{48052E99-EA10-4392-8CEB-19BAEB59972E}">
      <text>
        <r>
          <rPr>
            <b/>
            <sz val="9"/>
            <color indexed="81"/>
            <rFont val="Tahoma"/>
            <family val="2"/>
          </rPr>
          <t>CEPICI: Prière lier la facture scannée</t>
        </r>
        <r>
          <rPr>
            <sz val="9"/>
            <color indexed="81"/>
            <rFont val="Tahoma"/>
            <family val="2"/>
          </rPr>
          <t xml:space="preserve">
</t>
        </r>
      </text>
    </comment>
    <comment ref="F177" authorId="0" shapeId="0" xr:uid="{AA81DEA6-4DD7-44F1-8F67-87BB51EADF30}">
      <text>
        <r>
          <rPr>
            <b/>
            <sz val="9"/>
            <color indexed="81"/>
            <rFont val="Tahoma"/>
            <family val="2"/>
          </rPr>
          <t>CEPICI: Prière lier la facture scannée</t>
        </r>
        <r>
          <rPr>
            <sz val="9"/>
            <color indexed="81"/>
            <rFont val="Tahoma"/>
            <family val="2"/>
          </rPr>
          <t xml:space="preserve">
</t>
        </r>
      </text>
    </comment>
    <comment ref="F178" authorId="0" shapeId="0" xr:uid="{9FC9DDC4-7B29-4405-A026-964A3CDF18C5}">
      <text>
        <r>
          <rPr>
            <b/>
            <sz val="9"/>
            <color indexed="81"/>
            <rFont val="Tahoma"/>
            <family val="2"/>
          </rPr>
          <t>CEPICI: Prière lier la facture scannée</t>
        </r>
        <r>
          <rPr>
            <sz val="9"/>
            <color indexed="81"/>
            <rFont val="Tahoma"/>
            <family val="2"/>
          </rPr>
          <t xml:space="preserve">
</t>
        </r>
      </text>
    </comment>
    <comment ref="F179" authorId="0" shapeId="0" xr:uid="{D7A5C7CD-044B-4D39-A6F1-887C868C9463}">
      <text>
        <r>
          <rPr>
            <b/>
            <sz val="9"/>
            <color indexed="81"/>
            <rFont val="Tahoma"/>
            <family val="2"/>
          </rPr>
          <t>CEPICI: Prière lier la facture scannée</t>
        </r>
        <r>
          <rPr>
            <sz val="9"/>
            <color indexed="81"/>
            <rFont val="Tahoma"/>
            <family val="2"/>
          </rPr>
          <t xml:space="preserve">
</t>
        </r>
      </text>
    </comment>
    <comment ref="F180" authorId="0" shapeId="0" xr:uid="{9D412045-CE82-44C2-9067-3EF424A57C2B}">
      <text>
        <r>
          <rPr>
            <b/>
            <sz val="9"/>
            <color indexed="81"/>
            <rFont val="Tahoma"/>
            <family val="2"/>
          </rPr>
          <t>CEPICI: Prière lier la facture scannée</t>
        </r>
        <r>
          <rPr>
            <sz val="9"/>
            <color indexed="81"/>
            <rFont val="Tahoma"/>
            <family val="2"/>
          </rPr>
          <t xml:space="preserve">
</t>
        </r>
      </text>
    </comment>
    <comment ref="F181" authorId="0" shapeId="0" xr:uid="{F72D6505-B255-4F83-88C5-0BF7B904108D}">
      <text>
        <r>
          <rPr>
            <b/>
            <sz val="9"/>
            <color indexed="81"/>
            <rFont val="Tahoma"/>
            <family val="2"/>
          </rPr>
          <t>CEPICI: Prière lier la facture scannée</t>
        </r>
        <r>
          <rPr>
            <sz val="9"/>
            <color indexed="81"/>
            <rFont val="Tahoma"/>
            <family val="2"/>
          </rPr>
          <t xml:space="preserve">
</t>
        </r>
      </text>
    </comment>
    <comment ref="F182" authorId="0" shapeId="0" xr:uid="{D54B5471-EC45-4FC4-83EA-B99CF832892A}">
      <text>
        <r>
          <rPr>
            <b/>
            <sz val="9"/>
            <color indexed="81"/>
            <rFont val="Tahoma"/>
            <family val="2"/>
          </rPr>
          <t>CEPICI: Prière lier la facture scannée</t>
        </r>
        <r>
          <rPr>
            <sz val="9"/>
            <color indexed="81"/>
            <rFont val="Tahoma"/>
            <family val="2"/>
          </rPr>
          <t xml:space="preserve">
</t>
        </r>
      </text>
    </comment>
    <comment ref="F183" authorId="0" shapeId="0" xr:uid="{FA00CCB2-0B54-42B0-ADBC-5B7577BF8BEA}">
      <text>
        <r>
          <rPr>
            <b/>
            <sz val="9"/>
            <color indexed="81"/>
            <rFont val="Tahoma"/>
            <family val="2"/>
          </rPr>
          <t>CEPICI: Prière lier la facture scannée</t>
        </r>
        <r>
          <rPr>
            <sz val="9"/>
            <color indexed="81"/>
            <rFont val="Tahoma"/>
            <family val="2"/>
          </rPr>
          <t xml:space="preserve">
</t>
        </r>
      </text>
    </comment>
    <comment ref="F184" authorId="0" shapeId="0" xr:uid="{0F3DFE5E-7FDC-4CB7-A446-BA3BC5D5FC6D}">
      <text>
        <r>
          <rPr>
            <b/>
            <sz val="9"/>
            <color indexed="81"/>
            <rFont val="Tahoma"/>
            <family val="2"/>
          </rPr>
          <t>CEPICI: Prière lier la facture scannée</t>
        </r>
        <r>
          <rPr>
            <sz val="9"/>
            <color indexed="81"/>
            <rFont val="Tahoma"/>
            <family val="2"/>
          </rPr>
          <t xml:space="preserve">
</t>
        </r>
      </text>
    </comment>
    <comment ref="F185" authorId="0" shapeId="0" xr:uid="{460C136B-F0FB-4123-AA40-86152D0B1E2E}">
      <text>
        <r>
          <rPr>
            <b/>
            <sz val="9"/>
            <color indexed="81"/>
            <rFont val="Tahoma"/>
            <family val="2"/>
          </rPr>
          <t>CEPICI: Prière lier la facture scannée</t>
        </r>
        <r>
          <rPr>
            <sz val="9"/>
            <color indexed="81"/>
            <rFont val="Tahoma"/>
            <family val="2"/>
          </rPr>
          <t xml:space="preserve">
</t>
        </r>
      </text>
    </comment>
    <comment ref="F186" authorId="0" shapeId="0" xr:uid="{B4E73D68-322A-4002-814B-871C9A419303}">
      <text>
        <r>
          <rPr>
            <b/>
            <sz val="9"/>
            <color indexed="81"/>
            <rFont val="Tahoma"/>
            <family val="2"/>
          </rPr>
          <t>CEPICI: Prière lier la facture scannée</t>
        </r>
        <r>
          <rPr>
            <sz val="9"/>
            <color indexed="81"/>
            <rFont val="Tahoma"/>
            <family val="2"/>
          </rPr>
          <t xml:space="preserve">
</t>
        </r>
      </text>
    </comment>
    <comment ref="F187" authorId="0" shapeId="0" xr:uid="{D0E5D431-B075-44E8-A55E-8DBB2AA5235F}">
      <text>
        <r>
          <rPr>
            <b/>
            <sz val="9"/>
            <color indexed="81"/>
            <rFont val="Tahoma"/>
            <family val="2"/>
          </rPr>
          <t>CEPICI: Prière lier la facture scannée</t>
        </r>
        <r>
          <rPr>
            <sz val="9"/>
            <color indexed="81"/>
            <rFont val="Tahoma"/>
            <family val="2"/>
          </rPr>
          <t xml:space="preserve">
</t>
        </r>
      </text>
    </comment>
    <comment ref="F188" authorId="0" shapeId="0" xr:uid="{B526E64A-2A3D-4966-9C2D-9A2C5269151A}">
      <text>
        <r>
          <rPr>
            <b/>
            <sz val="9"/>
            <color indexed="81"/>
            <rFont val="Tahoma"/>
            <family val="2"/>
          </rPr>
          <t>CEPICI: Prière lier la facture scannée</t>
        </r>
        <r>
          <rPr>
            <sz val="9"/>
            <color indexed="81"/>
            <rFont val="Tahoma"/>
            <family val="2"/>
          </rPr>
          <t xml:space="preserve">
</t>
        </r>
      </text>
    </comment>
    <comment ref="F189" authorId="0" shapeId="0" xr:uid="{E4907E0C-BC41-4AD0-B2A2-1631D7D6265E}">
      <text>
        <r>
          <rPr>
            <b/>
            <sz val="9"/>
            <color indexed="81"/>
            <rFont val="Tahoma"/>
            <family val="2"/>
          </rPr>
          <t>CEPICI: Prière lier la facture scannée</t>
        </r>
        <r>
          <rPr>
            <sz val="9"/>
            <color indexed="81"/>
            <rFont val="Tahoma"/>
            <family val="2"/>
          </rPr>
          <t xml:space="preserve">
</t>
        </r>
      </text>
    </comment>
    <comment ref="F190" authorId="0" shapeId="0" xr:uid="{41631F6D-B333-4AF3-BAC4-4A7EF32B3E64}">
      <text>
        <r>
          <rPr>
            <b/>
            <sz val="9"/>
            <color indexed="81"/>
            <rFont val="Tahoma"/>
            <family val="2"/>
          </rPr>
          <t>CEPICI: Prière lier la facture scannée</t>
        </r>
        <r>
          <rPr>
            <sz val="9"/>
            <color indexed="81"/>
            <rFont val="Tahoma"/>
            <family val="2"/>
          </rPr>
          <t xml:space="preserve">
</t>
        </r>
      </text>
    </comment>
    <comment ref="F191" authorId="0" shapeId="0" xr:uid="{339E7B16-F8E0-4A68-A7B9-BE29D960DDD5}">
      <text>
        <r>
          <rPr>
            <b/>
            <sz val="9"/>
            <color indexed="81"/>
            <rFont val="Tahoma"/>
            <family val="2"/>
          </rPr>
          <t>CEPICI: Prière lier la facture scannée</t>
        </r>
        <r>
          <rPr>
            <sz val="9"/>
            <color indexed="81"/>
            <rFont val="Tahoma"/>
            <family val="2"/>
          </rPr>
          <t xml:space="preserve">
</t>
        </r>
      </text>
    </comment>
    <comment ref="F192" authorId="0" shapeId="0" xr:uid="{EF0E36A6-E181-4EBB-A522-CAE9EA981E9C}">
      <text>
        <r>
          <rPr>
            <b/>
            <sz val="9"/>
            <color indexed="81"/>
            <rFont val="Tahoma"/>
            <family val="2"/>
          </rPr>
          <t>CEPICI: Prière lier la facture scannée</t>
        </r>
        <r>
          <rPr>
            <sz val="9"/>
            <color indexed="81"/>
            <rFont val="Tahoma"/>
            <family val="2"/>
          </rPr>
          <t xml:space="preserve">
</t>
        </r>
      </text>
    </comment>
    <comment ref="F193" authorId="0" shapeId="0" xr:uid="{AC202B31-F5A4-4451-BE4C-29A1DB07F2B8}">
      <text>
        <r>
          <rPr>
            <b/>
            <sz val="9"/>
            <color indexed="81"/>
            <rFont val="Tahoma"/>
            <family val="2"/>
          </rPr>
          <t>CEPICI: Prière lier la facture scannée</t>
        </r>
        <r>
          <rPr>
            <sz val="9"/>
            <color indexed="81"/>
            <rFont val="Tahoma"/>
            <family val="2"/>
          </rPr>
          <t xml:space="preserve">
</t>
        </r>
      </text>
    </comment>
    <comment ref="F194" authorId="0" shapeId="0" xr:uid="{4EB88487-490B-443A-9DEF-3758763D813A}">
      <text>
        <r>
          <rPr>
            <b/>
            <sz val="9"/>
            <color indexed="81"/>
            <rFont val="Tahoma"/>
            <family val="2"/>
          </rPr>
          <t>CEPICI: Prière lier la facture scannée</t>
        </r>
        <r>
          <rPr>
            <sz val="9"/>
            <color indexed="81"/>
            <rFont val="Tahoma"/>
            <family val="2"/>
          </rPr>
          <t xml:space="preserve">
</t>
        </r>
      </text>
    </comment>
    <comment ref="F195" authorId="0" shapeId="0" xr:uid="{52BA5A65-1607-42BA-9EAE-70D6DF45A698}">
      <text>
        <r>
          <rPr>
            <b/>
            <sz val="9"/>
            <color indexed="81"/>
            <rFont val="Tahoma"/>
            <family val="2"/>
          </rPr>
          <t>CEPICI: Prière lier la facture scannée</t>
        </r>
        <r>
          <rPr>
            <sz val="9"/>
            <color indexed="81"/>
            <rFont val="Tahoma"/>
            <family val="2"/>
          </rPr>
          <t xml:space="preserve">
</t>
        </r>
      </text>
    </comment>
    <comment ref="F196" authorId="0" shapeId="0" xr:uid="{3C9D5015-650C-4515-9B77-BEA6E96A5204}">
      <text>
        <r>
          <rPr>
            <b/>
            <sz val="9"/>
            <color indexed="81"/>
            <rFont val="Tahoma"/>
            <family val="2"/>
          </rPr>
          <t>CEPICI: Prière lier la facture scannée</t>
        </r>
        <r>
          <rPr>
            <sz val="9"/>
            <color indexed="81"/>
            <rFont val="Tahoma"/>
            <family val="2"/>
          </rPr>
          <t xml:space="preserve">
</t>
        </r>
      </text>
    </comment>
    <comment ref="F197" authorId="0" shapeId="0" xr:uid="{BA07ADA2-780E-40B1-9B43-2938C8F3BC8F}">
      <text>
        <r>
          <rPr>
            <b/>
            <sz val="9"/>
            <color indexed="81"/>
            <rFont val="Tahoma"/>
            <family val="2"/>
          </rPr>
          <t>CEPICI: Prière lier la facture scannée</t>
        </r>
        <r>
          <rPr>
            <sz val="9"/>
            <color indexed="81"/>
            <rFont val="Tahoma"/>
            <family val="2"/>
          </rPr>
          <t xml:space="preserve">
</t>
        </r>
      </text>
    </comment>
    <comment ref="F198" authorId="0" shapeId="0" xr:uid="{09E64CB9-6FA9-40AD-9D6F-D0F95189C3C0}">
      <text>
        <r>
          <rPr>
            <b/>
            <sz val="9"/>
            <color indexed="81"/>
            <rFont val="Tahoma"/>
            <family val="2"/>
          </rPr>
          <t>CEPICI: Prière lier la facture scannée</t>
        </r>
        <r>
          <rPr>
            <sz val="9"/>
            <color indexed="81"/>
            <rFont val="Tahoma"/>
            <family val="2"/>
          </rPr>
          <t xml:space="preserve">
</t>
        </r>
      </text>
    </comment>
    <comment ref="F199" authorId="0" shapeId="0" xr:uid="{F30580CD-2CD4-48A0-B351-1BB6E68DDBC4}">
      <text>
        <r>
          <rPr>
            <b/>
            <sz val="9"/>
            <color indexed="81"/>
            <rFont val="Tahoma"/>
            <family val="2"/>
          </rPr>
          <t>CEPICI: Prière lier la facture scannée</t>
        </r>
        <r>
          <rPr>
            <sz val="9"/>
            <color indexed="81"/>
            <rFont val="Tahoma"/>
            <family val="2"/>
          </rPr>
          <t xml:space="preserve">
</t>
        </r>
      </text>
    </comment>
    <comment ref="F200" authorId="0" shapeId="0" xr:uid="{B778D6EF-94B1-41A1-908A-E8C7E354AF71}">
      <text>
        <r>
          <rPr>
            <b/>
            <sz val="9"/>
            <color indexed="81"/>
            <rFont val="Tahoma"/>
            <family val="2"/>
          </rPr>
          <t>CEPICI: Prière lier la facture scannée</t>
        </r>
        <r>
          <rPr>
            <sz val="9"/>
            <color indexed="81"/>
            <rFont val="Tahoma"/>
            <family val="2"/>
          </rPr>
          <t xml:space="preserve">
</t>
        </r>
      </text>
    </comment>
    <comment ref="F201" authorId="0" shapeId="0" xr:uid="{45D3E90B-E6C0-4CC1-98C3-69A596CEAEA1}">
      <text>
        <r>
          <rPr>
            <b/>
            <sz val="9"/>
            <color indexed="81"/>
            <rFont val="Tahoma"/>
            <family val="2"/>
          </rPr>
          <t>CEPICI: Prière lier la facture scannée</t>
        </r>
        <r>
          <rPr>
            <sz val="9"/>
            <color indexed="81"/>
            <rFont val="Tahoma"/>
            <family val="2"/>
          </rPr>
          <t xml:space="preserve">
</t>
        </r>
      </text>
    </comment>
    <comment ref="F202" authorId="0" shapeId="0" xr:uid="{FC14A7A5-6C0B-4BE7-B61C-CD5586173643}">
      <text>
        <r>
          <rPr>
            <b/>
            <sz val="9"/>
            <color indexed="81"/>
            <rFont val="Tahoma"/>
            <family val="2"/>
          </rPr>
          <t>CEPICI: Prière lier la facture scannée</t>
        </r>
        <r>
          <rPr>
            <sz val="9"/>
            <color indexed="81"/>
            <rFont val="Tahoma"/>
            <family val="2"/>
          </rPr>
          <t xml:space="preserve">
</t>
        </r>
      </text>
    </comment>
    <comment ref="F203" authorId="0" shapeId="0" xr:uid="{ACF09F6B-1D40-4375-B87D-41EF810E8BA1}">
      <text>
        <r>
          <rPr>
            <b/>
            <sz val="9"/>
            <color indexed="81"/>
            <rFont val="Tahoma"/>
            <family val="2"/>
          </rPr>
          <t>CEPICI: Prière lier la facture scannée</t>
        </r>
        <r>
          <rPr>
            <sz val="9"/>
            <color indexed="81"/>
            <rFont val="Tahoma"/>
            <family val="2"/>
          </rPr>
          <t xml:space="preserve">
</t>
        </r>
      </text>
    </comment>
    <comment ref="F204" authorId="0" shapeId="0" xr:uid="{D960BEDB-753D-4EB2-B4F4-C72E3CCC61BA}">
      <text>
        <r>
          <rPr>
            <b/>
            <sz val="9"/>
            <color indexed="81"/>
            <rFont val="Tahoma"/>
            <family val="2"/>
          </rPr>
          <t>CEPICI: Prière lier la facture scannée</t>
        </r>
        <r>
          <rPr>
            <sz val="9"/>
            <color indexed="81"/>
            <rFont val="Tahoma"/>
            <family val="2"/>
          </rPr>
          <t xml:space="preserve">
</t>
        </r>
      </text>
    </comment>
    <comment ref="F205" authorId="0" shapeId="0" xr:uid="{FF2533C3-180F-41D8-9D82-43924989BDA3}">
      <text>
        <r>
          <rPr>
            <b/>
            <sz val="9"/>
            <color indexed="81"/>
            <rFont val="Tahoma"/>
            <family val="2"/>
          </rPr>
          <t>CEPICI: Prière lier la facture scannée</t>
        </r>
        <r>
          <rPr>
            <sz val="9"/>
            <color indexed="81"/>
            <rFont val="Tahoma"/>
            <family val="2"/>
          </rPr>
          <t xml:space="preserve">
</t>
        </r>
      </text>
    </comment>
    <comment ref="F206" authorId="0" shapeId="0" xr:uid="{1DB85B35-0401-4E0E-8B4A-98DF5EB83FA5}">
      <text>
        <r>
          <rPr>
            <b/>
            <sz val="9"/>
            <color indexed="81"/>
            <rFont val="Tahoma"/>
            <family val="2"/>
          </rPr>
          <t>CEPICI: Prière lier la facture scannée</t>
        </r>
        <r>
          <rPr>
            <sz val="9"/>
            <color indexed="81"/>
            <rFont val="Tahoma"/>
            <family val="2"/>
          </rPr>
          <t xml:space="preserve">
</t>
        </r>
      </text>
    </comment>
    <comment ref="F207" authorId="0" shapeId="0" xr:uid="{C4A8467E-DFE1-4EB8-829D-DD27855F9CB7}">
      <text>
        <r>
          <rPr>
            <b/>
            <sz val="9"/>
            <color indexed="81"/>
            <rFont val="Tahoma"/>
            <family val="2"/>
          </rPr>
          <t>CEPICI: Prière lier la facture scannée</t>
        </r>
        <r>
          <rPr>
            <sz val="9"/>
            <color indexed="81"/>
            <rFont val="Tahoma"/>
            <family val="2"/>
          </rPr>
          <t xml:space="preserve">
</t>
        </r>
      </text>
    </comment>
    <comment ref="F208" authorId="0" shapeId="0" xr:uid="{97EAB7B1-1BE0-4E46-B505-784E5022948C}">
      <text>
        <r>
          <rPr>
            <b/>
            <sz val="9"/>
            <color indexed="81"/>
            <rFont val="Tahoma"/>
            <family val="2"/>
          </rPr>
          <t>CEPICI: Prière lier la facture scannée</t>
        </r>
        <r>
          <rPr>
            <sz val="9"/>
            <color indexed="81"/>
            <rFont val="Tahoma"/>
            <family val="2"/>
          </rPr>
          <t xml:space="preserve">
</t>
        </r>
      </text>
    </comment>
    <comment ref="F209" authorId="0" shapeId="0" xr:uid="{1FE34B7A-1695-4F73-985B-C43390EFABAE}">
      <text>
        <r>
          <rPr>
            <b/>
            <sz val="9"/>
            <color indexed="81"/>
            <rFont val="Tahoma"/>
            <family val="2"/>
          </rPr>
          <t>CEPICI: Prière lier la facture scannée</t>
        </r>
        <r>
          <rPr>
            <sz val="9"/>
            <color indexed="81"/>
            <rFont val="Tahoma"/>
            <family val="2"/>
          </rPr>
          <t xml:space="preserve">
</t>
        </r>
      </text>
    </comment>
    <comment ref="F210" authorId="0" shapeId="0" xr:uid="{541A9FD0-31AF-4080-99C2-902E1F93DDA4}">
      <text>
        <r>
          <rPr>
            <b/>
            <sz val="9"/>
            <color indexed="81"/>
            <rFont val="Tahoma"/>
            <family val="2"/>
          </rPr>
          <t>CEPICI: Prière lier la facture scannée</t>
        </r>
        <r>
          <rPr>
            <sz val="9"/>
            <color indexed="81"/>
            <rFont val="Tahoma"/>
            <family val="2"/>
          </rPr>
          <t xml:space="preserve">
</t>
        </r>
      </text>
    </comment>
    <comment ref="F211" authorId="0" shapeId="0" xr:uid="{0D4AE50D-60A9-462C-8558-6A46D88F23AD}">
      <text>
        <r>
          <rPr>
            <b/>
            <sz val="9"/>
            <color indexed="81"/>
            <rFont val="Tahoma"/>
            <family val="2"/>
          </rPr>
          <t>CEPICI: Prière lier la facture scannée</t>
        </r>
        <r>
          <rPr>
            <sz val="9"/>
            <color indexed="81"/>
            <rFont val="Tahoma"/>
            <family val="2"/>
          </rPr>
          <t xml:space="preserve">
</t>
        </r>
      </text>
    </comment>
    <comment ref="F212" authorId="0" shapeId="0" xr:uid="{946B90EB-190D-44BC-A290-EA6846321572}">
      <text>
        <r>
          <rPr>
            <b/>
            <sz val="9"/>
            <color indexed="81"/>
            <rFont val="Tahoma"/>
            <family val="2"/>
          </rPr>
          <t>CEPICI: Prière lier la facture scannée</t>
        </r>
        <r>
          <rPr>
            <sz val="9"/>
            <color indexed="81"/>
            <rFont val="Tahoma"/>
            <family val="2"/>
          </rPr>
          <t xml:space="preserve">
</t>
        </r>
      </text>
    </comment>
    <comment ref="F213" authorId="0" shapeId="0" xr:uid="{898CE77B-8894-40E4-B03F-EBAEDFF30F73}">
      <text>
        <r>
          <rPr>
            <b/>
            <sz val="9"/>
            <color indexed="81"/>
            <rFont val="Tahoma"/>
            <family val="2"/>
          </rPr>
          <t>CEPICI: Prière lier la facture scannée</t>
        </r>
        <r>
          <rPr>
            <sz val="9"/>
            <color indexed="81"/>
            <rFont val="Tahoma"/>
            <family val="2"/>
          </rPr>
          <t xml:space="preserve">
</t>
        </r>
      </text>
    </comment>
    <comment ref="F214" authorId="0" shapeId="0" xr:uid="{B46DE71A-BC86-45A1-8D6F-A4BC3CA279AD}">
      <text>
        <r>
          <rPr>
            <b/>
            <sz val="9"/>
            <color indexed="81"/>
            <rFont val="Tahoma"/>
            <family val="2"/>
          </rPr>
          <t>CEPICI: Prière lier la facture scannée</t>
        </r>
        <r>
          <rPr>
            <sz val="9"/>
            <color indexed="81"/>
            <rFont val="Tahoma"/>
            <family val="2"/>
          </rPr>
          <t xml:space="preserve">
</t>
        </r>
      </text>
    </comment>
    <comment ref="F215" authorId="0" shapeId="0" xr:uid="{8142F7BE-B297-4713-9F45-E78E4F138CFC}">
      <text>
        <r>
          <rPr>
            <b/>
            <sz val="9"/>
            <color indexed="81"/>
            <rFont val="Tahoma"/>
            <family val="2"/>
          </rPr>
          <t>CEPICI: Prière lier la facture scannée</t>
        </r>
        <r>
          <rPr>
            <sz val="9"/>
            <color indexed="81"/>
            <rFont val="Tahoma"/>
            <family val="2"/>
          </rPr>
          <t xml:space="preserve">
</t>
        </r>
      </text>
    </comment>
    <comment ref="F216" authorId="0" shapeId="0" xr:uid="{39D3F9A7-558D-48E0-BEA2-F4F5580029CE}">
      <text>
        <r>
          <rPr>
            <b/>
            <sz val="9"/>
            <color indexed="81"/>
            <rFont val="Tahoma"/>
            <family val="2"/>
          </rPr>
          <t>CEPICI: Prière lier la facture scannée</t>
        </r>
        <r>
          <rPr>
            <sz val="9"/>
            <color indexed="81"/>
            <rFont val="Tahoma"/>
            <family val="2"/>
          </rPr>
          <t xml:space="preserve">
</t>
        </r>
      </text>
    </comment>
    <comment ref="F217" authorId="0" shapeId="0" xr:uid="{D46A5E5E-2FCB-4E6C-B5C4-9D83212FBA3E}">
      <text>
        <r>
          <rPr>
            <b/>
            <sz val="9"/>
            <color indexed="81"/>
            <rFont val="Tahoma"/>
            <family val="2"/>
          </rPr>
          <t>CEPICI: Prière lier la facture scannée</t>
        </r>
        <r>
          <rPr>
            <sz val="9"/>
            <color indexed="81"/>
            <rFont val="Tahoma"/>
            <family val="2"/>
          </rPr>
          <t xml:space="preserve">
</t>
        </r>
      </text>
    </comment>
    <comment ref="F218" authorId="0" shapeId="0" xr:uid="{124D0E6D-E082-4BA5-92CF-FA05F84F072A}">
      <text>
        <r>
          <rPr>
            <b/>
            <sz val="9"/>
            <color indexed="81"/>
            <rFont val="Tahoma"/>
            <family val="2"/>
          </rPr>
          <t>CEPICI: Prière lier la facture scannée</t>
        </r>
        <r>
          <rPr>
            <sz val="9"/>
            <color indexed="81"/>
            <rFont val="Tahoma"/>
            <family val="2"/>
          </rPr>
          <t xml:space="preserve">
</t>
        </r>
      </text>
    </comment>
    <comment ref="F219" authorId="0" shapeId="0" xr:uid="{0A548912-586C-4885-A306-4F4778978941}">
      <text>
        <r>
          <rPr>
            <b/>
            <sz val="9"/>
            <color indexed="81"/>
            <rFont val="Tahoma"/>
            <family val="2"/>
          </rPr>
          <t>CEPICI: Prière lier la facture scannée</t>
        </r>
        <r>
          <rPr>
            <sz val="9"/>
            <color indexed="81"/>
            <rFont val="Tahoma"/>
            <family val="2"/>
          </rPr>
          <t xml:space="preserve">
</t>
        </r>
      </text>
    </comment>
    <comment ref="F220" authorId="0" shapeId="0" xr:uid="{D431DD4E-5255-4EE8-AD79-F8CE7F17C5F2}">
      <text>
        <r>
          <rPr>
            <b/>
            <sz val="9"/>
            <color indexed="81"/>
            <rFont val="Tahoma"/>
            <family val="2"/>
          </rPr>
          <t>CEPICI: Prière lier la facture scannée</t>
        </r>
        <r>
          <rPr>
            <sz val="9"/>
            <color indexed="81"/>
            <rFont val="Tahoma"/>
            <family val="2"/>
          </rPr>
          <t xml:space="preserve">
</t>
        </r>
      </text>
    </comment>
    <comment ref="F221" authorId="0" shapeId="0" xr:uid="{FE9EB48D-ED53-436C-8B87-E7CE507217B2}">
      <text>
        <r>
          <rPr>
            <b/>
            <sz val="9"/>
            <color indexed="81"/>
            <rFont val="Tahoma"/>
            <family val="2"/>
          </rPr>
          <t>CEPICI: Prière lier la facture scannée</t>
        </r>
        <r>
          <rPr>
            <sz val="9"/>
            <color indexed="81"/>
            <rFont val="Tahoma"/>
            <family val="2"/>
          </rPr>
          <t xml:space="preserve">
</t>
        </r>
      </text>
    </comment>
    <comment ref="F222" authorId="0" shapeId="0" xr:uid="{811368E9-FD8D-495D-A216-37F782E81A29}">
      <text>
        <r>
          <rPr>
            <b/>
            <sz val="9"/>
            <color indexed="81"/>
            <rFont val="Tahoma"/>
            <family val="2"/>
          </rPr>
          <t>CEPICI: Prière lier la facture scannée</t>
        </r>
        <r>
          <rPr>
            <sz val="9"/>
            <color indexed="81"/>
            <rFont val="Tahoma"/>
            <family val="2"/>
          </rPr>
          <t xml:space="preserve">
</t>
        </r>
      </text>
    </comment>
    <comment ref="F223" authorId="0" shapeId="0" xr:uid="{9BD8AAC6-62F8-4668-B6CB-3E8DD8994D5E}">
      <text>
        <r>
          <rPr>
            <b/>
            <sz val="9"/>
            <color indexed="81"/>
            <rFont val="Tahoma"/>
            <family val="2"/>
          </rPr>
          <t>CEPICI: Prière lier la facture scannée</t>
        </r>
        <r>
          <rPr>
            <sz val="9"/>
            <color indexed="81"/>
            <rFont val="Tahoma"/>
            <family val="2"/>
          </rPr>
          <t xml:space="preserve">
</t>
        </r>
      </text>
    </comment>
    <comment ref="F224" authorId="0" shapeId="0" xr:uid="{810AF21C-D2A4-4C31-9708-72BD62257727}">
      <text>
        <r>
          <rPr>
            <b/>
            <sz val="9"/>
            <color indexed="81"/>
            <rFont val="Tahoma"/>
            <family val="2"/>
          </rPr>
          <t>CEPICI: Prière lier la facture scannée</t>
        </r>
        <r>
          <rPr>
            <sz val="9"/>
            <color indexed="81"/>
            <rFont val="Tahoma"/>
            <family val="2"/>
          </rPr>
          <t xml:space="preserve">
</t>
        </r>
      </text>
    </comment>
    <comment ref="F225" authorId="0" shapeId="0" xr:uid="{0B1870B3-599C-4D45-AEB5-04081D7D50CE}">
      <text>
        <r>
          <rPr>
            <b/>
            <sz val="9"/>
            <color indexed="81"/>
            <rFont val="Tahoma"/>
            <family val="2"/>
          </rPr>
          <t>CEPICI: Prière lier la facture scannée</t>
        </r>
        <r>
          <rPr>
            <sz val="9"/>
            <color indexed="81"/>
            <rFont val="Tahoma"/>
            <family val="2"/>
          </rPr>
          <t xml:space="preserve">
</t>
        </r>
      </text>
    </comment>
    <comment ref="F226" authorId="0" shapeId="0" xr:uid="{5EB05520-DE92-4D2B-9F7D-41A8572ABEB4}">
      <text>
        <r>
          <rPr>
            <b/>
            <sz val="9"/>
            <color indexed="81"/>
            <rFont val="Tahoma"/>
            <family val="2"/>
          </rPr>
          <t>CEPICI: Prière lier la facture scannée</t>
        </r>
        <r>
          <rPr>
            <sz val="9"/>
            <color indexed="81"/>
            <rFont val="Tahoma"/>
            <family val="2"/>
          </rPr>
          <t xml:space="preserve">
</t>
        </r>
      </text>
    </comment>
    <comment ref="F227" authorId="0" shapeId="0" xr:uid="{19EC2731-6162-438C-AAF3-4399C4F08DA1}">
      <text>
        <r>
          <rPr>
            <b/>
            <sz val="9"/>
            <color indexed="81"/>
            <rFont val="Tahoma"/>
            <family val="2"/>
          </rPr>
          <t>CEPICI: Prière lier la facture scannée</t>
        </r>
        <r>
          <rPr>
            <sz val="9"/>
            <color indexed="81"/>
            <rFont val="Tahoma"/>
            <family val="2"/>
          </rPr>
          <t xml:space="preserve">
</t>
        </r>
      </text>
    </comment>
    <comment ref="F228" authorId="0" shapeId="0" xr:uid="{EDA3EB50-4D22-44F3-A3D7-DC5B850C5C0D}">
      <text>
        <r>
          <rPr>
            <b/>
            <sz val="9"/>
            <color indexed="81"/>
            <rFont val="Tahoma"/>
            <family val="2"/>
          </rPr>
          <t>CEPICI: Prière lier la facture scannée</t>
        </r>
        <r>
          <rPr>
            <sz val="9"/>
            <color indexed="81"/>
            <rFont val="Tahoma"/>
            <family val="2"/>
          </rPr>
          <t xml:space="preserve">
</t>
        </r>
      </text>
    </comment>
    <comment ref="F229" authorId="0" shapeId="0" xr:uid="{A357C694-F1A6-4A0B-A436-C7F27A24F0CA}">
      <text>
        <r>
          <rPr>
            <b/>
            <sz val="9"/>
            <color indexed="81"/>
            <rFont val="Tahoma"/>
            <family val="2"/>
          </rPr>
          <t>CEPICI: Prière lier la facture scannée</t>
        </r>
        <r>
          <rPr>
            <sz val="9"/>
            <color indexed="81"/>
            <rFont val="Tahoma"/>
            <family val="2"/>
          </rPr>
          <t xml:space="preserve">
</t>
        </r>
      </text>
    </comment>
    <comment ref="F230" authorId="0" shapeId="0" xr:uid="{2DE54314-839B-4739-90EB-A3B7C946A2FE}">
      <text>
        <r>
          <rPr>
            <b/>
            <sz val="9"/>
            <color indexed="81"/>
            <rFont val="Tahoma"/>
            <family val="2"/>
          </rPr>
          <t>CEPICI: Prière lier la facture scannée</t>
        </r>
        <r>
          <rPr>
            <sz val="9"/>
            <color indexed="81"/>
            <rFont val="Tahoma"/>
            <family val="2"/>
          </rPr>
          <t xml:space="preserve">
</t>
        </r>
      </text>
    </comment>
    <comment ref="F231" authorId="0" shapeId="0" xr:uid="{040A5B70-D71C-4978-B6B0-5AC5944241D6}">
      <text>
        <r>
          <rPr>
            <b/>
            <sz val="9"/>
            <color indexed="81"/>
            <rFont val="Tahoma"/>
            <family val="2"/>
          </rPr>
          <t>CEPICI: Prière lier la facture scannée</t>
        </r>
        <r>
          <rPr>
            <sz val="9"/>
            <color indexed="81"/>
            <rFont val="Tahoma"/>
            <family val="2"/>
          </rPr>
          <t xml:space="preserve">
</t>
        </r>
      </text>
    </comment>
    <comment ref="F232" authorId="0" shapeId="0" xr:uid="{2E718626-23DB-4773-A43B-C1C51223E600}">
      <text>
        <r>
          <rPr>
            <b/>
            <sz val="9"/>
            <color indexed="81"/>
            <rFont val="Tahoma"/>
            <family val="2"/>
          </rPr>
          <t>CEPICI: Prière lier la facture scannée</t>
        </r>
        <r>
          <rPr>
            <sz val="9"/>
            <color indexed="81"/>
            <rFont val="Tahoma"/>
            <family val="2"/>
          </rPr>
          <t xml:space="preserve">
</t>
        </r>
      </text>
    </comment>
    <comment ref="F233" authorId="0" shapeId="0" xr:uid="{7A4EBEB6-2698-4CC5-A4C2-95B3A6C056AB}">
      <text>
        <r>
          <rPr>
            <b/>
            <sz val="9"/>
            <color indexed="81"/>
            <rFont val="Tahoma"/>
            <family val="2"/>
          </rPr>
          <t>CEPICI: Prière lier la facture scannée</t>
        </r>
        <r>
          <rPr>
            <sz val="9"/>
            <color indexed="81"/>
            <rFont val="Tahoma"/>
            <family val="2"/>
          </rPr>
          <t xml:space="preserve">
</t>
        </r>
      </text>
    </comment>
    <comment ref="F234" authorId="0" shapeId="0" xr:uid="{544104E0-6E18-4B60-9758-9E3FB91C812D}">
      <text>
        <r>
          <rPr>
            <b/>
            <sz val="9"/>
            <color indexed="81"/>
            <rFont val="Tahoma"/>
            <family val="2"/>
          </rPr>
          <t>CEPICI: Prière lier la facture scannée</t>
        </r>
        <r>
          <rPr>
            <sz val="9"/>
            <color indexed="81"/>
            <rFont val="Tahoma"/>
            <family val="2"/>
          </rPr>
          <t xml:space="preserve">
</t>
        </r>
      </text>
    </comment>
    <comment ref="F235" authorId="0" shapeId="0" xr:uid="{439A4B56-A971-4027-9D43-4E6898E8FCDB}">
      <text>
        <r>
          <rPr>
            <b/>
            <sz val="9"/>
            <color indexed="81"/>
            <rFont val="Tahoma"/>
            <family val="2"/>
          </rPr>
          <t>CEPICI: Prière lier la facture scannée</t>
        </r>
        <r>
          <rPr>
            <sz val="9"/>
            <color indexed="81"/>
            <rFont val="Tahoma"/>
            <family val="2"/>
          </rPr>
          <t xml:space="preserve">
</t>
        </r>
      </text>
    </comment>
    <comment ref="F236" authorId="0" shapeId="0" xr:uid="{778D1C6C-75B1-4B45-AB27-4607F6C8F440}">
      <text>
        <r>
          <rPr>
            <b/>
            <sz val="9"/>
            <color indexed="81"/>
            <rFont val="Tahoma"/>
            <family val="2"/>
          </rPr>
          <t>CEPICI: Prière lier la facture scannée</t>
        </r>
        <r>
          <rPr>
            <sz val="9"/>
            <color indexed="81"/>
            <rFont val="Tahoma"/>
            <family val="2"/>
          </rPr>
          <t xml:space="preserve">
</t>
        </r>
      </text>
    </comment>
    <comment ref="F237" authorId="0" shapeId="0" xr:uid="{17B504BB-DC8E-4624-9B4D-4399709FC180}">
      <text>
        <r>
          <rPr>
            <b/>
            <sz val="9"/>
            <color indexed="81"/>
            <rFont val="Tahoma"/>
            <family val="2"/>
          </rPr>
          <t>CEPICI: Prière lier la facture scannée</t>
        </r>
        <r>
          <rPr>
            <sz val="9"/>
            <color indexed="81"/>
            <rFont val="Tahoma"/>
            <family val="2"/>
          </rPr>
          <t xml:space="preserve">
</t>
        </r>
      </text>
    </comment>
    <comment ref="F238" authorId="0" shapeId="0" xr:uid="{FEEEB215-8132-4279-941A-2843A672E974}">
      <text>
        <r>
          <rPr>
            <b/>
            <sz val="9"/>
            <color indexed="81"/>
            <rFont val="Tahoma"/>
            <family val="2"/>
          </rPr>
          <t>CEPICI: Prière lier la facture scannée</t>
        </r>
        <r>
          <rPr>
            <sz val="9"/>
            <color indexed="81"/>
            <rFont val="Tahoma"/>
            <family val="2"/>
          </rPr>
          <t xml:space="preserve">
</t>
        </r>
      </text>
    </comment>
    <comment ref="F239" authorId="0" shapeId="0" xr:uid="{C4C35D07-E6C8-40E5-9686-F8E5C891CD33}">
      <text>
        <r>
          <rPr>
            <b/>
            <sz val="9"/>
            <color indexed="81"/>
            <rFont val="Tahoma"/>
            <family val="2"/>
          </rPr>
          <t>CEPICI: Prière lier la facture scannée</t>
        </r>
        <r>
          <rPr>
            <sz val="9"/>
            <color indexed="81"/>
            <rFont val="Tahoma"/>
            <family val="2"/>
          </rPr>
          <t xml:space="preserve">
</t>
        </r>
      </text>
    </comment>
    <comment ref="F240" authorId="0" shapeId="0" xr:uid="{7749CD8E-4828-4FE3-85C7-E61EA15A7839}">
      <text>
        <r>
          <rPr>
            <b/>
            <sz val="9"/>
            <color indexed="81"/>
            <rFont val="Tahoma"/>
            <family val="2"/>
          </rPr>
          <t>CEPICI: Prière lier la facture scannée</t>
        </r>
        <r>
          <rPr>
            <sz val="9"/>
            <color indexed="81"/>
            <rFont val="Tahoma"/>
            <family val="2"/>
          </rPr>
          <t xml:space="preserve">
</t>
        </r>
      </text>
    </comment>
    <comment ref="F241" authorId="0" shapeId="0" xr:uid="{08E7B512-2C5C-408C-89A5-C7931908C71F}">
      <text>
        <r>
          <rPr>
            <b/>
            <sz val="9"/>
            <color indexed="81"/>
            <rFont val="Tahoma"/>
            <family val="2"/>
          </rPr>
          <t>CEPICI: Prière lier la facture scannée</t>
        </r>
        <r>
          <rPr>
            <sz val="9"/>
            <color indexed="81"/>
            <rFont val="Tahoma"/>
            <family val="2"/>
          </rPr>
          <t xml:space="preserve">
</t>
        </r>
      </text>
    </comment>
    <comment ref="F242" authorId="0" shapeId="0" xr:uid="{05B9C940-5427-4500-A1A1-9972AC6B3728}">
      <text>
        <r>
          <rPr>
            <b/>
            <sz val="9"/>
            <color indexed="81"/>
            <rFont val="Tahoma"/>
            <family val="2"/>
          </rPr>
          <t>CEPICI: Prière lier la facture scannée</t>
        </r>
        <r>
          <rPr>
            <sz val="9"/>
            <color indexed="81"/>
            <rFont val="Tahoma"/>
            <family val="2"/>
          </rPr>
          <t xml:space="preserve">
</t>
        </r>
      </text>
    </comment>
    <comment ref="F243" authorId="0" shapeId="0" xr:uid="{B26853AB-F655-49CE-8FF6-F44404ED3F71}">
      <text>
        <r>
          <rPr>
            <b/>
            <sz val="9"/>
            <color indexed="81"/>
            <rFont val="Tahoma"/>
            <family val="2"/>
          </rPr>
          <t>CEPICI: Prière lier la facture scannée</t>
        </r>
        <r>
          <rPr>
            <sz val="9"/>
            <color indexed="81"/>
            <rFont val="Tahoma"/>
            <family val="2"/>
          </rPr>
          <t xml:space="preserve">
</t>
        </r>
      </text>
    </comment>
    <comment ref="F244" authorId="0" shapeId="0" xr:uid="{50D32477-11BF-4BFE-93EF-5E424D70F716}">
      <text>
        <r>
          <rPr>
            <b/>
            <sz val="9"/>
            <color indexed="81"/>
            <rFont val="Tahoma"/>
            <family val="2"/>
          </rPr>
          <t>CEPICI: Prière lier la facture scannée</t>
        </r>
        <r>
          <rPr>
            <sz val="9"/>
            <color indexed="81"/>
            <rFont val="Tahoma"/>
            <family val="2"/>
          </rPr>
          <t xml:space="preserve">
</t>
        </r>
      </text>
    </comment>
    <comment ref="F245" authorId="0" shapeId="0" xr:uid="{4EB272E8-61B7-48FD-A373-537E245765AC}">
      <text>
        <r>
          <rPr>
            <b/>
            <sz val="9"/>
            <color indexed="81"/>
            <rFont val="Tahoma"/>
            <family val="2"/>
          </rPr>
          <t>CEPICI: Prière lier la facture scannée</t>
        </r>
        <r>
          <rPr>
            <sz val="9"/>
            <color indexed="81"/>
            <rFont val="Tahoma"/>
            <family val="2"/>
          </rPr>
          <t xml:space="preserve">
</t>
        </r>
      </text>
    </comment>
    <comment ref="F246" authorId="0" shapeId="0" xr:uid="{9E193896-4ECA-4A43-B979-659BB9F2F797}">
      <text>
        <r>
          <rPr>
            <b/>
            <sz val="9"/>
            <color indexed="81"/>
            <rFont val="Tahoma"/>
            <family val="2"/>
          </rPr>
          <t>CEPICI: Prière lier la facture scannée</t>
        </r>
        <r>
          <rPr>
            <sz val="9"/>
            <color indexed="81"/>
            <rFont val="Tahoma"/>
            <family val="2"/>
          </rPr>
          <t xml:space="preserve">
</t>
        </r>
      </text>
    </comment>
    <comment ref="F247" authorId="0" shapeId="0" xr:uid="{870890A6-965A-4FE5-AF53-67323190D594}">
      <text>
        <r>
          <rPr>
            <b/>
            <sz val="9"/>
            <color indexed="81"/>
            <rFont val="Tahoma"/>
            <family val="2"/>
          </rPr>
          <t>CEPICI: Prière lier la facture scannée</t>
        </r>
        <r>
          <rPr>
            <sz val="9"/>
            <color indexed="81"/>
            <rFont val="Tahoma"/>
            <family val="2"/>
          </rPr>
          <t xml:space="preserve">
</t>
        </r>
      </text>
    </comment>
    <comment ref="F248" authorId="0" shapeId="0" xr:uid="{3D271CE3-9B01-4709-A90F-2B7D0DF48CE3}">
      <text>
        <r>
          <rPr>
            <b/>
            <sz val="9"/>
            <color indexed="81"/>
            <rFont val="Tahoma"/>
            <family val="2"/>
          </rPr>
          <t>CEPICI: Prière lier la facture scannée</t>
        </r>
        <r>
          <rPr>
            <sz val="9"/>
            <color indexed="81"/>
            <rFont val="Tahoma"/>
            <family val="2"/>
          </rPr>
          <t xml:space="preserve">
</t>
        </r>
      </text>
    </comment>
    <comment ref="F249" authorId="0" shapeId="0" xr:uid="{74BDEE6C-A848-46E2-B1B4-CFEF7B07652B}">
      <text>
        <r>
          <rPr>
            <b/>
            <sz val="9"/>
            <color indexed="81"/>
            <rFont val="Tahoma"/>
            <family val="2"/>
          </rPr>
          <t>CEPICI: Prière lier la facture scannée</t>
        </r>
        <r>
          <rPr>
            <sz val="9"/>
            <color indexed="81"/>
            <rFont val="Tahoma"/>
            <family val="2"/>
          </rPr>
          <t xml:space="preserve">
</t>
        </r>
      </text>
    </comment>
    <comment ref="F250" authorId="0" shapeId="0" xr:uid="{94492A68-A73F-446C-A661-454AE9FB5CFB}">
      <text>
        <r>
          <rPr>
            <b/>
            <sz val="9"/>
            <color indexed="81"/>
            <rFont val="Tahoma"/>
            <family val="2"/>
          </rPr>
          <t>CEPICI: Prière lier la facture scannée</t>
        </r>
        <r>
          <rPr>
            <sz val="9"/>
            <color indexed="81"/>
            <rFont val="Tahoma"/>
            <family val="2"/>
          </rPr>
          <t xml:space="preserve">
</t>
        </r>
      </text>
    </comment>
    <comment ref="F251" authorId="0" shapeId="0" xr:uid="{A2D37869-1C63-4525-89C7-C970001F788E}">
      <text>
        <r>
          <rPr>
            <b/>
            <sz val="9"/>
            <color indexed="81"/>
            <rFont val="Tahoma"/>
            <family val="2"/>
          </rPr>
          <t>CEPICI: Prière lier la facture scannée</t>
        </r>
        <r>
          <rPr>
            <sz val="9"/>
            <color indexed="81"/>
            <rFont val="Tahoma"/>
            <family val="2"/>
          </rPr>
          <t xml:space="preserve">
</t>
        </r>
      </text>
    </comment>
    <comment ref="F252" authorId="0" shapeId="0" xr:uid="{E5B50FD8-66C8-4B9F-97DD-171399C319CE}">
      <text>
        <r>
          <rPr>
            <b/>
            <sz val="9"/>
            <color indexed="81"/>
            <rFont val="Tahoma"/>
            <family val="2"/>
          </rPr>
          <t>CEPICI: Prière lier la facture scannée</t>
        </r>
        <r>
          <rPr>
            <sz val="9"/>
            <color indexed="81"/>
            <rFont val="Tahoma"/>
            <family val="2"/>
          </rPr>
          <t xml:space="preserve">
</t>
        </r>
      </text>
    </comment>
    <comment ref="F253" authorId="0" shapeId="0" xr:uid="{647B09D3-5E46-44B2-BD02-F72AA4B9B949}">
      <text>
        <r>
          <rPr>
            <b/>
            <sz val="9"/>
            <color indexed="81"/>
            <rFont val="Tahoma"/>
            <family val="2"/>
          </rPr>
          <t>CEPICI: Prière lier la facture scannée</t>
        </r>
        <r>
          <rPr>
            <sz val="9"/>
            <color indexed="81"/>
            <rFont val="Tahoma"/>
            <family val="2"/>
          </rPr>
          <t xml:space="preserve">
</t>
        </r>
      </text>
    </comment>
    <comment ref="F254" authorId="0" shapeId="0" xr:uid="{373E6AE5-3AD2-47DA-9675-0802289413F7}">
      <text>
        <r>
          <rPr>
            <b/>
            <sz val="9"/>
            <color indexed="81"/>
            <rFont val="Tahoma"/>
            <family val="2"/>
          </rPr>
          <t>CEPICI: Prière lier la facture scannée</t>
        </r>
        <r>
          <rPr>
            <sz val="9"/>
            <color indexed="81"/>
            <rFont val="Tahoma"/>
            <family val="2"/>
          </rPr>
          <t xml:space="preserve">
</t>
        </r>
      </text>
    </comment>
    <comment ref="F255" authorId="0" shapeId="0" xr:uid="{3F575B73-61AF-4820-B944-1D82DA2E9D30}">
      <text>
        <r>
          <rPr>
            <b/>
            <sz val="9"/>
            <color indexed="81"/>
            <rFont val="Tahoma"/>
            <family val="2"/>
          </rPr>
          <t>CEPICI: Prière lier la facture scannée</t>
        </r>
        <r>
          <rPr>
            <sz val="9"/>
            <color indexed="81"/>
            <rFont val="Tahoma"/>
            <family val="2"/>
          </rPr>
          <t xml:space="preserve">
</t>
        </r>
      </text>
    </comment>
    <comment ref="F256" authorId="0" shapeId="0" xr:uid="{C2FFD284-EEEC-4CA5-ACA8-BEFD40C9EF74}">
      <text>
        <r>
          <rPr>
            <b/>
            <sz val="9"/>
            <color indexed="81"/>
            <rFont val="Tahoma"/>
            <family val="2"/>
          </rPr>
          <t>CEPICI: Prière lier la facture scannée</t>
        </r>
        <r>
          <rPr>
            <sz val="9"/>
            <color indexed="81"/>
            <rFont val="Tahoma"/>
            <family val="2"/>
          </rPr>
          <t xml:space="preserve">
</t>
        </r>
      </text>
    </comment>
    <comment ref="F257" authorId="0" shapeId="0" xr:uid="{30F8576D-5E90-4400-8326-3203E173318A}">
      <text>
        <r>
          <rPr>
            <b/>
            <sz val="9"/>
            <color indexed="81"/>
            <rFont val="Tahoma"/>
            <family val="2"/>
          </rPr>
          <t>CEPICI: Prière lier la facture scannée</t>
        </r>
        <r>
          <rPr>
            <sz val="9"/>
            <color indexed="81"/>
            <rFont val="Tahoma"/>
            <family val="2"/>
          </rPr>
          <t xml:space="preserve">
</t>
        </r>
      </text>
    </comment>
    <comment ref="F258" authorId="0" shapeId="0" xr:uid="{49589538-A2D3-40B5-9640-FA3A33486F67}">
      <text>
        <r>
          <rPr>
            <b/>
            <sz val="9"/>
            <color indexed="81"/>
            <rFont val="Tahoma"/>
            <family val="2"/>
          </rPr>
          <t>CEPICI: Prière lier la facture scannée</t>
        </r>
        <r>
          <rPr>
            <sz val="9"/>
            <color indexed="81"/>
            <rFont val="Tahoma"/>
            <family val="2"/>
          </rPr>
          <t xml:space="preserve">
</t>
        </r>
      </text>
    </comment>
    <comment ref="F259" authorId="0" shapeId="0" xr:uid="{DBC45ABD-AFC6-40D5-BF97-7703079AB1DD}">
      <text>
        <r>
          <rPr>
            <b/>
            <sz val="9"/>
            <color indexed="81"/>
            <rFont val="Tahoma"/>
            <family val="2"/>
          </rPr>
          <t>CEPICI: Prière lier la facture scannée</t>
        </r>
        <r>
          <rPr>
            <sz val="9"/>
            <color indexed="81"/>
            <rFont val="Tahoma"/>
            <family val="2"/>
          </rPr>
          <t xml:space="preserve">
</t>
        </r>
      </text>
    </comment>
    <comment ref="F260" authorId="0" shapeId="0" xr:uid="{39330BCB-B2DE-4D3A-85CA-D9FF4C114CFC}">
      <text>
        <r>
          <rPr>
            <b/>
            <sz val="9"/>
            <color indexed="81"/>
            <rFont val="Tahoma"/>
            <family val="2"/>
          </rPr>
          <t>CEPICI: Prière lier la facture scannée</t>
        </r>
        <r>
          <rPr>
            <sz val="9"/>
            <color indexed="81"/>
            <rFont val="Tahoma"/>
            <family val="2"/>
          </rPr>
          <t xml:space="preserve">
</t>
        </r>
      </text>
    </comment>
    <comment ref="F261" authorId="0" shapeId="0" xr:uid="{7A15E3E4-29C5-4BB5-9B46-CD586E65E5B9}">
      <text>
        <r>
          <rPr>
            <b/>
            <sz val="9"/>
            <color indexed="81"/>
            <rFont val="Tahoma"/>
            <family val="2"/>
          </rPr>
          <t>CEPICI: Prière lier la facture scannée</t>
        </r>
        <r>
          <rPr>
            <sz val="9"/>
            <color indexed="81"/>
            <rFont val="Tahoma"/>
            <family val="2"/>
          </rPr>
          <t xml:space="preserve">
</t>
        </r>
      </text>
    </comment>
    <comment ref="F262" authorId="0" shapeId="0" xr:uid="{96DD8CE0-C702-457C-BA25-8C2E65161E71}">
      <text>
        <r>
          <rPr>
            <b/>
            <sz val="9"/>
            <color indexed="81"/>
            <rFont val="Tahoma"/>
            <family val="2"/>
          </rPr>
          <t>CEPICI: Prière lier la facture scannée</t>
        </r>
        <r>
          <rPr>
            <sz val="9"/>
            <color indexed="81"/>
            <rFont val="Tahoma"/>
            <family val="2"/>
          </rPr>
          <t xml:space="preserve">
</t>
        </r>
      </text>
    </comment>
    <comment ref="F263" authorId="0" shapeId="0" xr:uid="{2CF7C6A6-9869-4189-85C6-22E8D798AE99}">
      <text>
        <r>
          <rPr>
            <b/>
            <sz val="9"/>
            <color indexed="81"/>
            <rFont val="Tahoma"/>
            <family val="2"/>
          </rPr>
          <t>CEPICI: Prière lier la facture scannée</t>
        </r>
        <r>
          <rPr>
            <sz val="9"/>
            <color indexed="81"/>
            <rFont val="Tahoma"/>
            <family val="2"/>
          </rPr>
          <t xml:space="preserve">
</t>
        </r>
      </text>
    </comment>
    <comment ref="F264" authorId="0" shapeId="0" xr:uid="{B4989FF6-7EF1-4773-9099-13BEAF22BC4A}">
      <text>
        <r>
          <rPr>
            <b/>
            <sz val="9"/>
            <color indexed="81"/>
            <rFont val="Tahoma"/>
            <family val="2"/>
          </rPr>
          <t>CEPICI: Prière lier la facture scannée</t>
        </r>
        <r>
          <rPr>
            <sz val="9"/>
            <color indexed="81"/>
            <rFont val="Tahoma"/>
            <family val="2"/>
          </rPr>
          <t xml:space="preserve">
</t>
        </r>
      </text>
    </comment>
    <comment ref="F265" authorId="0" shapeId="0" xr:uid="{3B1C5679-7356-4FE8-8602-A3E372FD39D1}">
      <text>
        <r>
          <rPr>
            <b/>
            <sz val="9"/>
            <color indexed="81"/>
            <rFont val="Tahoma"/>
            <family val="2"/>
          </rPr>
          <t>CEPICI: Prière lier la facture scannée</t>
        </r>
        <r>
          <rPr>
            <sz val="9"/>
            <color indexed="81"/>
            <rFont val="Tahoma"/>
            <family val="2"/>
          </rPr>
          <t xml:space="preserve">
</t>
        </r>
      </text>
    </comment>
    <comment ref="F266" authorId="0" shapeId="0" xr:uid="{1E0FBAD8-B910-43E9-92F7-13B4DCCD557D}">
      <text>
        <r>
          <rPr>
            <b/>
            <sz val="9"/>
            <color indexed="81"/>
            <rFont val="Tahoma"/>
            <family val="2"/>
          </rPr>
          <t>CEPICI: Prière lier la facture scannée</t>
        </r>
        <r>
          <rPr>
            <sz val="9"/>
            <color indexed="81"/>
            <rFont val="Tahoma"/>
            <family val="2"/>
          </rPr>
          <t xml:space="preserve">
</t>
        </r>
      </text>
    </comment>
    <comment ref="F267" authorId="0" shapeId="0" xr:uid="{9C08F0C8-3197-4AAB-8597-4BC69F445627}">
      <text>
        <r>
          <rPr>
            <b/>
            <sz val="9"/>
            <color indexed="81"/>
            <rFont val="Tahoma"/>
            <family val="2"/>
          </rPr>
          <t>CEPICI: Prière lier la facture scannée</t>
        </r>
        <r>
          <rPr>
            <sz val="9"/>
            <color indexed="81"/>
            <rFont val="Tahoma"/>
            <family val="2"/>
          </rPr>
          <t xml:space="preserve">
</t>
        </r>
      </text>
    </comment>
    <comment ref="F268" authorId="0" shapeId="0" xr:uid="{318E7E98-D5B0-4840-95A9-FDCF088EB7EA}">
      <text>
        <r>
          <rPr>
            <b/>
            <sz val="9"/>
            <color indexed="81"/>
            <rFont val="Tahoma"/>
            <family val="2"/>
          </rPr>
          <t>CEPICI: Prière lier la facture scannée</t>
        </r>
        <r>
          <rPr>
            <sz val="9"/>
            <color indexed="81"/>
            <rFont val="Tahoma"/>
            <family val="2"/>
          </rPr>
          <t xml:space="preserve">
</t>
        </r>
      </text>
    </comment>
    <comment ref="F269" authorId="0" shapeId="0" xr:uid="{0DA85BBF-E494-47C6-B694-8FC52E1AF387}">
      <text>
        <r>
          <rPr>
            <b/>
            <sz val="9"/>
            <color indexed="81"/>
            <rFont val="Tahoma"/>
            <family val="2"/>
          </rPr>
          <t>CEPICI: Prière lier la facture scannée</t>
        </r>
        <r>
          <rPr>
            <sz val="9"/>
            <color indexed="81"/>
            <rFont val="Tahoma"/>
            <family val="2"/>
          </rPr>
          <t xml:space="preserve">
</t>
        </r>
      </text>
    </comment>
    <comment ref="F270" authorId="0" shapeId="0" xr:uid="{F45D0862-66F4-4D44-9CC9-2B4299F37ACB}">
      <text>
        <r>
          <rPr>
            <b/>
            <sz val="9"/>
            <color indexed="81"/>
            <rFont val="Tahoma"/>
            <family val="2"/>
          </rPr>
          <t>CEPICI: Prière lier la facture scannée</t>
        </r>
        <r>
          <rPr>
            <sz val="9"/>
            <color indexed="81"/>
            <rFont val="Tahoma"/>
            <family val="2"/>
          </rPr>
          <t xml:space="preserve">
</t>
        </r>
      </text>
    </comment>
    <comment ref="F271" authorId="0" shapeId="0" xr:uid="{C639040E-E179-45C8-ACB1-17617D3B8247}">
      <text>
        <r>
          <rPr>
            <b/>
            <sz val="9"/>
            <color indexed="81"/>
            <rFont val="Tahoma"/>
            <family val="2"/>
          </rPr>
          <t>CEPICI: Prière lier la facture scannée</t>
        </r>
        <r>
          <rPr>
            <sz val="9"/>
            <color indexed="81"/>
            <rFont val="Tahoma"/>
            <family val="2"/>
          </rPr>
          <t xml:space="preserve">
</t>
        </r>
      </text>
    </comment>
    <comment ref="F272" authorId="0" shapeId="0" xr:uid="{C93D88EC-2962-47B6-ABED-FBCFC9B7D727}">
      <text>
        <r>
          <rPr>
            <b/>
            <sz val="9"/>
            <color indexed="81"/>
            <rFont val="Tahoma"/>
            <family val="2"/>
          </rPr>
          <t>CEPICI: Prière lier la facture scannée</t>
        </r>
        <r>
          <rPr>
            <sz val="9"/>
            <color indexed="81"/>
            <rFont val="Tahoma"/>
            <family val="2"/>
          </rPr>
          <t xml:space="preserve">
</t>
        </r>
      </text>
    </comment>
    <comment ref="F273" authorId="0" shapeId="0" xr:uid="{5B4F9663-8AB4-4153-A13D-1F0AB9585B2B}">
      <text>
        <r>
          <rPr>
            <b/>
            <sz val="9"/>
            <color indexed="81"/>
            <rFont val="Tahoma"/>
            <family val="2"/>
          </rPr>
          <t>CEPICI: Prière lier la facture scannée</t>
        </r>
        <r>
          <rPr>
            <sz val="9"/>
            <color indexed="81"/>
            <rFont val="Tahoma"/>
            <family val="2"/>
          </rPr>
          <t xml:space="preserve">
</t>
        </r>
      </text>
    </comment>
    <comment ref="F274" authorId="0" shapeId="0" xr:uid="{DD001CE6-A4EF-4A94-9F78-D43520A7E36B}">
      <text>
        <r>
          <rPr>
            <b/>
            <sz val="9"/>
            <color indexed="81"/>
            <rFont val="Tahoma"/>
            <family val="2"/>
          </rPr>
          <t>CEPICI: Prière lier la facture scannée</t>
        </r>
        <r>
          <rPr>
            <sz val="9"/>
            <color indexed="81"/>
            <rFont val="Tahoma"/>
            <family val="2"/>
          </rPr>
          <t xml:space="preserve">
</t>
        </r>
      </text>
    </comment>
    <comment ref="F275" authorId="0" shapeId="0" xr:uid="{FB7C872D-AF26-4010-8B88-788D0580DE7D}">
      <text>
        <r>
          <rPr>
            <b/>
            <sz val="9"/>
            <color indexed="81"/>
            <rFont val="Tahoma"/>
            <family val="2"/>
          </rPr>
          <t>CEPICI: Prière lier la facture scannée</t>
        </r>
        <r>
          <rPr>
            <sz val="9"/>
            <color indexed="81"/>
            <rFont val="Tahoma"/>
            <family val="2"/>
          </rPr>
          <t xml:space="preserve">
</t>
        </r>
      </text>
    </comment>
    <comment ref="F276" authorId="0" shapeId="0" xr:uid="{98D6DFAE-B6FB-436A-8103-A62DE3620F68}">
      <text>
        <r>
          <rPr>
            <b/>
            <sz val="9"/>
            <color indexed="81"/>
            <rFont val="Tahoma"/>
            <family val="2"/>
          </rPr>
          <t>CEPICI: Prière lier la facture scannée</t>
        </r>
        <r>
          <rPr>
            <sz val="9"/>
            <color indexed="81"/>
            <rFont val="Tahoma"/>
            <family val="2"/>
          </rPr>
          <t xml:space="preserve">
</t>
        </r>
      </text>
    </comment>
    <comment ref="F277" authorId="0" shapeId="0" xr:uid="{0FF01B9E-2037-45AE-AC54-B5E3CF3F939D}">
      <text>
        <r>
          <rPr>
            <b/>
            <sz val="9"/>
            <color indexed="81"/>
            <rFont val="Tahoma"/>
            <family val="2"/>
          </rPr>
          <t>CEPICI: Prière lier la facture scannée</t>
        </r>
        <r>
          <rPr>
            <sz val="9"/>
            <color indexed="81"/>
            <rFont val="Tahoma"/>
            <family val="2"/>
          </rPr>
          <t xml:space="preserve">
</t>
        </r>
      </text>
    </comment>
    <comment ref="F278" authorId="0" shapeId="0" xr:uid="{D2D79EE9-AFAF-4D42-8E60-0A8B539BBDB8}">
      <text>
        <r>
          <rPr>
            <b/>
            <sz val="9"/>
            <color indexed="81"/>
            <rFont val="Tahoma"/>
            <family val="2"/>
          </rPr>
          <t>CEPICI: Prière lier la facture scannée</t>
        </r>
        <r>
          <rPr>
            <sz val="9"/>
            <color indexed="81"/>
            <rFont val="Tahoma"/>
            <family val="2"/>
          </rPr>
          <t xml:space="preserve">
</t>
        </r>
      </text>
    </comment>
    <comment ref="F279" authorId="0" shapeId="0" xr:uid="{372ACAB4-38E1-4C61-A6AC-496F4AA7577A}">
      <text>
        <r>
          <rPr>
            <b/>
            <sz val="9"/>
            <color indexed="81"/>
            <rFont val="Tahoma"/>
            <family val="2"/>
          </rPr>
          <t>CEPICI: Prière lier la facture scannée</t>
        </r>
        <r>
          <rPr>
            <sz val="9"/>
            <color indexed="81"/>
            <rFont val="Tahoma"/>
            <family val="2"/>
          </rPr>
          <t xml:space="preserve">
</t>
        </r>
      </text>
    </comment>
    <comment ref="F280" authorId="0" shapeId="0" xr:uid="{58910278-5879-4F61-97CA-6F4C61BA650A}">
      <text>
        <r>
          <rPr>
            <b/>
            <sz val="9"/>
            <color indexed="81"/>
            <rFont val="Tahoma"/>
            <family val="2"/>
          </rPr>
          <t>CEPICI: Prière lier la facture scannée</t>
        </r>
        <r>
          <rPr>
            <sz val="9"/>
            <color indexed="81"/>
            <rFont val="Tahoma"/>
            <family val="2"/>
          </rPr>
          <t xml:space="preserve">
</t>
        </r>
      </text>
    </comment>
    <comment ref="F281" authorId="0" shapeId="0" xr:uid="{BDE8277C-028E-40DB-A981-8CC93628FF10}">
      <text>
        <r>
          <rPr>
            <b/>
            <sz val="9"/>
            <color indexed="81"/>
            <rFont val="Tahoma"/>
            <family val="2"/>
          </rPr>
          <t>CEPICI: Prière lier la facture scannée</t>
        </r>
        <r>
          <rPr>
            <sz val="9"/>
            <color indexed="81"/>
            <rFont val="Tahoma"/>
            <family val="2"/>
          </rPr>
          <t xml:space="preserve">
</t>
        </r>
      </text>
    </comment>
    <comment ref="F282" authorId="0" shapeId="0" xr:uid="{3EC9F922-64A9-4469-BF35-6C253AC35A12}">
      <text>
        <r>
          <rPr>
            <b/>
            <sz val="9"/>
            <color indexed="81"/>
            <rFont val="Tahoma"/>
            <family val="2"/>
          </rPr>
          <t>CEPICI: Prière lier la facture scannée</t>
        </r>
        <r>
          <rPr>
            <sz val="9"/>
            <color indexed="81"/>
            <rFont val="Tahoma"/>
            <family val="2"/>
          </rPr>
          <t xml:space="preserve">
</t>
        </r>
      </text>
    </comment>
    <comment ref="F283" authorId="0" shapeId="0" xr:uid="{014B8D0B-49E0-431F-8F70-9B37C6A3B076}">
      <text>
        <r>
          <rPr>
            <b/>
            <sz val="9"/>
            <color indexed="81"/>
            <rFont val="Tahoma"/>
            <family val="2"/>
          </rPr>
          <t>CEPICI: Prière lier la facture scannée</t>
        </r>
        <r>
          <rPr>
            <sz val="9"/>
            <color indexed="81"/>
            <rFont val="Tahoma"/>
            <family val="2"/>
          </rPr>
          <t xml:space="preserve">
</t>
        </r>
      </text>
    </comment>
    <comment ref="F284" authorId="0" shapeId="0" xr:uid="{3A5EB6A9-CBC5-4994-BD56-E71E7FD5FFE0}">
      <text>
        <r>
          <rPr>
            <b/>
            <sz val="9"/>
            <color indexed="81"/>
            <rFont val="Tahoma"/>
            <family val="2"/>
          </rPr>
          <t>CEPICI: Prière lier la facture scannée</t>
        </r>
        <r>
          <rPr>
            <sz val="9"/>
            <color indexed="81"/>
            <rFont val="Tahoma"/>
            <family val="2"/>
          </rPr>
          <t xml:space="preserve">
</t>
        </r>
      </text>
    </comment>
    <comment ref="F285" authorId="0" shapeId="0" xr:uid="{4983E339-3D55-4644-A2C4-F8D17AC989E8}">
      <text>
        <r>
          <rPr>
            <b/>
            <sz val="9"/>
            <color indexed="81"/>
            <rFont val="Tahoma"/>
            <family val="2"/>
          </rPr>
          <t>CEPICI: Prière lier la facture scannée</t>
        </r>
        <r>
          <rPr>
            <sz val="9"/>
            <color indexed="81"/>
            <rFont val="Tahoma"/>
            <family val="2"/>
          </rPr>
          <t xml:space="preserve">
</t>
        </r>
      </text>
    </comment>
    <comment ref="F286" authorId="0" shapeId="0" xr:uid="{37AAEBED-C295-4678-BC23-F9BA477B3FE9}">
      <text>
        <r>
          <rPr>
            <b/>
            <sz val="9"/>
            <color indexed="81"/>
            <rFont val="Tahoma"/>
            <family val="2"/>
          </rPr>
          <t>CEPICI: Prière lier la facture scannée</t>
        </r>
        <r>
          <rPr>
            <sz val="9"/>
            <color indexed="81"/>
            <rFont val="Tahoma"/>
            <family val="2"/>
          </rPr>
          <t xml:space="preserve">
</t>
        </r>
      </text>
    </comment>
    <comment ref="F287" authorId="0" shapeId="0" xr:uid="{8F7F42A8-B6F6-4C6B-B5C7-3EC8FF619049}">
      <text>
        <r>
          <rPr>
            <b/>
            <sz val="9"/>
            <color indexed="81"/>
            <rFont val="Tahoma"/>
            <family val="2"/>
          </rPr>
          <t>CEPICI: Prière lier la facture scannée</t>
        </r>
        <r>
          <rPr>
            <sz val="9"/>
            <color indexed="81"/>
            <rFont val="Tahoma"/>
            <family val="2"/>
          </rPr>
          <t xml:space="preserve">
</t>
        </r>
      </text>
    </comment>
    <comment ref="F288" authorId="0" shapeId="0" xr:uid="{7CAD25D6-89FF-4C5C-9668-FA3C37152DB3}">
      <text>
        <r>
          <rPr>
            <b/>
            <sz val="9"/>
            <color indexed="81"/>
            <rFont val="Tahoma"/>
            <family val="2"/>
          </rPr>
          <t>CEPICI: Prière lier la facture scannée</t>
        </r>
        <r>
          <rPr>
            <sz val="9"/>
            <color indexed="81"/>
            <rFont val="Tahoma"/>
            <family val="2"/>
          </rPr>
          <t xml:space="preserve">
</t>
        </r>
      </text>
    </comment>
    <comment ref="F289" authorId="0" shapeId="0" xr:uid="{02590D63-C905-4FB3-860F-788011B5FEE7}">
      <text>
        <r>
          <rPr>
            <b/>
            <sz val="9"/>
            <color indexed="81"/>
            <rFont val="Tahoma"/>
            <family val="2"/>
          </rPr>
          <t>CEPICI: Prière lier la facture scannée</t>
        </r>
        <r>
          <rPr>
            <sz val="9"/>
            <color indexed="81"/>
            <rFont val="Tahoma"/>
            <family val="2"/>
          </rPr>
          <t xml:space="preserve">
</t>
        </r>
      </text>
    </comment>
    <comment ref="F290" authorId="0" shapeId="0" xr:uid="{38CA8283-3404-48A1-885B-1A9A4B587279}">
      <text>
        <r>
          <rPr>
            <b/>
            <sz val="9"/>
            <color indexed="81"/>
            <rFont val="Tahoma"/>
            <family val="2"/>
          </rPr>
          <t>CEPICI: Prière lier la facture scannée</t>
        </r>
        <r>
          <rPr>
            <sz val="9"/>
            <color indexed="81"/>
            <rFont val="Tahoma"/>
            <family val="2"/>
          </rPr>
          <t xml:space="preserve">
</t>
        </r>
      </text>
    </comment>
    <comment ref="F291" authorId="0" shapeId="0" xr:uid="{0EC2191E-FC66-4F99-933B-324BA4235724}">
      <text>
        <r>
          <rPr>
            <b/>
            <sz val="9"/>
            <color indexed="81"/>
            <rFont val="Tahoma"/>
            <family val="2"/>
          </rPr>
          <t>CEPICI: Prière lier la facture scannée</t>
        </r>
        <r>
          <rPr>
            <sz val="9"/>
            <color indexed="81"/>
            <rFont val="Tahoma"/>
            <family val="2"/>
          </rPr>
          <t xml:space="preserve">
</t>
        </r>
      </text>
    </comment>
    <comment ref="F292" authorId="0" shapeId="0" xr:uid="{A14D9737-0099-404D-88A6-D136B68AC9CA}">
      <text>
        <r>
          <rPr>
            <b/>
            <sz val="9"/>
            <color indexed="81"/>
            <rFont val="Tahoma"/>
            <family val="2"/>
          </rPr>
          <t>CEPICI: Prière lier la facture scannée</t>
        </r>
        <r>
          <rPr>
            <sz val="9"/>
            <color indexed="81"/>
            <rFont val="Tahoma"/>
            <family val="2"/>
          </rPr>
          <t xml:space="preserve">
</t>
        </r>
      </text>
    </comment>
    <comment ref="F293" authorId="0" shapeId="0" xr:uid="{9E38A987-0133-419F-B45C-3707732F0AF5}">
      <text>
        <r>
          <rPr>
            <b/>
            <sz val="9"/>
            <color indexed="81"/>
            <rFont val="Tahoma"/>
            <family val="2"/>
          </rPr>
          <t>CEPICI: Prière lier la facture scannée</t>
        </r>
        <r>
          <rPr>
            <sz val="9"/>
            <color indexed="81"/>
            <rFont val="Tahoma"/>
            <family val="2"/>
          </rPr>
          <t xml:space="preserve">
</t>
        </r>
      </text>
    </comment>
    <comment ref="F294" authorId="0" shapeId="0" xr:uid="{58C033BA-985C-4ECA-BFFD-A1CE1CEF42C5}">
      <text>
        <r>
          <rPr>
            <b/>
            <sz val="9"/>
            <color indexed="81"/>
            <rFont val="Tahoma"/>
            <family val="2"/>
          </rPr>
          <t>CEPICI: Prière lier la facture scannée</t>
        </r>
        <r>
          <rPr>
            <sz val="9"/>
            <color indexed="81"/>
            <rFont val="Tahoma"/>
            <family val="2"/>
          </rPr>
          <t xml:space="preserve">
</t>
        </r>
      </text>
    </comment>
    <comment ref="F295" authorId="0" shapeId="0" xr:uid="{B9CEE73B-D5AC-4703-8F21-889B11EFFFC5}">
      <text>
        <r>
          <rPr>
            <b/>
            <sz val="9"/>
            <color indexed="81"/>
            <rFont val="Tahoma"/>
            <family val="2"/>
          </rPr>
          <t>CEPICI: Prière lier la facture scannée</t>
        </r>
        <r>
          <rPr>
            <sz val="9"/>
            <color indexed="81"/>
            <rFont val="Tahoma"/>
            <family val="2"/>
          </rPr>
          <t xml:space="preserve">
</t>
        </r>
      </text>
    </comment>
    <comment ref="F296" authorId="0" shapeId="0" xr:uid="{66F3ADB2-BA0D-4A40-A7AB-155049EDCD54}">
      <text>
        <r>
          <rPr>
            <b/>
            <sz val="9"/>
            <color indexed="81"/>
            <rFont val="Tahoma"/>
            <family val="2"/>
          </rPr>
          <t>CEPICI: Prière lier la facture scannée</t>
        </r>
        <r>
          <rPr>
            <sz val="9"/>
            <color indexed="81"/>
            <rFont val="Tahoma"/>
            <family val="2"/>
          </rPr>
          <t xml:space="preserve">
</t>
        </r>
      </text>
    </comment>
    <comment ref="F297" authorId="0" shapeId="0" xr:uid="{EED19B25-7814-493A-8A2C-35F2BFA550C1}">
      <text>
        <r>
          <rPr>
            <b/>
            <sz val="9"/>
            <color indexed="81"/>
            <rFont val="Tahoma"/>
            <family val="2"/>
          </rPr>
          <t>CEPICI: Prière lier la facture scannée</t>
        </r>
        <r>
          <rPr>
            <sz val="9"/>
            <color indexed="81"/>
            <rFont val="Tahoma"/>
            <family val="2"/>
          </rPr>
          <t xml:space="preserve">
</t>
        </r>
      </text>
    </comment>
    <comment ref="F298" authorId="0" shapeId="0" xr:uid="{95FD7155-F210-4F98-B87B-266267201F58}">
      <text>
        <r>
          <rPr>
            <b/>
            <sz val="9"/>
            <color indexed="81"/>
            <rFont val="Tahoma"/>
            <family val="2"/>
          </rPr>
          <t>CEPICI: Prière lier la facture scannée</t>
        </r>
        <r>
          <rPr>
            <sz val="9"/>
            <color indexed="81"/>
            <rFont val="Tahoma"/>
            <family val="2"/>
          </rPr>
          <t xml:space="preserve">
</t>
        </r>
      </text>
    </comment>
    <comment ref="F299" authorId="0" shapeId="0" xr:uid="{587558BE-EDE9-4E49-9C2E-D75CD8F1F93F}">
      <text>
        <r>
          <rPr>
            <b/>
            <sz val="9"/>
            <color indexed="81"/>
            <rFont val="Tahoma"/>
            <family val="2"/>
          </rPr>
          <t>CEPICI: Prière lier la facture scannée</t>
        </r>
        <r>
          <rPr>
            <sz val="9"/>
            <color indexed="81"/>
            <rFont val="Tahoma"/>
            <family val="2"/>
          </rPr>
          <t xml:space="preserve">
</t>
        </r>
      </text>
    </comment>
    <comment ref="F300" authorId="0" shapeId="0" xr:uid="{52E1FBEC-5264-4252-B2CF-0D4E6B73C0C3}">
      <text>
        <r>
          <rPr>
            <b/>
            <sz val="9"/>
            <color indexed="81"/>
            <rFont val="Tahoma"/>
            <family val="2"/>
          </rPr>
          <t>CEPICI: Prière lier la facture scannée</t>
        </r>
        <r>
          <rPr>
            <sz val="9"/>
            <color indexed="81"/>
            <rFont val="Tahoma"/>
            <family val="2"/>
          </rPr>
          <t xml:space="preserve">
</t>
        </r>
      </text>
    </comment>
    <comment ref="F301" authorId="0" shapeId="0" xr:uid="{7AE82D65-9707-4580-B6AC-01A487D98DE5}">
      <text>
        <r>
          <rPr>
            <b/>
            <sz val="9"/>
            <color indexed="81"/>
            <rFont val="Tahoma"/>
            <family val="2"/>
          </rPr>
          <t>CEPICI: Prière lier la facture scannée</t>
        </r>
        <r>
          <rPr>
            <sz val="9"/>
            <color indexed="81"/>
            <rFont val="Tahoma"/>
            <family val="2"/>
          </rPr>
          <t xml:space="preserve">
</t>
        </r>
      </text>
    </comment>
    <comment ref="F302" authorId="0" shapeId="0" xr:uid="{40CF832B-764A-4F65-A9F4-D0C4D7C83741}">
      <text>
        <r>
          <rPr>
            <b/>
            <sz val="9"/>
            <color indexed="81"/>
            <rFont val="Tahoma"/>
            <family val="2"/>
          </rPr>
          <t>CEPICI: Prière lier la facture scannée</t>
        </r>
        <r>
          <rPr>
            <sz val="9"/>
            <color indexed="81"/>
            <rFont val="Tahoma"/>
            <family val="2"/>
          </rPr>
          <t xml:space="preserve">
</t>
        </r>
      </text>
    </comment>
    <comment ref="F303" authorId="0" shapeId="0" xr:uid="{205CD838-F30E-490E-AD84-6CEE830B635A}">
      <text>
        <r>
          <rPr>
            <b/>
            <sz val="9"/>
            <color indexed="81"/>
            <rFont val="Tahoma"/>
            <family val="2"/>
          </rPr>
          <t>CEPICI: Prière lier la facture scannée</t>
        </r>
        <r>
          <rPr>
            <sz val="9"/>
            <color indexed="81"/>
            <rFont val="Tahoma"/>
            <family val="2"/>
          </rPr>
          <t xml:space="preserve">
</t>
        </r>
      </text>
    </comment>
    <comment ref="F304" authorId="0" shapeId="0" xr:uid="{C2C6669C-7419-48A8-A9A5-B389461B4FBD}">
      <text>
        <r>
          <rPr>
            <b/>
            <sz val="9"/>
            <color indexed="81"/>
            <rFont val="Tahoma"/>
            <family val="2"/>
          </rPr>
          <t>CEPICI: Prière lier la facture scannée</t>
        </r>
        <r>
          <rPr>
            <sz val="9"/>
            <color indexed="81"/>
            <rFont val="Tahoma"/>
            <family val="2"/>
          </rPr>
          <t xml:space="preserve">
</t>
        </r>
      </text>
    </comment>
    <comment ref="F305" authorId="0" shapeId="0" xr:uid="{C1E0BAE0-32DE-4DD3-8761-3A2B936F951A}">
      <text>
        <r>
          <rPr>
            <b/>
            <sz val="9"/>
            <color indexed="81"/>
            <rFont val="Tahoma"/>
            <family val="2"/>
          </rPr>
          <t>CEPICI: Prière lier la facture scannée</t>
        </r>
        <r>
          <rPr>
            <sz val="9"/>
            <color indexed="81"/>
            <rFont val="Tahoma"/>
            <family val="2"/>
          </rPr>
          <t xml:space="preserve">
</t>
        </r>
      </text>
    </comment>
    <comment ref="F306" authorId="0" shapeId="0" xr:uid="{66AA9A51-41AF-433A-8FCE-73AF72E65A99}">
      <text>
        <r>
          <rPr>
            <b/>
            <sz val="9"/>
            <color indexed="81"/>
            <rFont val="Tahoma"/>
            <family val="2"/>
          </rPr>
          <t>CEPICI: Prière lier la facture scannée</t>
        </r>
        <r>
          <rPr>
            <sz val="9"/>
            <color indexed="81"/>
            <rFont val="Tahoma"/>
            <family val="2"/>
          </rPr>
          <t xml:space="preserve">
</t>
        </r>
      </text>
    </comment>
    <comment ref="F307" authorId="0" shapeId="0" xr:uid="{8AC23F37-C5F9-43A4-87C7-B639C6AF6609}">
      <text>
        <r>
          <rPr>
            <b/>
            <sz val="9"/>
            <color indexed="81"/>
            <rFont val="Tahoma"/>
            <family val="2"/>
          </rPr>
          <t>CEPICI: Prière lier la facture scannée</t>
        </r>
        <r>
          <rPr>
            <sz val="9"/>
            <color indexed="81"/>
            <rFont val="Tahoma"/>
            <family val="2"/>
          </rPr>
          <t xml:space="preserve">
</t>
        </r>
      </text>
    </comment>
    <comment ref="F308" authorId="0" shapeId="0" xr:uid="{4CFDA0B8-27EA-4312-9DA8-D39C033531C0}">
      <text>
        <r>
          <rPr>
            <b/>
            <sz val="9"/>
            <color indexed="81"/>
            <rFont val="Tahoma"/>
            <family val="2"/>
          </rPr>
          <t>CEPICI: Prière lier la facture scannée</t>
        </r>
        <r>
          <rPr>
            <sz val="9"/>
            <color indexed="81"/>
            <rFont val="Tahoma"/>
            <family val="2"/>
          </rPr>
          <t xml:space="preserve">
</t>
        </r>
      </text>
    </comment>
    <comment ref="F309" authorId="0" shapeId="0" xr:uid="{DFF1BD9C-1B93-4DF3-B302-595A3594E443}">
      <text>
        <r>
          <rPr>
            <b/>
            <sz val="9"/>
            <color indexed="81"/>
            <rFont val="Tahoma"/>
            <family val="2"/>
          </rPr>
          <t>CEPICI: Prière lier la facture scannée</t>
        </r>
        <r>
          <rPr>
            <sz val="9"/>
            <color indexed="81"/>
            <rFont val="Tahoma"/>
            <family val="2"/>
          </rPr>
          <t xml:space="preserve">
</t>
        </r>
      </text>
    </comment>
    <comment ref="F310" authorId="0" shapeId="0" xr:uid="{352A0F90-C2BF-4A9B-BBF3-95398773AC00}">
      <text>
        <r>
          <rPr>
            <b/>
            <sz val="9"/>
            <color indexed="81"/>
            <rFont val="Tahoma"/>
            <family val="2"/>
          </rPr>
          <t>CEPICI: Prière lier la facture scannée</t>
        </r>
        <r>
          <rPr>
            <sz val="9"/>
            <color indexed="81"/>
            <rFont val="Tahoma"/>
            <family val="2"/>
          </rPr>
          <t xml:space="preserve">
</t>
        </r>
      </text>
    </comment>
    <comment ref="F311" authorId="0" shapeId="0" xr:uid="{29044BFF-653A-4A69-9958-0FD1145BD24C}">
      <text>
        <r>
          <rPr>
            <b/>
            <sz val="9"/>
            <color indexed="81"/>
            <rFont val="Tahoma"/>
            <family val="2"/>
          </rPr>
          <t>CEPICI: Prière lier la facture scannée</t>
        </r>
        <r>
          <rPr>
            <sz val="9"/>
            <color indexed="81"/>
            <rFont val="Tahoma"/>
            <family val="2"/>
          </rPr>
          <t xml:space="preserve">
</t>
        </r>
      </text>
    </comment>
    <comment ref="F312" authorId="0" shapeId="0" xr:uid="{C04F093D-5ACC-4F5E-A16C-C31AC1A20D32}">
      <text>
        <r>
          <rPr>
            <b/>
            <sz val="9"/>
            <color indexed="81"/>
            <rFont val="Tahoma"/>
            <family val="2"/>
          </rPr>
          <t>CEPICI: Prière lier la facture scannée</t>
        </r>
        <r>
          <rPr>
            <sz val="9"/>
            <color indexed="81"/>
            <rFont val="Tahoma"/>
            <family val="2"/>
          </rPr>
          <t xml:space="preserve">
</t>
        </r>
      </text>
    </comment>
    <comment ref="F313" authorId="0" shapeId="0" xr:uid="{47B4541C-1BDD-4480-9C01-8801F508C075}">
      <text>
        <r>
          <rPr>
            <b/>
            <sz val="9"/>
            <color indexed="81"/>
            <rFont val="Tahoma"/>
            <family val="2"/>
          </rPr>
          <t>CEPICI: Prière lier la facture scannée</t>
        </r>
        <r>
          <rPr>
            <sz val="9"/>
            <color indexed="81"/>
            <rFont val="Tahoma"/>
            <family val="2"/>
          </rPr>
          <t xml:space="preserve">
</t>
        </r>
      </text>
    </comment>
    <comment ref="F314" authorId="0" shapeId="0" xr:uid="{F3B0E794-75DF-4B1F-8C9B-57DD762985E7}">
      <text>
        <r>
          <rPr>
            <b/>
            <sz val="9"/>
            <color indexed="81"/>
            <rFont val="Tahoma"/>
            <family val="2"/>
          </rPr>
          <t>CEPICI: Prière lier la facture scannée</t>
        </r>
        <r>
          <rPr>
            <sz val="9"/>
            <color indexed="81"/>
            <rFont val="Tahoma"/>
            <family val="2"/>
          </rPr>
          <t xml:space="preserve">
</t>
        </r>
      </text>
    </comment>
    <comment ref="F315" authorId="0" shapeId="0" xr:uid="{33D22AEE-A02A-4117-8F53-5978F93FC656}">
      <text>
        <r>
          <rPr>
            <b/>
            <sz val="9"/>
            <color indexed="81"/>
            <rFont val="Tahoma"/>
            <family val="2"/>
          </rPr>
          <t>CEPICI: Prière lier la facture scannée</t>
        </r>
        <r>
          <rPr>
            <sz val="9"/>
            <color indexed="81"/>
            <rFont val="Tahoma"/>
            <family val="2"/>
          </rPr>
          <t xml:space="preserve">
</t>
        </r>
      </text>
    </comment>
    <comment ref="F316" authorId="0" shapeId="0" xr:uid="{31B63B29-B234-4C25-B4A7-C3A90DE52E92}">
      <text>
        <r>
          <rPr>
            <b/>
            <sz val="9"/>
            <color indexed="81"/>
            <rFont val="Tahoma"/>
            <family val="2"/>
          </rPr>
          <t>CEPICI: Prière lier la facture scannée</t>
        </r>
        <r>
          <rPr>
            <sz val="9"/>
            <color indexed="81"/>
            <rFont val="Tahoma"/>
            <family val="2"/>
          </rPr>
          <t xml:space="preserve">
</t>
        </r>
      </text>
    </comment>
    <comment ref="F317" authorId="0" shapeId="0" xr:uid="{54F9AB75-5BF3-4198-879A-5CB3E6482DED}">
      <text>
        <r>
          <rPr>
            <b/>
            <sz val="9"/>
            <color indexed="81"/>
            <rFont val="Tahoma"/>
            <family val="2"/>
          </rPr>
          <t>CEPICI: Prière lier la facture scannée</t>
        </r>
        <r>
          <rPr>
            <sz val="9"/>
            <color indexed="81"/>
            <rFont val="Tahoma"/>
            <family val="2"/>
          </rPr>
          <t xml:space="preserve">
</t>
        </r>
      </text>
    </comment>
    <comment ref="F318" authorId="0" shapeId="0" xr:uid="{23A86F0C-01F3-4160-8BCA-C57A2D205028}">
      <text>
        <r>
          <rPr>
            <b/>
            <sz val="9"/>
            <color indexed="81"/>
            <rFont val="Tahoma"/>
            <family val="2"/>
          </rPr>
          <t>CEPICI: Prière lier la facture scannée</t>
        </r>
        <r>
          <rPr>
            <sz val="9"/>
            <color indexed="81"/>
            <rFont val="Tahoma"/>
            <family val="2"/>
          </rPr>
          <t xml:space="preserve">
</t>
        </r>
      </text>
    </comment>
    <comment ref="F319" authorId="0" shapeId="0" xr:uid="{6241FBD1-0420-470F-B890-150C58FE7FA3}">
      <text>
        <r>
          <rPr>
            <b/>
            <sz val="9"/>
            <color indexed="81"/>
            <rFont val="Tahoma"/>
            <family val="2"/>
          </rPr>
          <t>CEPICI: Prière lier la facture scannée</t>
        </r>
        <r>
          <rPr>
            <sz val="9"/>
            <color indexed="81"/>
            <rFont val="Tahoma"/>
            <family val="2"/>
          </rPr>
          <t xml:space="preserve">
</t>
        </r>
      </text>
    </comment>
    <comment ref="F320" authorId="0" shapeId="0" xr:uid="{1A37D41A-E127-4959-AFBC-06A09076A9CF}">
      <text>
        <r>
          <rPr>
            <b/>
            <sz val="9"/>
            <color indexed="81"/>
            <rFont val="Tahoma"/>
            <family val="2"/>
          </rPr>
          <t>CEPICI: Prière lier la facture scannée</t>
        </r>
        <r>
          <rPr>
            <sz val="9"/>
            <color indexed="81"/>
            <rFont val="Tahoma"/>
            <family val="2"/>
          </rPr>
          <t xml:space="preserve">
</t>
        </r>
      </text>
    </comment>
    <comment ref="F321" authorId="0" shapeId="0" xr:uid="{85C82BA8-8041-4C1F-9B0B-B010EBE379FA}">
      <text>
        <r>
          <rPr>
            <b/>
            <sz val="9"/>
            <color indexed="81"/>
            <rFont val="Tahoma"/>
            <family val="2"/>
          </rPr>
          <t>CEPICI: Prière lier la facture scannée</t>
        </r>
        <r>
          <rPr>
            <sz val="9"/>
            <color indexed="81"/>
            <rFont val="Tahoma"/>
            <family val="2"/>
          </rPr>
          <t xml:space="preserve">
</t>
        </r>
      </text>
    </comment>
    <comment ref="F322" authorId="0" shapeId="0" xr:uid="{3D5CD403-5DF4-430B-9FA0-EFC7ED29CB09}">
      <text>
        <r>
          <rPr>
            <b/>
            <sz val="9"/>
            <color indexed="81"/>
            <rFont val="Tahoma"/>
            <family val="2"/>
          </rPr>
          <t>CEPICI: Prière lier la facture scannée</t>
        </r>
        <r>
          <rPr>
            <sz val="9"/>
            <color indexed="81"/>
            <rFont val="Tahoma"/>
            <family val="2"/>
          </rPr>
          <t xml:space="preserve">
</t>
        </r>
      </text>
    </comment>
    <comment ref="F323" authorId="0" shapeId="0" xr:uid="{E37FD66D-C4D1-4BF1-8C6E-F14816244523}">
      <text>
        <r>
          <rPr>
            <b/>
            <sz val="9"/>
            <color indexed="81"/>
            <rFont val="Tahoma"/>
            <family val="2"/>
          </rPr>
          <t>CEPICI: Prière lier la facture scannée</t>
        </r>
        <r>
          <rPr>
            <sz val="9"/>
            <color indexed="81"/>
            <rFont val="Tahoma"/>
            <family val="2"/>
          </rPr>
          <t xml:space="preserve">
</t>
        </r>
      </text>
    </comment>
    <comment ref="F324" authorId="0" shapeId="0" xr:uid="{08499911-745A-4528-A908-1195E7840FAC}">
      <text>
        <r>
          <rPr>
            <b/>
            <sz val="9"/>
            <color indexed="81"/>
            <rFont val="Tahoma"/>
            <family val="2"/>
          </rPr>
          <t>CEPICI: Prière lier la facture scannée</t>
        </r>
        <r>
          <rPr>
            <sz val="9"/>
            <color indexed="81"/>
            <rFont val="Tahoma"/>
            <family val="2"/>
          </rPr>
          <t xml:space="preserve">
</t>
        </r>
      </text>
    </comment>
    <comment ref="F325" authorId="0" shapeId="0" xr:uid="{634C6C5E-0184-45EC-A6FA-1418D114D13B}">
      <text>
        <r>
          <rPr>
            <b/>
            <sz val="9"/>
            <color indexed="81"/>
            <rFont val="Tahoma"/>
            <family val="2"/>
          </rPr>
          <t>CEPICI: Prière lier la facture scannée</t>
        </r>
        <r>
          <rPr>
            <sz val="9"/>
            <color indexed="81"/>
            <rFont val="Tahoma"/>
            <family val="2"/>
          </rPr>
          <t xml:space="preserve">
</t>
        </r>
      </text>
    </comment>
    <comment ref="F326" authorId="0" shapeId="0" xr:uid="{D4FB5C81-7BAC-46EE-9731-98D30B8D3033}">
      <text>
        <r>
          <rPr>
            <b/>
            <sz val="9"/>
            <color indexed="81"/>
            <rFont val="Tahoma"/>
            <family val="2"/>
          </rPr>
          <t>CEPICI: Prière lier la facture scannée</t>
        </r>
        <r>
          <rPr>
            <sz val="9"/>
            <color indexed="81"/>
            <rFont val="Tahoma"/>
            <family val="2"/>
          </rPr>
          <t xml:space="preserve">
</t>
        </r>
      </text>
    </comment>
    <comment ref="F327" authorId="0" shapeId="0" xr:uid="{9AA17958-54A1-442A-A0B4-40F5F9BCDA98}">
      <text>
        <r>
          <rPr>
            <b/>
            <sz val="9"/>
            <color indexed="81"/>
            <rFont val="Tahoma"/>
            <family val="2"/>
          </rPr>
          <t>CEPICI: Prière lier la facture scannée</t>
        </r>
        <r>
          <rPr>
            <sz val="9"/>
            <color indexed="81"/>
            <rFont val="Tahoma"/>
            <family val="2"/>
          </rPr>
          <t xml:space="preserve">
</t>
        </r>
      </text>
    </comment>
    <comment ref="F328" authorId="0" shapeId="0" xr:uid="{36DD4EAB-227C-403C-993E-94D962DFAFF3}">
      <text>
        <r>
          <rPr>
            <b/>
            <sz val="9"/>
            <color indexed="81"/>
            <rFont val="Tahoma"/>
            <family val="2"/>
          </rPr>
          <t>CEPICI: Prière lier la facture scannée</t>
        </r>
        <r>
          <rPr>
            <sz val="9"/>
            <color indexed="81"/>
            <rFont val="Tahoma"/>
            <family val="2"/>
          </rPr>
          <t xml:space="preserve">
</t>
        </r>
      </text>
    </comment>
    <comment ref="F329" authorId="0" shapeId="0" xr:uid="{2C66121F-F1F6-4686-8AF4-32BE616AA7F4}">
      <text>
        <r>
          <rPr>
            <b/>
            <sz val="9"/>
            <color indexed="81"/>
            <rFont val="Tahoma"/>
            <family val="2"/>
          </rPr>
          <t>CEPICI: Prière lier la facture scannée</t>
        </r>
        <r>
          <rPr>
            <sz val="9"/>
            <color indexed="81"/>
            <rFont val="Tahoma"/>
            <family val="2"/>
          </rPr>
          <t xml:space="preserve">
</t>
        </r>
      </text>
    </comment>
    <comment ref="F330" authorId="0" shapeId="0" xr:uid="{EE05B140-AB3A-4547-9FD5-149C62545F76}">
      <text>
        <r>
          <rPr>
            <b/>
            <sz val="9"/>
            <color indexed="81"/>
            <rFont val="Tahoma"/>
            <family val="2"/>
          </rPr>
          <t>CEPICI: Prière lier la facture scannée</t>
        </r>
        <r>
          <rPr>
            <sz val="9"/>
            <color indexed="81"/>
            <rFont val="Tahoma"/>
            <family val="2"/>
          </rPr>
          <t xml:space="preserve">
</t>
        </r>
      </text>
    </comment>
    <comment ref="F331" authorId="0" shapeId="0" xr:uid="{9FF7C534-0C88-4C1A-8BFB-49C5C9B2F93B}">
      <text>
        <r>
          <rPr>
            <b/>
            <sz val="9"/>
            <color indexed="81"/>
            <rFont val="Tahoma"/>
            <family val="2"/>
          </rPr>
          <t>CEPICI: Prière lier la facture scannée</t>
        </r>
        <r>
          <rPr>
            <sz val="9"/>
            <color indexed="81"/>
            <rFont val="Tahoma"/>
            <family val="2"/>
          </rPr>
          <t xml:space="preserve">
</t>
        </r>
      </text>
    </comment>
    <comment ref="F332" authorId="0" shapeId="0" xr:uid="{7E83E325-7222-454E-9A51-9FC0271E031E}">
      <text>
        <r>
          <rPr>
            <b/>
            <sz val="9"/>
            <color indexed="81"/>
            <rFont val="Tahoma"/>
            <family val="2"/>
          </rPr>
          <t>CEPICI: Prière lier la facture scannée</t>
        </r>
        <r>
          <rPr>
            <sz val="9"/>
            <color indexed="81"/>
            <rFont val="Tahoma"/>
            <family val="2"/>
          </rPr>
          <t xml:space="preserve">
</t>
        </r>
      </text>
    </comment>
    <comment ref="F333" authorId="0" shapeId="0" xr:uid="{EC996DD0-8DA0-4520-B4A1-3DEEEC2B93DE}">
      <text>
        <r>
          <rPr>
            <b/>
            <sz val="9"/>
            <color indexed="81"/>
            <rFont val="Tahoma"/>
            <family val="2"/>
          </rPr>
          <t>CEPICI: Prière lier la facture scannée</t>
        </r>
        <r>
          <rPr>
            <sz val="9"/>
            <color indexed="81"/>
            <rFont val="Tahoma"/>
            <family val="2"/>
          </rPr>
          <t xml:space="preserve">
</t>
        </r>
      </text>
    </comment>
    <comment ref="F334" authorId="0" shapeId="0" xr:uid="{E0D77ADA-20E8-47D8-8705-88F7157C56A7}">
      <text>
        <r>
          <rPr>
            <b/>
            <sz val="9"/>
            <color indexed="81"/>
            <rFont val="Tahoma"/>
            <family val="2"/>
          </rPr>
          <t>CEPICI: Prière lier la facture scannée</t>
        </r>
        <r>
          <rPr>
            <sz val="9"/>
            <color indexed="81"/>
            <rFont val="Tahoma"/>
            <family val="2"/>
          </rPr>
          <t xml:space="preserve">
</t>
        </r>
      </text>
    </comment>
    <comment ref="F335" authorId="0" shapeId="0" xr:uid="{DE5FD333-FF7E-4FC9-8312-B3A4665784EB}">
      <text>
        <r>
          <rPr>
            <b/>
            <sz val="9"/>
            <color indexed="81"/>
            <rFont val="Tahoma"/>
            <family val="2"/>
          </rPr>
          <t>CEPICI: Prière lier la facture scannée</t>
        </r>
        <r>
          <rPr>
            <sz val="9"/>
            <color indexed="81"/>
            <rFont val="Tahoma"/>
            <family val="2"/>
          </rPr>
          <t xml:space="preserve">
</t>
        </r>
      </text>
    </comment>
    <comment ref="F336" authorId="0" shapeId="0" xr:uid="{154AD0B2-309C-497F-8BDB-67A0473F195E}">
      <text>
        <r>
          <rPr>
            <b/>
            <sz val="9"/>
            <color indexed="81"/>
            <rFont val="Tahoma"/>
            <family val="2"/>
          </rPr>
          <t>CEPICI: Prière lier la facture scannée</t>
        </r>
        <r>
          <rPr>
            <sz val="9"/>
            <color indexed="81"/>
            <rFont val="Tahoma"/>
            <family val="2"/>
          </rPr>
          <t xml:space="preserve">
</t>
        </r>
      </text>
    </comment>
    <comment ref="F337" authorId="0" shapeId="0" xr:uid="{737CBABA-E17B-4ED7-931A-24993DCF4885}">
      <text>
        <r>
          <rPr>
            <b/>
            <sz val="9"/>
            <color indexed="81"/>
            <rFont val="Tahoma"/>
            <family val="2"/>
          </rPr>
          <t>CEPICI: Prière lier la facture scannée</t>
        </r>
        <r>
          <rPr>
            <sz val="9"/>
            <color indexed="81"/>
            <rFont val="Tahoma"/>
            <family val="2"/>
          </rPr>
          <t xml:space="preserve">
</t>
        </r>
      </text>
    </comment>
    <comment ref="F338" authorId="0" shapeId="0" xr:uid="{F7CC12D5-FC76-474F-ADEF-B4023EDD3C39}">
      <text>
        <r>
          <rPr>
            <b/>
            <sz val="9"/>
            <color indexed="81"/>
            <rFont val="Tahoma"/>
            <family val="2"/>
          </rPr>
          <t>CEPICI: Prière lier la facture scannée</t>
        </r>
        <r>
          <rPr>
            <sz val="9"/>
            <color indexed="81"/>
            <rFont val="Tahoma"/>
            <family val="2"/>
          </rPr>
          <t xml:space="preserve">
</t>
        </r>
      </text>
    </comment>
    <comment ref="F339" authorId="0" shapeId="0" xr:uid="{592CD169-9181-484D-BE32-6F7F084CA8E4}">
      <text>
        <r>
          <rPr>
            <b/>
            <sz val="9"/>
            <color indexed="81"/>
            <rFont val="Tahoma"/>
            <family val="2"/>
          </rPr>
          <t>CEPICI: Prière lier la facture scannée</t>
        </r>
        <r>
          <rPr>
            <sz val="9"/>
            <color indexed="81"/>
            <rFont val="Tahoma"/>
            <family val="2"/>
          </rPr>
          <t xml:space="preserve">
</t>
        </r>
      </text>
    </comment>
    <comment ref="F340" authorId="0" shapeId="0" xr:uid="{A203B757-5172-4481-9F7D-9F13680B5F48}">
      <text>
        <r>
          <rPr>
            <b/>
            <sz val="9"/>
            <color indexed="81"/>
            <rFont val="Tahoma"/>
            <family val="2"/>
          </rPr>
          <t>CEPICI: Prière lier la facture scannée</t>
        </r>
        <r>
          <rPr>
            <sz val="9"/>
            <color indexed="81"/>
            <rFont val="Tahoma"/>
            <family val="2"/>
          </rPr>
          <t xml:space="preserve">
</t>
        </r>
      </text>
    </comment>
    <comment ref="F341" authorId="0" shapeId="0" xr:uid="{3DBA4ED9-25A9-4B83-B3D7-8F195E9BE182}">
      <text>
        <r>
          <rPr>
            <b/>
            <sz val="9"/>
            <color indexed="81"/>
            <rFont val="Tahoma"/>
            <family val="2"/>
          </rPr>
          <t>CEPICI: Prière lier la facture scannée</t>
        </r>
        <r>
          <rPr>
            <sz val="9"/>
            <color indexed="81"/>
            <rFont val="Tahoma"/>
            <family val="2"/>
          </rPr>
          <t xml:space="preserve">
</t>
        </r>
      </text>
    </comment>
    <comment ref="F342" authorId="0" shapeId="0" xr:uid="{B602D50D-17F4-41EF-9194-DA4B7F553557}">
      <text>
        <r>
          <rPr>
            <b/>
            <sz val="9"/>
            <color indexed="81"/>
            <rFont val="Tahoma"/>
            <family val="2"/>
          </rPr>
          <t>CEPICI: Prière lier la facture scannée</t>
        </r>
        <r>
          <rPr>
            <sz val="9"/>
            <color indexed="81"/>
            <rFont val="Tahoma"/>
            <family val="2"/>
          </rPr>
          <t xml:space="preserve">
</t>
        </r>
      </text>
    </comment>
    <comment ref="F343" authorId="0" shapeId="0" xr:uid="{62609A68-3FE6-4161-8BAB-3B5C3CA25F96}">
      <text>
        <r>
          <rPr>
            <b/>
            <sz val="9"/>
            <color indexed="81"/>
            <rFont val="Tahoma"/>
            <family val="2"/>
          </rPr>
          <t>CEPICI: Prière lier la facture scannée</t>
        </r>
        <r>
          <rPr>
            <sz val="9"/>
            <color indexed="81"/>
            <rFont val="Tahoma"/>
            <family val="2"/>
          </rPr>
          <t xml:space="preserve">
</t>
        </r>
      </text>
    </comment>
    <comment ref="F344" authorId="0" shapeId="0" xr:uid="{2C7E4E13-C580-44C5-B4ED-E50264673B65}">
      <text>
        <r>
          <rPr>
            <b/>
            <sz val="9"/>
            <color indexed="81"/>
            <rFont val="Tahoma"/>
            <family val="2"/>
          </rPr>
          <t>CEPICI: Prière lier la facture scannée</t>
        </r>
        <r>
          <rPr>
            <sz val="9"/>
            <color indexed="81"/>
            <rFont val="Tahoma"/>
            <family val="2"/>
          </rPr>
          <t xml:space="preserve">
</t>
        </r>
      </text>
    </comment>
    <comment ref="F345" authorId="0" shapeId="0" xr:uid="{AB24FA99-CD9B-485E-9225-7B6A93FAC10A}">
      <text>
        <r>
          <rPr>
            <b/>
            <sz val="9"/>
            <color indexed="81"/>
            <rFont val="Tahoma"/>
            <family val="2"/>
          </rPr>
          <t>CEPICI: Prière lier la facture scannée</t>
        </r>
        <r>
          <rPr>
            <sz val="9"/>
            <color indexed="81"/>
            <rFont val="Tahoma"/>
            <family val="2"/>
          </rPr>
          <t xml:space="preserve">
</t>
        </r>
      </text>
    </comment>
    <comment ref="F346" authorId="0" shapeId="0" xr:uid="{5476AE4B-8BE0-46AB-9B3E-32E3398F2A55}">
      <text>
        <r>
          <rPr>
            <b/>
            <sz val="9"/>
            <color indexed="81"/>
            <rFont val="Tahoma"/>
            <family val="2"/>
          </rPr>
          <t>CEPICI: Prière lier la facture scannée</t>
        </r>
        <r>
          <rPr>
            <sz val="9"/>
            <color indexed="81"/>
            <rFont val="Tahoma"/>
            <family val="2"/>
          </rPr>
          <t xml:space="preserve">
</t>
        </r>
      </text>
    </comment>
    <comment ref="F347" authorId="0" shapeId="0" xr:uid="{FE05DEF4-8867-4E0B-B745-9E027E349615}">
      <text>
        <r>
          <rPr>
            <b/>
            <sz val="9"/>
            <color indexed="81"/>
            <rFont val="Tahoma"/>
            <family val="2"/>
          </rPr>
          <t>CEPICI: Prière lier la facture scannée</t>
        </r>
        <r>
          <rPr>
            <sz val="9"/>
            <color indexed="81"/>
            <rFont val="Tahoma"/>
            <family val="2"/>
          </rPr>
          <t xml:space="preserve">
</t>
        </r>
      </text>
    </comment>
    <comment ref="F348" authorId="0" shapeId="0" xr:uid="{FDB59777-80BD-44C5-B901-104E075C36C3}">
      <text>
        <r>
          <rPr>
            <b/>
            <sz val="9"/>
            <color indexed="81"/>
            <rFont val="Tahoma"/>
            <family val="2"/>
          </rPr>
          <t>CEPICI: Prière lier la facture scannée</t>
        </r>
        <r>
          <rPr>
            <sz val="9"/>
            <color indexed="81"/>
            <rFont val="Tahoma"/>
            <family val="2"/>
          </rPr>
          <t xml:space="preserve">
</t>
        </r>
      </text>
    </comment>
    <comment ref="F349" authorId="0" shapeId="0" xr:uid="{0D882543-24C8-4D6F-B93D-F3967C622B9B}">
      <text>
        <r>
          <rPr>
            <b/>
            <sz val="9"/>
            <color indexed="81"/>
            <rFont val="Tahoma"/>
            <family val="2"/>
          </rPr>
          <t>CEPICI: Prière lier la facture scannée</t>
        </r>
        <r>
          <rPr>
            <sz val="9"/>
            <color indexed="81"/>
            <rFont val="Tahoma"/>
            <family val="2"/>
          </rPr>
          <t xml:space="preserve">
</t>
        </r>
      </text>
    </comment>
    <comment ref="F350" authorId="0" shapeId="0" xr:uid="{340D6652-49CE-4A3F-A93E-298658027551}">
      <text>
        <r>
          <rPr>
            <b/>
            <sz val="9"/>
            <color indexed="81"/>
            <rFont val="Tahoma"/>
            <family val="2"/>
          </rPr>
          <t>CEPICI: Prière lier la facture scannée</t>
        </r>
        <r>
          <rPr>
            <sz val="9"/>
            <color indexed="81"/>
            <rFont val="Tahoma"/>
            <family val="2"/>
          </rPr>
          <t xml:space="preserve">
</t>
        </r>
      </text>
    </comment>
    <comment ref="F351" authorId="0" shapeId="0" xr:uid="{7E7F4A3A-6ECA-4CB1-B3F6-F02F1F6941A6}">
      <text>
        <r>
          <rPr>
            <b/>
            <sz val="9"/>
            <color indexed="81"/>
            <rFont val="Tahoma"/>
            <family val="2"/>
          </rPr>
          <t>CEPICI: Prière lier la facture scannée</t>
        </r>
        <r>
          <rPr>
            <sz val="9"/>
            <color indexed="81"/>
            <rFont val="Tahoma"/>
            <family val="2"/>
          </rPr>
          <t xml:space="preserve">
</t>
        </r>
      </text>
    </comment>
    <comment ref="F352" authorId="0" shapeId="0" xr:uid="{360D6D73-57A3-49D1-8D04-300347C4C6F3}">
      <text>
        <r>
          <rPr>
            <b/>
            <sz val="9"/>
            <color indexed="81"/>
            <rFont val="Tahoma"/>
            <family val="2"/>
          </rPr>
          <t>CEPICI: Prière lier la facture scannée</t>
        </r>
        <r>
          <rPr>
            <sz val="9"/>
            <color indexed="81"/>
            <rFont val="Tahoma"/>
            <family val="2"/>
          </rPr>
          <t xml:space="preserve">
</t>
        </r>
      </text>
    </comment>
    <comment ref="F353" authorId="0" shapeId="0" xr:uid="{4556DA90-2FFB-4573-875F-E4C19147C404}">
      <text>
        <r>
          <rPr>
            <b/>
            <sz val="9"/>
            <color indexed="81"/>
            <rFont val="Tahoma"/>
            <family val="2"/>
          </rPr>
          <t>CEPICI: Prière lier la facture scannée</t>
        </r>
        <r>
          <rPr>
            <sz val="9"/>
            <color indexed="81"/>
            <rFont val="Tahoma"/>
            <family val="2"/>
          </rPr>
          <t xml:space="preserve">
</t>
        </r>
      </text>
    </comment>
    <comment ref="F354" authorId="0" shapeId="0" xr:uid="{B3DC7F5D-DF9F-4060-A2E9-BCDA0C9427BD}">
      <text>
        <r>
          <rPr>
            <b/>
            <sz val="9"/>
            <color indexed="81"/>
            <rFont val="Tahoma"/>
            <family val="2"/>
          </rPr>
          <t>CEPICI: Prière lier la facture scannée</t>
        </r>
        <r>
          <rPr>
            <sz val="9"/>
            <color indexed="81"/>
            <rFont val="Tahoma"/>
            <family val="2"/>
          </rPr>
          <t xml:space="preserve">
</t>
        </r>
      </text>
    </comment>
    <comment ref="F355" authorId="0" shapeId="0" xr:uid="{5C9402B3-DAD7-44ED-9D92-7F2B0F6AEF7C}">
      <text>
        <r>
          <rPr>
            <b/>
            <sz val="9"/>
            <color indexed="81"/>
            <rFont val="Tahoma"/>
            <family val="2"/>
          </rPr>
          <t>CEPICI: Prière lier la facture scannée</t>
        </r>
        <r>
          <rPr>
            <sz val="9"/>
            <color indexed="81"/>
            <rFont val="Tahoma"/>
            <family val="2"/>
          </rPr>
          <t xml:space="preserve">
</t>
        </r>
      </text>
    </comment>
    <comment ref="F356" authorId="0" shapeId="0" xr:uid="{0E01B32C-B25C-4E26-9F2C-C59401BEE497}">
      <text>
        <r>
          <rPr>
            <b/>
            <sz val="9"/>
            <color indexed="81"/>
            <rFont val="Tahoma"/>
            <family val="2"/>
          </rPr>
          <t>CEPICI: Prière lier la facture scannée</t>
        </r>
        <r>
          <rPr>
            <sz val="9"/>
            <color indexed="81"/>
            <rFont val="Tahoma"/>
            <family val="2"/>
          </rPr>
          <t xml:space="preserve">
</t>
        </r>
      </text>
    </comment>
    <comment ref="F357" authorId="0" shapeId="0" xr:uid="{C3595B48-1EB9-4E2F-8144-83B51C1DFEDD}">
      <text>
        <r>
          <rPr>
            <b/>
            <sz val="9"/>
            <color indexed="81"/>
            <rFont val="Tahoma"/>
            <family val="2"/>
          </rPr>
          <t>CEPICI: Prière lier la facture scannée</t>
        </r>
        <r>
          <rPr>
            <sz val="9"/>
            <color indexed="81"/>
            <rFont val="Tahoma"/>
            <family val="2"/>
          </rPr>
          <t xml:space="preserve">
</t>
        </r>
      </text>
    </comment>
    <comment ref="F358" authorId="0" shapeId="0" xr:uid="{FAA44CA8-8F25-4A3D-B26B-69C7EAB88B1F}">
      <text>
        <r>
          <rPr>
            <b/>
            <sz val="9"/>
            <color indexed="81"/>
            <rFont val="Tahoma"/>
            <family val="2"/>
          </rPr>
          <t>CEPICI: Prière lier la facture scannée</t>
        </r>
        <r>
          <rPr>
            <sz val="9"/>
            <color indexed="81"/>
            <rFont val="Tahoma"/>
            <family val="2"/>
          </rPr>
          <t xml:space="preserve">
</t>
        </r>
      </text>
    </comment>
    <comment ref="F359" authorId="0" shapeId="0" xr:uid="{F9B0442F-AC58-4EC7-A643-B90BB5027365}">
      <text>
        <r>
          <rPr>
            <b/>
            <sz val="9"/>
            <color indexed="81"/>
            <rFont val="Tahoma"/>
            <family val="2"/>
          </rPr>
          <t>CEPICI: Prière lier la facture scannée</t>
        </r>
        <r>
          <rPr>
            <sz val="9"/>
            <color indexed="81"/>
            <rFont val="Tahoma"/>
            <family val="2"/>
          </rPr>
          <t xml:space="preserve">
</t>
        </r>
      </text>
    </comment>
    <comment ref="F360" authorId="0" shapeId="0" xr:uid="{9DCEB7B9-E211-4E48-A9B1-2B027E4993AC}">
      <text>
        <r>
          <rPr>
            <b/>
            <sz val="9"/>
            <color indexed="81"/>
            <rFont val="Tahoma"/>
            <family val="2"/>
          </rPr>
          <t>CEPICI: Prière lier la facture scannée</t>
        </r>
        <r>
          <rPr>
            <sz val="9"/>
            <color indexed="81"/>
            <rFont val="Tahoma"/>
            <family val="2"/>
          </rPr>
          <t xml:space="preserve">
</t>
        </r>
      </text>
    </comment>
    <comment ref="F361" authorId="0" shapeId="0" xr:uid="{3146DD9D-29DA-4510-984D-F6D3E8E650C6}">
      <text>
        <r>
          <rPr>
            <b/>
            <sz val="9"/>
            <color indexed="81"/>
            <rFont val="Tahoma"/>
            <family val="2"/>
          </rPr>
          <t>CEPICI: Prière lier la facture scannée</t>
        </r>
        <r>
          <rPr>
            <sz val="9"/>
            <color indexed="81"/>
            <rFont val="Tahoma"/>
            <family val="2"/>
          </rPr>
          <t xml:space="preserve">
</t>
        </r>
      </text>
    </comment>
    <comment ref="F362" authorId="0" shapeId="0" xr:uid="{D4BB6FB7-3F2B-4425-95C1-3D2D86E7BF12}">
      <text>
        <r>
          <rPr>
            <b/>
            <sz val="9"/>
            <color indexed="81"/>
            <rFont val="Tahoma"/>
            <family val="2"/>
          </rPr>
          <t>CEPICI: Prière lier la facture scannée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2F74C034-BA2A-4A4D-8CED-3C71A8177381}">
      <text>
        <r>
          <rPr>
            <b/>
            <sz val="9"/>
            <color indexed="81"/>
            <rFont val="Tahoma"/>
            <family val="2"/>
          </rPr>
          <t>CEPICI: Prière lier la facture scannée</t>
        </r>
        <r>
          <rPr>
            <sz val="9"/>
            <color indexed="81"/>
            <rFont val="Tahoma"/>
            <family val="2"/>
          </rPr>
          <t xml:space="preserve">
</t>
        </r>
      </text>
    </comment>
    <comment ref="F21" authorId="0" shapeId="0" xr:uid="{A5FA6DE6-506D-4BFB-8E3F-3E515E506C35}">
      <text>
        <r>
          <rPr>
            <b/>
            <sz val="9"/>
            <color indexed="81"/>
            <rFont val="Tahoma"/>
            <family val="2"/>
          </rPr>
          <t>CEPICI: Prière lier la facture scannée</t>
        </r>
        <r>
          <rPr>
            <sz val="9"/>
            <color indexed="81"/>
            <rFont val="Tahoma"/>
            <family val="2"/>
          </rPr>
          <t xml:space="preserve">
</t>
        </r>
      </text>
    </comment>
    <comment ref="F22" authorId="0" shapeId="0" xr:uid="{A66608C4-EFD8-42C3-94BD-CCE502B272D7}">
      <text>
        <r>
          <rPr>
            <b/>
            <sz val="9"/>
            <color indexed="81"/>
            <rFont val="Tahoma"/>
            <family val="2"/>
          </rPr>
          <t>CEPICI: Prière lier la facture scannée</t>
        </r>
        <r>
          <rPr>
            <sz val="9"/>
            <color indexed="81"/>
            <rFont val="Tahoma"/>
            <family val="2"/>
          </rPr>
          <t xml:space="preserve">
</t>
        </r>
      </text>
    </comment>
    <comment ref="F23" authorId="0" shapeId="0" xr:uid="{24D8C9DB-8004-4C23-82A5-BF2D39479602}">
      <text>
        <r>
          <rPr>
            <b/>
            <sz val="9"/>
            <color indexed="81"/>
            <rFont val="Tahoma"/>
            <family val="2"/>
          </rPr>
          <t>CEPICI: Prière lier la facture scannée</t>
        </r>
        <r>
          <rPr>
            <sz val="9"/>
            <color indexed="81"/>
            <rFont val="Tahoma"/>
            <family val="2"/>
          </rPr>
          <t xml:space="preserve">
</t>
        </r>
      </text>
    </comment>
    <comment ref="F24" authorId="0" shapeId="0" xr:uid="{1FF56885-51CA-4EA0-8B46-530E0FF7522D}">
      <text>
        <r>
          <rPr>
            <b/>
            <sz val="9"/>
            <color indexed="81"/>
            <rFont val="Tahoma"/>
            <family val="2"/>
          </rPr>
          <t>CEPICI: Prière lier la facture scannée</t>
        </r>
        <r>
          <rPr>
            <sz val="9"/>
            <color indexed="81"/>
            <rFont val="Tahoma"/>
            <family val="2"/>
          </rPr>
          <t xml:space="preserve">
</t>
        </r>
      </text>
    </comment>
    <comment ref="F25" authorId="0" shapeId="0" xr:uid="{DDF9A261-7E7D-4FE6-9AA7-1FAAEE529E1F}">
      <text>
        <r>
          <rPr>
            <b/>
            <sz val="9"/>
            <color indexed="81"/>
            <rFont val="Tahoma"/>
            <family val="2"/>
          </rPr>
          <t>CEPICI: Prière lier la facture scannée</t>
        </r>
        <r>
          <rPr>
            <sz val="9"/>
            <color indexed="81"/>
            <rFont val="Tahoma"/>
            <family val="2"/>
          </rPr>
          <t xml:space="preserve">
</t>
        </r>
      </text>
    </comment>
    <comment ref="F26" authorId="0" shapeId="0" xr:uid="{98F3C161-DA23-45EF-ADF6-FD49E93FEC8E}">
      <text>
        <r>
          <rPr>
            <b/>
            <sz val="9"/>
            <color indexed="81"/>
            <rFont val="Tahoma"/>
            <family val="2"/>
          </rPr>
          <t>CEPICI: Prière lier la facture scannée</t>
        </r>
        <r>
          <rPr>
            <sz val="9"/>
            <color indexed="81"/>
            <rFont val="Tahoma"/>
            <family val="2"/>
          </rPr>
          <t xml:space="preserve">
</t>
        </r>
      </text>
    </comment>
    <comment ref="F27" authorId="0" shapeId="0" xr:uid="{6E3247D4-56EA-4605-83CE-7D8D579F9FEC}">
      <text>
        <r>
          <rPr>
            <b/>
            <sz val="9"/>
            <color indexed="81"/>
            <rFont val="Tahoma"/>
            <family val="2"/>
          </rPr>
          <t>CEPICI: Prière lier la facture scannée</t>
        </r>
        <r>
          <rPr>
            <sz val="9"/>
            <color indexed="81"/>
            <rFont val="Tahoma"/>
            <family val="2"/>
          </rPr>
          <t xml:space="preserve">
</t>
        </r>
      </text>
    </comment>
    <comment ref="F28" authorId="0" shapeId="0" xr:uid="{A36A6C8C-9566-4711-A0BE-4C3FD03FE2C7}">
      <text>
        <r>
          <rPr>
            <b/>
            <sz val="9"/>
            <color indexed="81"/>
            <rFont val="Tahoma"/>
            <family val="2"/>
          </rPr>
          <t>CEPICI: Prière lier la facture scannée</t>
        </r>
        <r>
          <rPr>
            <sz val="9"/>
            <color indexed="81"/>
            <rFont val="Tahoma"/>
            <family val="2"/>
          </rPr>
          <t xml:space="preserve">
</t>
        </r>
      </text>
    </comment>
    <comment ref="F29" authorId="0" shapeId="0" xr:uid="{70B08A59-AB3D-4F50-A13E-4978D3B62181}">
      <text>
        <r>
          <rPr>
            <b/>
            <sz val="9"/>
            <color indexed="81"/>
            <rFont val="Tahoma"/>
            <family val="2"/>
          </rPr>
          <t>CEPICI: Prière lier la facture scannée</t>
        </r>
        <r>
          <rPr>
            <sz val="9"/>
            <color indexed="81"/>
            <rFont val="Tahoma"/>
            <family val="2"/>
          </rPr>
          <t xml:space="preserve">
</t>
        </r>
      </text>
    </comment>
    <comment ref="F30" authorId="0" shapeId="0" xr:uid="{3FE11EA4-47E9-447E-B3C0-E4CF0CC26807}">
      <text>
        <r>
          <rPr>
            <b/>
            <sz val="9"/>
            <color indexed="81"/>
            <rFont val="Tahoma"/>
            <family val="2"/>
          </rPr>
          <t>CEPICI: Prière lier la facture scannée</t>
        </r>
        <r>
          <rPr>
            <sz val="9"/>
            <color indexed="81"/>
            <rFont val="Tahoma"/>
            <family val="2"/>
          </rPr>
          <t xml:space="preserve">
</t>
        </r>
      </text>
    </comment>
    <comment ref="F31" authorId="0" shapeId="0" xr:uid="{8B7EC7EA-40E1-4388-81CD-BCA6DFA613CD}">
      <text>
        <r>
          <rPr>
            <b/>
            <sz val="9"/>
            <color indexed="81"/>
            <rFont val="Tahoma"/>
            <family val="2"/>
          </rPr>
          <t>CEPICI: Prière lier la facture scannée</t>
        </r>
        <r>
          <rPr>
            <sz val="9"/>
            <color indexed="81"/>
            <rFont val="Tahoma"/>
            <family val="2"/>
          </rPr>
          <t xml:space="preserve">
</t>
        </r>
      </text>
    </comment>
    <comment ref="F32" authorId="0" shapeId="0" xr:uid="{3D29D48E-0E5E-4B1E-BC64-144EFABC0CDC}">
      <text>
        <r>
          <rPr>
            <b/>
            <sz val="9"/>
            <color indexed="81"/>
            <rFont val="Tahoma"/>
            <family val="2"/>
          </rPr>
          <t>CEPICI: Prière lier la facture scannée</t>
        </r>
        <r>
          <rPr>
            <sz val="9"/>
            <color indexed="81"/>
            <rFont val="Tahoma"/>
            <family val="2"/>
          </rPr>
          <t xml:space="preserve">
</t>
        </r>
      </text>
    </comment>
    <comment ref="F33" authorId="0" shapeId="0" xr:uid="{01A898F9-935E-4387-91E6-191C1A721950}">
      <text>
        <r>
          <rPr>
            <b/>
            <sz val="9"/>
            <color indexed="81"/>
            <rFont val="Tahoma"/>
            <family val="2"/>
          </rPr>
          <t>CEPICI: Prière lier la facture scannée</t>
        </r>
        <r>
          <rPr>
            <sz val="9"/>
            <color indexed="81"/>
            <rFont val="Tahoma"/>
            <family val="2"/>
          </rPr>
          <t xml:space="preserve">
</t>
        </r>
      </text>
    </comment>
    <comment ref="F34" authorId="0" shapeId="0" xr:uid="{A0A2C189-7AAB-47D8-85DC-D07039845B5F}">
      <text>
        <r>
          <rPr>
            <b/>
            <sz val="9"/>
            <color indexed="81"/>
            <rFont val="Tahoma"/>
            <family val="2"/>
          </rPr>
          <t>CEPICI: Prière lier la facture scannée</t>
        </r>
        <r>
          <rPr>
            <sz val="9"/>
            <color indexed="81"/>
            <rFont val="Tahoma"/>
            <family val="2"/>
          </rPr>
          <t xml:space="preserve">
</t>
        </r>
      </text>
    </comment>
    <comment ref="F35" authorId="0" shapeId="0" xr:uid="{CDED16D2-4089-4028-876B-7E116F271712}">
      <text>
        <r>
          <rPr>
            <b/>
            <sz val="9"/>
            <color indexed="81"/>
            <rFont val="Tahoma"/>
            <family val="2"/>
          </rPr>
          <t>CEPICI: Prière lier la facture scannée</t>
        </r>
        <r>
          <rPr>
            <sz val="9"/>
            <color indexed="81"/>
            <rFont val="Tahoma"/>
            <family val="2"/>
          </rPr>
          <t xml:space="preserve">
</t>
        </r>
      </text>
    </comment>
    <comment ref="F36" authorId="0" shapeId="0" xr:uid="{BADE5971-6AC0-4C11-B92A-CD9EA3973023}">
      <text>
        <r>
          <rPr>
            <b/>
            <sz val="9"/>
            <color indexed="81"/>
            <rFont val="Tahoma"/>
            <family val="2"/>
          </rPr>
          <t>CEPICI: Prière lier la facture scannée</t>
        </r>
        <r>
          <rPr>
            <sz val="9"/>
            <color indexed="81"/>
            <rFont val="Tahoma"/>
            <family val="2"/>
          </rPr>
          <t xml:space="preserve">
</t>
        </r>
      </text>
    </comment>
    <comment ref="F37" authorId="0" shapeId="0" xr:uid="{7A72CFA5-5D35-44B5-8601-E018B9F4AD98}">
      <text>
        <r>
          <rPr>
            <b/>
            <sz val="9"/>
            <color indexed="81"/>
            <rFont val="Tahoma"/>
            <family val="2"/>
          </rPr>
          <t>CEPICI: Prière lier la facture scannée</t>
        </r>
        <r>
          <rPr>
            <sz val="9"/>
            <color indexed="81"/>
            <rFont val="Tahoma"/>
            <family val="2"/>
          </rPr>
          <t xml:space="preserve">
</t>
        </r>
      </text>
    </comment>
    <comment ref="F38" authorId="0" shapeId="0" xr:uid="{CC38C642-9C23-438E-ACA8-C19B5DD75FC7}">
      <text>
        <r>
          <rPr>
            <b/>
            <sz val="9"/>
            <color indexed="81"/>
            <rFont val="Tahoma"/>
            <family val="2"/>
          </rPr>
          <t>CEPICI: Prière lier la facture scannée</t>
        </r>
        <r>
          <rPr>
            <sz val="9"/>
            <color indexed="81"/>
            <rFont val="Tahoma"/>
            <family val="2"/>
          </rPr>
          <t xml:space="preserve">
</t>
        </r>
      </text>
    </comment>
    <comment ref="F39" authorId="0" shapeId="0" xr:uid="{BBD3CD26-525D-403A-8C51-28E17A9F3B4F}">
      <text>
        <r>
          <rPr>
            <b/>
            <sz val="9"/>
            <color indexed="81"/>
            <rFont val="Tahoma"/>
            <family val="2"/>
          </rPr>
          <t>CEPICI: Prière lier la facture scannée</t>
        </r>
        <r>
          <rPr>
            <sz val="9"/>
            <color indexed="81"/>
            <rFont val="Tahoma"/>
            <family val="2"/>
          </rPr>
          <t xml:space="preserve">
</t>
        </r>
      </text>
    </comment>
    <comment ref="F40" authorId="0" shapeId="0" xr:uid="{FCCB95C3-FF4B-480F-BE35-94995987963C}">
      <text>
        <r>
          <rPr>
            <b/>
            <sz val="9"/>
            <color indexed="81"/>
            <rFont val="Tahoma"/>
            <family val="2"/>
          </rPr>
          <t>CEPICI: Prière lier la facture scannée</t>
        </r>
        <r>
          <rPr>
            <sz val="9"/>
            <color indexed="81"/>
            <rFont val="Tahoma"/>
            <family val="2"/>
          </rPr>
          <t xml:space="preserve">
</t>
        </r>
      </text>
    </comment>
    <comment ref="F41" authorId="0" shapeId="0" xr:uid="{90073680-7451-42DD-ABA7-23283DEB6E20}">
      <text>
        <r>
          <rPr>
            <b/>
            <sz val="9"/>
            <color indexed="81"/>
            <rFont val="Tahoma"/>
            <family val="2"/>
          </rPr>
          <t>CEPICI: Prière lier la facture scannée</t>
        </r>
        <r>
          <rPr>
            <sz val="9"/>
            <color indexed="81"/>
            <rFont val="Tahoma"/>
            <family val="2"/>
          </rPr>
          <t xml:space="preserve">
</t>
        </r>
      </text>
    </comment>
    <comment ref="F42" authorId="0" shapeId="0" xr:uid="{113209CB-F21B-471A-9DE2-1E8F037BA97C}">
      <text>
        <r>
          <rPr>
            <b/>
            <sz val="9"/>
            <color indexed="81"/>
            <rFont val="Tahoma"/>
            <family val="2"/>
          </rPr>
          <t>CEPICI: Prière lier la facture scannée</t>
        </r>
        <r>
          <rPr>
            <sz val="9"/>
            <color indexed="81"/>
            <rFont val="Tahoma"/>
            <family val="2"/>
          </rPr>
          <t xml:space="preserve">
</t>
        </r>
      </text>
    </comment>
    <comment ref="F43" authorId="0" shapeId="0" xr:uid="{0DBEDD69-B0A0-485E-A758-6562578AFE9E}">
      <text>
        <r>
          <rPr>
            <b/>
            <sz val="9"/>
            <color indexed="81"/>
            <rFont val="Tahoma"/>
            <family val="2"/>
          </rPr>
          <t>CEPICI: Prière lier la facture scannée</t>
        </r>
        <r>
          <rPr>
            <sz val="9"/>
            <color indexed="81"/>
            <rFont val="Tahoma"/>
            <family val="2"/>
          </rPr>
          <t xml:space="preserve">
</t>
        </r>
      </text>
    </comment>
    <comment ref="F44" authorId="0" shapeId="0" xr:uid="{008C5A85-A86E-4C79-BAA1-F1DDF0F5F01F}">
      <text>
        <r>
          <rPr>
            <b/>
            <sz val="9"/>
            <color indexed="81"/>
            <rFont val="Tahoma"/>
            <family val="2"/>
          </rPr>
          <t>CEPICI: Prière lier la facture scannée</t>
        </r>
        <r>
          <rPr>
            <sz val="9"/>
            <color indexed="81"/>
            <rFont val="Tahoma"/>
            <family val="2"/>
          </rPr>
          <t xml:space="preserve">
</t>
        </r>
      </text>
    </comment>
    <comment ref="F45" authorId="0" shapeId="0" xr:uid="{0F527016-7EC9-47FB-AD5D-95E0121FA537}">
      <text>
        <r>
          <rPr>
            <b/>
            <sz val="9"/>
            <color indexed="81"/>
            <rFont val="Tahoma"/>
            <family val="2"/>
          </rPr>
          <t>CEPICI: Prière lier la facture scannée</t>
        </r>
        <r>
          <rPr>
            <sz val="9"/>
            <color indexed="81"/>
            <rFont val="Tahoma"/>
            <family val="2"/>
          </rPr>
          <t xml:space="preserve">
</t>
        </r>
      </text>
    </comment>
    <comment ref="F46" authorId="0" shapeId="0" xr:uid="{A3EB4DC1-4DC4-4782-82F1-A68E348C2167}">
      <text>
        <r>
          <rPr>
            <b/>
            <sz val="9"/>
            <color indexed="81"/>
            <rFont val="Tahoma"/>
            <family val="2"/>
          </rPr>
          <t>CEPICI: Prière lier la facture scannée</t>
        </r>
        <r>
          <rPr>
            <sz val="9"/>
            <color indexed="81"/>
            <rFont val="Tahoma"/>
            <family val="2"/>
          </rPr>
          <t xml:space="preserve">
</t>
        </r>
      </text>
    </comment>
    <comment ref="F47" authorId="0" shapeId="0" xr:uid="{A2C4423A-9C66-4273-B22A-C3B81B748E35}">
      <text>
        <r>
          <rPr>
            <b/>
            <sz val="9"/>
            <color indexed="81"/>
            <rFont val="Tahoma"/>
            <family val="2"/>
          </rPr>
          <t>CEPICI: Prière lier la facture scannée</t>
        </r>
        <r>
          <rPr>
            <sz val="9"/>
            <color indexed="81"/>
            <rFont val="Tahoma"/>
            <family val="2"/>
          </rPr>
          <t xml:space="preserve">
</t>
        </r>
      </text>
    </comment>
    <comment ref="F48" authorId="0" shapeId="0" xr:uid="{6113122A-521F-4DBE-9D85-1FD2DA994779}">
      <text>
        <r>
          <rPr>
            <b/>
            <sz val="9"/>
            <color indexed="81"/>
            <rFont val="Tahoma"/>
            <family val="2"/>
          </rPr>
          <t>CEPICI: Prière lier la facture scannée</t>
        </r>
        <r>
          <rPr>
            <sz val="9"/>
            <color indexed="81"/>
            <rFont val="Tahoma"/>
            <family val="2"/>
          </rPr>
          <t xml:space="preserve">
</t>
        </r>
      </text>
    </comment>
    <comment ref="F49" authorId="0" shapeId="0" xr:uid="{8B0AEF9D-3604-4D91-BC72-16CD777E694E}">
      <text>
        <r>
          <rPr>
            <b/>
            <sz val="9"/>
            <color indexed="81"/>
            <rFont val="Tahoma"/>
            <family val="2"/>
          </rPr>
          <t>CEPICI: Prière lier la facture scannée</t>
        </r>
        <r>
          <rPr>
            <sz val="9"/>
            <color indexed="81"/>
            <rFont val="Tahoma"/>
            <family val="2"/>
          </rPr>
          <t xml:space="preserve">
</t>
        </r>
      </text>
    </comment>
    <comment ref="F50" authorId="0" shapeId="0" xr:uid="{44E41DFC-BDEF-4991-BE2D-8478529BE9CD}">
      <text>
        <r>
          <rPr>
            <b/>
            <sz val="9"/>
            <color indexed="81"/>
            <rFont val="Tahoma"/>
            <family val="2"/>
          </rPr>
          <t>CEPICI: Prière lier la facture scannée</t>
        </r>
        <r>
          <rPr>
            <sz val="9"/>
            <color indexed="81"/>
            <rFont val="Tahoma"/>
            <family val="2"/>
          </rPr>
          <t xml:space="preserve">
</t>
        </r>
      </text>
    </comment>
    <comment ref="F51" authorId="0" shapeId="0" xr:uid="{6E784FAD-4368-419C-8EDF-FD1E0C0A1D9E}">
      <text>
        <r>
          <rPr>
            <b/>
            <sz val="9"/>
            <color indexed="81"/>
            <rFont val="Tahoma"/>
            <family val="2"/>
          </rPr>
          <t>CEPICI: Prière lier la facture scannée</t>
        </r>
        <r>
          <rPr>
            <sz val="9"/>
            <color indexed="81"/>
            <rFont val="Tahoma"/>
            <family val="2"/>
          </rPr>
          <t xml:space="preserve">
</t>
        </r>
      </text>
    </comment>
    <comment ref="F52" authorId="0" shapeId="0" xr:uid="{297C5D6D-19E2-468C-AEB0-D426D904DE30}">
      <text>
        <r>
          <rPr>
            <b/>
            <sz val="9"/>
            <color indexed="81"/>
            <rFont val="Tahoma"/>
            <family val="2"/>
          </rPr>
          <t>CEPICI: Prière lier la facture scannée</t>
        </r>
        <r>
          <rPr>
            <sz val="9"/>
            <color indexed="81"/>
            <rFont val="Tahoma"/>
            <family val="2"/>
          </rPr>
          <t xml:space="preserve">
</t>
        </r>
      </text>
    </comment>
    <comment ref="F53" authorId="0" shapeId="0" xr:uid="{A866999C-53DE-4A3C-AF5A-A7B96D8B3F4E}">
      <text>
        <r>
          <rPr>
            <b/>
            <sz val="9"/>
            <color indexed="81"/>
            <rFont val="Tahoma"/>
            <family val="2"/>
          </rPr>
          <t>CEPICI: Prière lier la facture scannée</t>
        </r>
        <r>
          <rPr>
            <sz val="9"/>
            <color indexed="81"/>
            <rFont val="Tahoma"/>
            <family val="2"/>
          </rPr>
          <t xml:space="preserve">
</t>
        </r>
      </text>
    </comment>
    <comment ref="F54" authorId="0" shapeId="0" xr:uid="{9D1C4C72-1420-4BD3-9670-D48CB45F562F}">
      <text>
        <r>
          <rPr>
            <b/>
            <sz val="9"/>
            <color indexed="81"/>
            <rFont val="Tahoma"/>
            <family val="2"/>
          </rPr>
          <t>CEPICI: Prière lier la facture scannée</t>
        </r>
        <r>
          <rPr>
            <sz val="9"/>
            <color indexed="81"/>
            <rFont val="Tahoma"/>
            <family val="2"/>
          </rPr>
          <t xml:space="preserve">
</t>
        </r>
      </text>
    </comment>
    <comment ref="F55" authorId="0" shapeId="0" xr:uid="{B3BF3B76-C555-40C8-8F09-3E88B881199B}">
      <text>
        <r>
          <rPr>
            <b/>
            <sz val="9"/>
            <color indexed="81"/>
            <rFont val="Tahoma"/>
            <family val="2"/>
          </rPr>
          <t>CEPICI: Prière lier la facture scannée</t>
        </r>
        <r>
          <rPr>
            <sz val="9"/>
            <color indexed="81"/>
            <rFont val="Tahoma"/>
            <family val="2"/>
          </rPr>
          <t xml:space="preserve">
</t>
        </r>
      </text>
    </comment>
    <comment ref="F56" authorId="0" shapeId="0" xr:uid="{4849A5FA-1FBD-4551-B224-4ACE50D4A68B}">
      <text>
        <r>
          <rPr>
            <b/>
            <sz val="9"/>
            <color indexed="81"/>
            <rFont val="Tahoma"/>
            <family val="2"/>
          </rPr>
          <t>CEPICI: Prière lier la facture scannée</t>
        </r>
        <r>
          <rPr>
            <sz val="9"/>
            <color indexed="81"/>
            <rFont val="Tahoma"/>
            <family val="2"/>
          </rPr>
          <t xml:space="preserve">
</t>
        </r>
      </text>
    </comment>
    <comment ref="F57" authorId="0" shapeId="0" xr:uid="{390B9CA6-95A1-438F-9851-3624DB69A2BC}">
      <text>
        <r>
          <rPr>
            <b/>
            <sz val="9"/>
            <color indexed="81"/>
            <rFont val="Tahoma"/>
            <family val="2"/>
          </rPr>
          <t>CEPICI: Prière lier la facture scannée</t>
        </r>
        <r>
          <rPr>
            <sz val="9"/>
            <color indexed="81"/>
            <rFont val="Tahoma"/>
            <family val="2"/>
          </rPr>
          <t xml:space="preserve">
</t>
        </r>
      </text>
    </comment>
    <comment ref="F58" authorId="0" shapeId="0" xr:uid="{367FC21E-483C-4C3A-80B5-5D07334ACBA5}">
      <text>
        <r>
          <rPr>
            <b/>
            <sz val="9"/>
            <color indexed="81"/>
            <rFont val="Tahoma"/>
            <family val="2"/>
          </rPr>
          <t>CEPICI: Prière lier la facture scannée</t>
        </r>
        <r>
          <rPr>
            <sz val="9"/>
            <color indexed="81"/>
            <rFont val="Tahoma"/>
            <family val="2"/>
          </rPr>
          <t xml:space="preserve">
</t>
        </r>
      </text>
    </comment>
    <comment ref="F59" authorId="0" shapeId="0" xr:uid="{E57A43A0-DCEC-4979-A1A0-8F105FE02F69}">
      <text>
        <r>
          <rPr>
            <b/>
            <sz val="9"/>
            <color indexed="81"/>
            <rFont val="Tahoma"/>
            <family val="2"/>
          </rPr>
          <t>CEPICI: Prière lier la facture scannée</t>
        </r>
        <r>
          <rPr>
            <sz val="9"/>
            <color indexed="81"/>
            <rFont val="Tahoma"/>
            <family val="2"/>
          </rPr>
          <t xml:space="preserve">
</t>
        </r>
      </text>
    </comment>
    <comment ref="F60" authorId="0" shapeId="0" xr:uid="{B08312F7-53AB-4CD9-B7A6-F2591A67804E}">
      <text>
        <r>
          <rPr>
            <b/>
            <sz val="9"/>
            <color indexed="81"/>
            <rFont val="Tahoma"/>
            <family val="2"/>
          </rPr>
          <t>CEPICI: Prière lier la facture scannée</t>
        </r>
        <r>
          <rPr>
            <sz val="9"/>
            <color indexed="81"/>
            <rFont val="Tahoma"/>
            <family val="2"/>
          </rPr>
          <t xml:space="preserve">
</t>
        </r>
      </text>
    </comment>
    <comment ref="F61" authorId="0" shapeId="0" xr:uid="{D79FE8AA-37F2-4E61-B469-55ACF2AFBC74}">
      <text>
        <r>
          <rPr>
            <b/>
            <sz val="9"/>
            <color indexed="81"/>
            <rFont val="Tahoma"/>
            <family val="2"/>
          </rPr>
          <t>CEPICI: Prière lier la facture scannée</t>
        </r>
        <r>
          <rPr>
            <sz val="9"/>
            <color indexed="81"/>
            <rFont val="Tahoma"/>
            <family val="2"/>
          </rPr>
          <t xml:space="preserve">
</t>
        </r>
      </text>
    </comment>
    <comment ref="F62" authorId="0" shapeId="0" xr:uid="{59BA0988-4E11-44DE-A12C-002AC0AC92E6}">
      <text>
        <r>
          <rPr>
            <b/>
            <sz val="9"/>
            <color indexed="81"/>
            <rFont val="Tahoma"/>
            <family val="2"/>
          </rPr>
          <t>CEPICI: Prière lier la facture scannée</t>
        </r>
        <r>
          <rPr>
            <sz val="9"/>
            <color indexed="81"/>
            <rFont val="Tahoma"/>
            <family val="2"/>
          </rPr>
          <t xml:space="preserve">
</t>
        </r>
      </text>
    </comment>
    <comment ref="F63" authorId="0" shapeId="0" xr:uid="{D4C53AC2-653F-4A90-9801-E95A29BD7A6B}">
      <text>
        <r>
          <rPr>
            <b/>
            <sz val="9"/>
            <color indexed="81"/>
            <rFont val="Tahoma"/>
            <family val="2"/>
          </rPr>
          <t>CEPICI: Prière lier la facture scannée</t>
        </r>
        <r>
          <rPr>
            <sz val="9"/>
            <color indexed="81"/>
            <rFont val="Tahoma"/>
            <family val="2"/>
          </rPr>
          <t xml:space="preserve">
</t>
        </r>
      </text>
    </comment>
    <comment ref="F64" authorId="0" shapeId="0" xr:uid="{52A1E972-C503-4616-8908-C516ECAC9855}">
      <text>
        <r>
          <rPr>
            <b/>
            <sz val="9"/>
            <color indexed="81"/>
            <rFont val="Tahoma"/>
            <family val="2"/>
          </rPr>
          <t>CEPICI: Prière lier la facture scannée</t>
        </r>
        <r>
          <rPr>
            <sz val="9"/>
            <color indexed="81"/>
            <rFont val="Tahoma"/>
            <family val="2"/>
          </rPr>
          <t xml:space="preserve">
</t>
        </r>
      </text>
    </comment>
    <comment ref="F65" authorId="0" shapeId="0" xr:uid="{0C7D9196-1E09-41B0-8DE7-14622261EC98}">
      <text>
        <r>
          <rPr>
            <b/>
            <sz val="9"/>
            <color indexed="81"/>
            <rFont val="Tahoma"/>
            <family val="2"/>
          </rPr>
          <t>CEPICI: Prière lier la facture scannée</t>
        </r>
        <r>
          <rPr>
            <sz val="9"/>
            <color indexed="81"/>
            <rFont val="Tahoma"/>
            <family val="2"/>
          </rPr>
          <t xml:space="preserve">
</t>
        </r>
      </text>
    </comment>
    <comment ref="F66" authorId="0" shapeId="0" xr:uid="{ED41FB81-A472-442E-945F-436B1A8562D7}">
      <text>
        <r>
          <rPr>
            <b/>
            <sz val="9"/>
            <color indexed="81"/>
            <rFont val="Tahoma"/>
            <family val="2"/>
          </rPr>
          <t>CEPICI: Prière lier la facture scannée</t>
        </r>
        <r>
          <rPr>
            <sz val="9"/>
            <color indexed="81"/>
            <rFont val="Tahoma"/>
            <family val="2"/>
          </rPr>
          <t xml:space="preserve">
</t>
        </r>
      </text>
    </comment>
    <comment ref="F67" authorId="0" shapeId="0" xr:uid="{8AA09E4B-C382-4F84-8ECE-DBC011F7DEBB}">
      <text>
        <r>
          <rPr>
            <b/>
            <sz val="9"/>
            <color indexed="81"/>
            <rFont val="Tahoma"/>
            <family val="2"/>
          </rPr>
          <t>CEPICI: Prière lier la facture scannée</t>
        </r>
        <r>
          <rPr>
            <sz val="9"/>
            <color indexed="81"/>
            <rFont val="Tahoma"/>
            <family val="2"/>
          </rPr>
          <t xml:space="preserve">
</t>
        </r>
      </text>
    </comment>
    <comment ref="F68" authorId="0" shapeId="0" xr:uid="{D61B2998-4CDF-4311-AF1D-FDFB9DB400D1}">
      <text>
        <r>
          <rPr>
            <b/>
            <sz val="9"/>
            <color indexed="81"/>
            <rFont val="Tahoma"/>
            <family val="2"/>
          </rPr>
          <t>CEPICI: Prière lier la facture scannée</t>
        </r>
        <r>
          <rPr>
            <sz val="9"/>
            <color indexed="81"/>
            <rFont val="Tahoma"/>
            <family val="2"/>
          </rPr>
          <t xml:space="preserve">
</t>
        </r>
      </text>
    </comment>
    <comment ref="F69" authorId="0" shapeId="0" xr:uid="{BC855281-BB2B-4184-976E-71C5FEA3F927}">
      <text>
        <r>
          <rPr>
            <b/>
            <sz val="9"/>
            <color indexed="81"/>
            <rFont val="Tahoma"/>
            <family val="2"/>
          </rPr>
          <t>CEPICI: Prière lier la facture scannée</t>
        </r>
        <r>
          <rPr>
            <sz val="9"/>
            <color indexed="81"/>
            <rFont val="Tahoma"/>
            <family val="2"/>
          </rPr>
          <t xml:space="preserve">
</t>
        </r>
      </text>
    </comment>
    <comment ref="F70" authorId="0" shapeId="0" xr:uid="{83872142-868F-48FF-860F-A23037B19146}">
      <text>
        <r>
          <rPr>
            <b/>
            <sz val="9"/>
            <color indexed="81"/>
            <rFont val="Tahoma"/>
            <family val="2"/>
          </rPr>
          <t>CEPICI: Prière lier la facture scannée</t>
        </r>
        <r>
          <rPr>
            <sz val="9"/>
            <color indexed="81"/>
            <rFont val="Tahoma"/>
            <family val="2"/>
          </rPr>
          <t xml:space="preserve">
</t>
        </r>
      </text>
    </comment>
    <comment ref="F71" authorId="0" shapeId="0" xr:uid="{FE2AE527-87B7-4D16-B3F3-6E9964BC0B80}">
      <text>
        <r>
          <rPr>
            <b/>
            <sz val="9"/>
            <color indexed="81"/>
            <rFont val="Tahoma"/>
            <family val="2"/>
          </rPr>
          <t>CEPICI: Prière lier la facture scannée</t>
        </r>
        <r>
          <rPr>
            <sz val="9"/>
            <color indexed="81"/>
            <rFont val="Tahoma"/>
            <family val="2"/>
          </rPr>
          <t xml:space="preserve">
</t>
        </r>
      </text>
    </comment>
    <comment ref="F72" authorId="0" shapeId="0" xr:uid="{C891E78F-20AA-422D-969B-D31F83DCB15A}">
      <text>
        <r>
          <rPr>
            <b/>
            <sz val="9"/>
            <color indexed="81"/>
            <rFont val="Tahoma"/>
            <family val="2"/>
          </rPr>
          <t>CEPICI: Prière lier la facture scannée</t>
        </r>
        <r>
          <rPr>
            <sz val="9"/>
            <color indexed="81"/>
            <rFont val="Tahoma"/>
            <family val="2"/>
          </rPr>
          <t xml:space="preserve">
</t>
        </r>
      </text>
    </comment>
    <comment ref="F73" authorId="0" shapeId="0" xr:uid="{72CE7ACE-DD95-42F0-B578-C8348627CC50}">
      <text>
        <r>
          <rPr>
            <b/>
            <sz val="9"/>
            <color indexed="81"/>
            <rFont val="Tahoma"/>
            <family val="2"/>
          </rPr>
          <t>CEPICI: Prière lier la facture scannée</t>
        </r>
        <r>
          <rPr>
            <sz val="9"/>
            <color indexed="81"/>
            <rFont val="Tahoma"/>
            <family val="2"/>
          </rPr>
          <t xml:space="preserve">
</t>
        </r>
      </text>
    </comment>
    <comment ref="F74" authorId="0" shapeId="0" xr:uid="{EE441A4E-0F2E-43A2-87CD-275318F24F8D}">
      <text>
        <r>
          <rPr>
            <b/>
            <sz val="9"/>
            <color indexed="81"/>
            <rFont val="Tahoma"/>
            <family val="2"/>
          </rPr>
          <t>CEPICI: Prière lier la facture scannée</t>
        </r>
        <r>
          <rPr>
            <sz val="9"/>
            <color indexed="81"/>
            <rFont val="Tahoma"/>
            <family val="2"/>
          </rPr>
          <t xml:space="preserve">
</t>
        </r>
      </text>
    </comment>
    <comment ref="F75" authorId="0" shapeId="0" xr:uid="{47D853F3-66B0-4A30-9750-18D4352BBC13}">
      <text>
        <r>
          <rPr>
            <b/>
            <sz val="9"/>
            <color indexed="81"/>
            <rFont val="Tahoma"/>
            <family val="2"/>
          </rPr>
          <t>CEPICI: Prière lier la facture scannée</t>
        </r>
        <r>
          <rPr>
            <sz val="9"/>
            <color indexed="81"/>
            <rFont val="Tahoma"/>
            <family val="2"/>
          </rPr>
          <t xml:space="preserve">
</t>
        </r>
      </text>
    </comment>
    <comment ref="F76" authorId="0" shapeId="0" xr:uid="{991228AE-1E42-49E0-858B-39F103C9EC54}">
      <text>
        <r>
          <rPr>
            <b/>
            <sz val="9"/>
            <color indexed="81"/>
            <rFont val="Tahoma"/>
            <family val="2"/>
          </rPr>
          <t>CEPICI: Prière lier la facture scannée</t>
        </r>
        <r>
          <rPr>
            <sz val="9"/>
            <color indexed="81"/>
            <rFont val="Tahoma"/>
            <family val="2"/>
          </rPr>
          <t xml:space="preserve">
</t>
        </r>
      </text>
    </comment>
    <comment ref="F77" authorId="0" shapeId="0" xr:uid="{4DB08518-3777-4617-9F6E-E2D1B3AD49F4}">
      <text>
        <r>
          <rPr>
            <b/>
            <sz val="9"/>
            <color indexed="81"/>
            <rFont val="Tahoma"/>
            <family val="2"/>
          </rPr>
          <t>CEPICI: Prière lier la facture scannée</t>
        </r>
        <r>
          <rPr>
            <sz val="9"/>
            <color indexed="81"/>
            <rFont val="Tahoma"/>
            <family val="2"/>
          </rPr>
          <t xml:space="preserve">
</t>
        </r>
      </text>
    </comment>
    <comment ref="F78" authorId="0" shapeId="0" xr:uid="{D2744645-8C8F-45E9-9F8D-1787C12D553E}">
      <text>
        <r>
          <rPr>
            <b/>
            <sz val="9"/>
            <color indexed="81"/>
            <rFont val="Tahoma"/>
            <family val="2"/>
          </rPr>
          <t>CEPICI: Prière lier la facture scannée</t>
        </r>
        <r>
          <rPr>
            <sz val="9"/>
            <color indexed="81"/>
            <rFont val="Tahoma"/>
            <family val="2"/>
          </rPr>
          <t xml:space="preserve">
</t>
        </r>
      </text>
    </comment>
    <comment ref="F79" authorId="0" shapeId="0" xr:uid="{DFCF90F9-0D98-4302-8020-C4CBE54B6D6F}">
      <text>
        <r>
          <rPr>
            <b/>
            <sz val="9"/>
            <color indexed="81"/>
            <rFont val="Tahoma"/>
            <family val="2"/>
          </rPr>
          <t>CEPICI: Prière lier la facture scannée</t>
        </r>
        <r>
          <rPr>
            <sz val="9"/>
            <color indexed="81"/>
            <rFont val="Tahoma"/>
            <family val="2"/>
          </rPr>
          <t xml:space="preserve">
</t>
        </r>
      </text>
    </comment>
    <comment ref="F80" authorId="0" shapeId="0" xr:uid="{4558F3B7-D825-4EDF-A3DD-57B10C2BAA19}">
      <text>
        <r>
          <rPr>
            <b/>
            <sz val="9"/>
            <color indexed="81"/>
            <rFont val="Tahoma"/>
            <family val="2"/>
          </rPr>
          <t>CEPICI: Prière lier la facture scannée</t>
        </r>
        <r>
          <rPr>
            <sz val="9"/>
            <color indexed="81"/>
            <rFont val="Tahoma"/>
            <family val="2"/>
          </rPr>
          <t xml:space="preserve">
</t>
        </r>
      </text>
    </comment>
    <comment ref="F81" authorId="0" shapeId="0" xr:uid="{0CF1DFCB-B369-45E3-84F3-E6FB8C380AFE}">
      <text>
        <r>
          <rPr>
            <b/>
            <sz val="9"/>
            <color indexed="81"/>
            <rFont val="Tahoma"/>
            <family val="2"/>
          </rPr>
          <t>CEPICI: Prière lier la facture scannée</t>
        </r>
        <r>
          <rPr>
            <sz val="9"/>
            <color indexed="81"/>
            <rFont val="Tahoma"/>
            <family val="2"/>
          </rPr>
          <t xml:space="preserve">
</t>
        </r>
      </text>
    </comment>
    <comment ref="F82" authorId="0" shapeId="0" xr:uid="{08A8278F-1810-4049-976B-DDB5F02D14A2}">
      <text>
        <r>
          <rPr>
            <b/>
            <sz val="9"/>
            <color indexed="81"/>
            <rFont val="Tahoma"/>
            <family val="2"/>
          </rPr>
          <t>CEPICI: Prière lier la facture scannée</t>
        </r>
        <r>
          <rPr>
            <sz val="9"/>
            <color indexed="81"/>
            <rFont val="Tahoma"/>
            <family val="2"/>
          </rPr>
          <t xml:space="preserve">
</t>
        </r>
      </text>
    </comment>
    <comment ref="F83" authorId="0" shapeId="0" xr:uid="{A081B023-9CDC-4F41-972E-F5E7A0D49BEA}">
      <text>
        <r>
          <rPr>
            <b/>
            <sz val="9"/>
            <color indexed="81"/>
            <rFont val="Tahoma"/>
            <family val="2"/>
          </rPr>
          <t>CEPICI: Prière lier la facture scannée</t>
        </r>
        <r>
          <rPr>
            <sz val="9"/>
            <color indexed="81"/>
            <rFont val="Tahoma"/>
            <family val="2"/>
          </rPr>
          <t xml:space="preserve">
</t>
        </r>
      </text>
    </comment>
    <comment ref="F84" authorId="0" shapeId="0" xr:uid="{63CDA51D-C7C8-474F-98BA-7357657A4D6D}">
      <text>
        <r>
          <rPr>
            <b/>
            <sz val="9"/>
            <color indexed="81"/>
            <rFont val="Tahoma"/>
            <family val="2"/>
          </rPr>
          <t>CEPICI: Prière lier la facture scannée</t>
        </r>
        <r>
          <rPr>
            <sz val="9"/>
            <color indexed="81"/>
            <rFont val="Tahoma"/>
            <family val="2"/>
          </rPr>
          <t xml:space="preserve">
</t>
        </r>
      </text>
    </comment>
    <comment ref="F85" authorId="0" shapeId="0" xr:uid="{D76800BA-1CA5-4888-A752-2E12F175B4B5}">
      <text>
        <r>
          <rPr>
            <b/>
            <sz val="9"/>
            <color indexed="81"/>
            <rFont val="Tahoma"/>
            <family val="2"/>
          </rPr>
          <t>CEPICI: Prière lier la facture scannée</t>
        </r>
        <r>
          <rPr>
            <sz val="9"/>
            <color indexed="81"/>
            <rFont val="Tahoma"/>
            <family val="2"/>
          </rPr>
          <t xml:space="preserve">
</t>
        </r>
      </text>
    </comment>
    <comment ref="F86" authorId="0" shapeId="0" xr:uid="{6F10CD1E-BA1B-440A-B9F4-93803ADD2055}">
      <text>
        <r>
          <rPr>
            <b/>
            <sz val="9"/>
            <color indexed="81"/>
            <rFont val="Tahoma"/>
            <family val="2"/>
          </rPr>
          <t>CEPICI: Prière lier la facture scannée</t>
        </r>
        <r>
          <rPr>
            <sz val="9"/>
            <color indexed="81"/>
            <rFont val="Tahoma"/>
            <family val="2"/>
          </rPr>
          <t xml:space="preserve">
</t>
        </r>
      </text>
    </comment>
    <comment ref="F87" authorId="0" shapeId="0" xr:uid="{2D4309BE-5FF2-46EC-8250-BE3ECC2BC334}">
      <text>
        <r>
          <rPr>
            <b/>
            <sz val="9"/>
            <color indexed="81"/>
            <rFont val="Tahoma"/>
            <family val="2"/>
          </rPr>
          <t>CEPICI: Prière lier la facture scannée</t>
        </r>
        <r>
          <rPr>
            <sz val="9"/>
            <color indexed="81"/>
            <rFont val="Tahoma"/>
            <family val="2"/>
          </rPr>
          <t xml:space="preserve">
</t>
        </r>
      </text>
    </comment>
    <comment ref="F88" authorId="0" shapeId="0" xr:uid="{101DEBCA-E395-4EF2-9E39-E72453FAC681}">
      <text>
        <r>
          <rPr>
            <b/>
            <sz val="9"/>
            <color indexed="81"/>
            <rFont val="Tahoma"/>
            <family val="2"/>
          </rPr>
          <t>CEPICI: Prière lier la facture scannée</t>
        </r>
        <r>
          <rPr>
            <sz val="9"/>
            <color indexed="81"/>
            <rFont val="Tahoma"/>
            <family val="2"/>
          </rPr>
          <t xml:space="preserve">
</t>
        </r>
      </text>
    </comment>
    <comment ref="F89" authorId="0" shapeId="0" xr:uid="{203F16C0-8B15-43E4-A7FB-40D5214D7751}">
      <text>
        <r>
          <rPr>
            <b/>
            <sz val="9"/>
            <color indexed="81"/>
            <rFont val="Tahoma"/>
            <family val="2"/>
          </rPr>
          <t>CEPICI: Prière lier la facture scannée</t>
        </r>
        <r>
          <rPr>
            <sz val="9"/>
            <color indexed="81"/>
            <rFont val="Tahoma"/>
            <family val="2"/>
          </rPr>
          <t xml:space="preserve">
</t>
        </r>
      </text>
    </comment>
    <comment ref="F90" authorId="0" shapeId="0" xr:uid="{49AD0CEB-4ED8-4AF2-B845-433667C42AB6}">
      <text>
        <r>
          <rPr>
            <b/>
            <sz val="9"/>
            <color indexed="81"/>
            <rFont val="Tahoma"/>
            <family val="2"/>
          </rPr>
          <t>CEPICI: Prière lier la facture scannée</t>
        </r>
        <r>
          <rPr>
            <sz val="9"/>
            <color indexed="81"/>
            <rFont val="Tahoma"/>
            <family val="2"/>
          </rPr>
          <t xml:space="preserve">
</t>
        </r>
      </text>
    </comment>
    <comment ref="F91" authorId="0" shapeId="0" xr:uid="{1B1F7DE5-BB9C-4DE6-AAB2-6E5F0FA9FC94}">
      <text>
        <r>
          <rPr>
            <b/>
            <sz val="9"/>
            <color indexed="81"/>
            <rFont val="Tahoma"/>
            <family val="2"/>
          </rPr>
          <t>CEPICI: Prière lier la facture scannée</t>
        </r>
        <r>
          <rPr>
            <sz val="9"/>
            <color indexed="81"/>
            <rFont val="Tahoma"/>
            <family val="2"/>
          </rPr>
          <t xml:space="preserve">
</t>
        </r>
      </text>
    </comment>
    <comment ref="F92" authorId="0" shapeId="0" xr:uid="{065A8973-F124-4CDB-99BD-266CA3F07A5D}">
      <text>
        <r>
          <rPr>
            <b/>
            <sz val="9"/>
            <color indexed="81"/>
            <rFont val="Tahoma"/>
            <family val="2"/>
          </rPr>
          <t>CEPICI: Prière lier la facture scannée</t>
        </r>
        <r>
          <rPr>
            <sz val="9"/>
            <color indexed="81"/>
            <rFont val="Tahoma"/>
            <family val="2"/>
          </rPr>
          <t xml:space="preserve">
</t>
        </r>
      </text>
    </comment>
    <comment ref="F93" authorId="0" shapeId="0" xr:uid="{E5DD2DDB-FB24-457C-B112-90445C12F750}">
      <text>
        <r>
          <rPr>
            <b/>
            <sz val="9"/>
            <color indexed="81"/>
            <rFont val="Tahoma"/>
            <family val="2"/>
          </rPr>
          <t>CEPICI: Prière lier la facture scannée</t>
        </r>
        <r>
          <rPr>
            <sz val="9"/>
            <color indexed="81"/>
            <rFont val="Tahoma"/>
            <family val="2"/>
          </rPr>
          <t xml:space="preserve">
</t>
        </r>
      </text>
    </comment>
    <comment ref="F94" authorId="0" shapeId="0" xr:uid="{C749B0B9-2B58-48DA-8AD6-6B2C39EECADE}">
      <text>
        <r>
          <rPr>
            <b/>
            <sz val="9"/>
            <color indexed="81"/>
            <rFont val="Tahoma"/>
            <family val="2"/>
          </rPr>
          <t>CEPICI: Prière lier la facture scannée</t>
        </r>
        <r>
          <rPr>
            <sz val="9"/>
            <color indexed="81"/>
            <rFont val="Tahoma"/>
            <family val="2"/>
          </rPr>
          <t xml:space="preserve">
</t>
        </r>
      </text>
    </comment>
    <comment ref="F95" authorId="0" shapeId="0" xr:uid="{9E8811AF-8DB2-424E-97F3-EBA773068C56}">
      <text>
        <r>
          <rPr>
            <b/>
            <sz val="9"/>
            <color indexed="81"/>
            <rFont val="Tahoma"/>
            <family val="2"/>
          </rPr>
          <t>CEPICI: Prière lier la facture scannée</t>
        </r>
        <r>
          <rPr>
            <sz val="9"/>
            <color indexed="81"/>
            <rFont val="Tahoma"/>
            <family val="2"/>
          </rPr>
          <t xml:space="preserve">
</t>
        </r>
      </text>
    </comment>
    <comment ref="F96" authorId="0" shapeId="0" xr:uid="{EDF478E1-A209-4D27-B949-D58B006D622D}">
      <text>
        <r>
          <rPr>
            <b/>
            <sz val="9"/>
            <color indexed="81"/>
            <rFont val="Tahoma"/>
            <family val="2"/>
          </rPr>
          <t>CEPICI: Prière lier la facture scannée</t>
        </r>
        <r>
          <rPr>
            <sz val="9"/>
            <color indexed="81"/>
            <rFont val="Tahoma"/>
            <family val="2"/>
          </rPr>
          <t xml:space="preserve">
</t>
        </r>
      </text>
    </comment>
    <comment ref="F97" authorId="0" shapeId="0" xr:uid="{A2A598C0-7AEF-498A-9C9C-452ED5CCD442}">
      <text>
        <r>
          <rPr>
            <b/>
            <sz val="9"/>
            <color indexed="81"/>
            <rFont val="Tahoma"/>
            <family val="2"/>
          </rPr>
          <t>CEPICI: Prière lier la facture scannée</t>
        </r>
        <r>
          <rPr>
            <sz val="9"/>
            <color indexed="81"/>
            <rFont val="Tahoma"/>
            <family val="2"/>
          </rPr>
          <t xml:space="preserve">
</t>
        </r>
      </text>
    </comment>
    <comment ref="F98" authorId="0" shapeId="0" xr:uid="{805BEB28-81C2-438A-9434-FECEE1AD3EA4}">
      <text>
        <r>
          <rPr>
            <b/>
            <sz val="9"/>
            <color indexed="81"/>
            <rFont val="Tahoma"/>
            <family val="2"/>
          </rPr>
          <t>CEPICI: Prière lier la facture scannée</t>
        </r>
        <r>
          <rPr>
            <sz val="9"/>
            <color indexed="81"/>
            <rFont val="Tahoma"/>
            <family val="2"/>
          </rPr>
          <t xml:space="preserve">
</t>
        </r>
      </text>
    </comment>
    <comment ref="F99" authorId="0" shapeId="0" xr:uid="{4FFD5A98-ED06-41ED-AE8D-90B6A41E5156}">
      <text>
        <r>
          <rPr>
            <b/>
            <sz val="9"/>
            <color indexed="81"/>
            <rFont val="Tahoma"/>
            <family val="2"/>
          </rPr>
          <t>CEPICI: Prière lier la facture scannée</t>
        </r>
        <r>
          <rPr>
            <sz val="9"/>
            <color indexed="81"/>
            <rFont val="Tahoma"/>
            <family val="2"/>
          </rPr>
          <t xml:space="preserve">
</t>
        </r>
      </text>
    </comment>
    <comment ref="F100" authorId="0" shapeId="0" xr:uid="{8150310A-DA92-4396-B588-96FCC1C2A0FD}">
      <text>
        <r>
          <rPr>
            <b/>
            <sz val="9"/>
            <color indexed="81"/>
            <rFont val="Tahoma"/>
            <family val="2"/>
          </rPr>
          <t>CEPICI: Prière lier la facture scannée</t>
        </r>
        <r>
          <rPr>
            <sz val="9"/>
            <color indexed="81"/>
            <rFont val="Tahoma"/>
            <family val="2"/>
          </rPr>
          <t xml:space="preserve">
</t>
        </r>
      </text>
    </comment>
    <comment ref="F101" authorId="0" shapeId="0" xr:uid="{6F3D6A16-D8FF-4FD1-89C7-EAEC41D04F9B}">
      <text>
        <r>
          <rPr>
            <b/>
            <sz val="9"/>
            <color indexed="81"/>
            <rFont val="Tahoma"/>
            <family val="2"/>
          </rPr>
          <t>CEPICI: Prière lier la facture scannée</t>
        </r>
        <r>
          <rPr>
            <sz val="9"/>
            <color indexed="81"/>
            <rFont val="Tahoma"/>
            <family val="2"/>
          </rPr>
          <t xml:space="preserve">
</t>
        </r>
      </text>
    </comment>
    <comment ref="F102" authorId="0" shapeId="0" xr:uid="{F17F7B48-2F99-4BBD-AA88-B03D866A12E3}">
      <text>
        <r>
          <rPr>
            <b/>
            <sz val="9"/>
            <color indexed="81"/>
            <rFont val="Tahoma"/>
            <family val="2"/>
          </rPr>
          <t>CEPICI: Prière lier la facture scannée</t>
        </r>
        <r>
          <rPr>
            <sz val="9"/>
            <color indexed="81"/>
            <rFont val="Tahoma"/>
            <family val="2"/>
          </rPr>
          <t xml:space="preserve">
</t>
        </r>
      </text>
    </comment>
    <comment ref="F103" authorId="0" shapeId="0" xr:uid="{53F4E48F-1608-4CDA-B4F4-E813BE9DB543}">
      <text>
        <r>
          <rPr>
            <b/>
            <sz val="9"/>
            <color indexed="81"/>
            <rFont val="Tahoma"/>
            <family val="2"/>
          </rPr>
          <t>CEPICI: Prière lier la facture scannée</t>
        </r>
        <r>
          <rPr>
            <sz val="9"/>
            <color indexed="81"/>
            <rFont val="Tahoma"/>
            <family val="2"/>
          </rPr>
          <t xml:space="preserve">
</t>
        </r>
      </text>
    </comment>
    <comment ref="F104" authorId="0" shapeId="0" xr:uid="{CA5FA77B-886B-4E5A-A4C3-1B8E04185B94}">
      <text>
        <r>
          <rPr>
            <b/>
            <sz val="9"/>
            <color indexed="81"/>
            <rFont val="Tahoma"/>
            <family val="2"/>
          </rPr>
          <t>CEPICI: Prière lier la facture scannée</t>
        </r>
        <r>
          <rPr>
            <sz val="9"/>
            <color indexed="81"/>
            <rFont val="Tahoma"/>
            <family val="2"/>
          </rPr>
          <t xml:space="preserve">
</t>
        </r>
      </text>
    </comment>
    <comment ref="F105" authorId="0" shapeId="0" xr:uid="{4CDF4452-8017-4D85-9708-5CADB1402105}">
      <text>
        <r>
          <rPr>
            <b/>
            <sz val="9"/>
            <color indexed="81"/>
            <rFont val="Tahoma"/>
            <family val="2"/>
          </rPr>
          <t>CEPICI: Prière lier la facture scannée</t>
        </r>
        <r>
          <rPr>
            <sz val="9"/>
            <color indexed="81"/>
            <rFont val="Tahoma"/>
            <family val="2"/>
          </rPr>
          <t xml:space="preserve">
</t>
        </r>
      </text>
    </comment>
    <comment ref="F106" authorId="0" shapeId="0" xr:uid="{3A10AF2D-3B9D-4F34-A0E3-C0736D2A701D}">
      <text>
        <r>
          <rPr>
            <b/>
            <sz val="9"/>
            <color indexed="81"/>
            <rFont val="Tahoma"/>
            <family val="2"/>
          </rPr>
          <t>CEPICI: Prière lier la facture scannée</t>
        </r>
        <r>
          <rPr>
            <sz val="9"/>
            <color indexed="81"/>
            <rFont val="Tahoma"/>
            <family val="2"/>
          </rPr>
          <t xml:space="preserve">
</t>
        </r>
      </text>
    </comment>
    <comment ref="F107" authorId="0" shapeId="0" xr:uid="{0100B65D-EE85-443D-847A-6912F6874F27}">
      <text>
        <r>
          <rPr>
            <b/>
            <sz val="9"/>
            <color indexed="81"/>
            <rFont val="Tahoma"/>
            <family val="2"/>
          </rPr>
          <t>CEPICI: Prière lier la facture scannée</t>
        </r>
        <r>
          <rPr>
            <sz val="9"/>
            <color indexed="81"/>
            <rFont val="Tahoma"/>
            <family val="2"/>
          </rPr>
          <t xml:space="preserve">
</t>
        </r>
      </text>
    </comment>
    <comment ref="F108" authorId="0" shapeId="0" xr:uid="{01AF88D4-FCE4-4B50-90ED-0047CBA5AAF9}">
      <text>
        <r>
          <rPr>
            <b/>
            <sz val="9"/>
            <color indexed="81"/>
            <rFont val="Tahoma"/>
            <family val="2"/>
          </rPr>
          <t>CEPICI: Prière lier la facture scannée</t>
        </r>
        <r>
          <rPr>
            <sz val="9"/>
            <color indexed="81"/>
            <rFont val="Tahoma"/>
            <family val="2"/>
          </rPr>
          <t xml:space="preserve">
</t>
        </r>
      </text>
    </comment>
    <comment ref="F109" authorId="0" shapeId="0" xr:uid="{C7D04BB6-79D4-4E48-B14C-05E3F74C58E5}">
      <text>
        <r>
          <rPr>
            <b/>
            <sz val="9"/>
            <color indexed="81"/>
            <rFont val="Tahoma"/>
            <family val="2"/>
          </rPr>
          <t>CEPICI: Prière lier la facture scannée</t>
        </r>
        <r>
          <rPr>
            <sz val="9"/>
            <color indexed="81"/>
            <rFont val="Tahoma"/>
            <family val="2"/>
          </rPr>
          <t xml:space="preserve">
</t>
        </r>
      </text>
    </comment>
    <comment ref="F110" authorId="0" shapeId="0" xr:uid="{06276A1C-5A6B-48D1-9FC2-1F50FBF20E5D}">
      <text>
        <r>
          <rPr>
            <b/>
            <sz val="9"/>
            <color indexed="81"/>
            <rFont val="Tahoma"/>
            <family val="2"/>
          </rPr>
          <t>CEPICI: Prière lier la facture scannée</t>
        </r>
        <r>
          <rPr>
            <sz val="9"/>
            <color indexed="81"/>
            <rFont val="Tahoma"/>
            <family val="2"/>
          </rPr>
          <t xml:space="preserve">
</t>
        </r>
      </text>
    </comment>
    <comment ref="F111" authorId="0" shapeId="0" xr:uid="{02F780BE-C61B-41FD-A504-F001860342AB}">
      <text>
        <r>
          <rPr>
            <b/>
            <sz val="9"/>
            <color indexed="81"/>
            <rFont val="Tahoma"/>
            <family val="2"/>
          </rPr>
          <t>CEPICI: Prière lier la facture scannée</t>
        </r>
        <r>
          <rPr>
            <sz val="9"/>
            <color indexed="81"/>
            <rFont val="Tahoma"/>
            <family val="2"/>
          </rPr>
          <t xml:space="preserve">
</t>
        </r>
      </text>
    </comment>
    <comment ref="F112" authorId="0" shapeId="0" xr:uid="{7425DF59-6F33-4578-B9AA-FF430C7F547B}">
      <text>
        <r>
          <rPr>
            <b/>
            <sz val="9"/>
            <color indexed="81"/>
            <rFont val="Tahoma"/>
            <family val="2"/>
          </rPr>
          <t>CEPICI: Prière lier la facture scannée</t>
        </r>
        <r>
          <rPr>
            <sz val="9"/>
            <color indexed="81"/>
            <rFont val="Tahoma"/>
            <family val="2"/>
          </rPr>
          <t xml:space="preserve">
</t>
        </r>
      </text>
    </comment>
    <comment ref="F113" authorId="0" shapeId="0" xr:uid="{A65800AB-304F-4165-BE2B-AD2693FAB823}">
      <text>
        <r>
          <rPr>
            <b/>
            <sz val="9"/>
            <color indexed="81"/>
            <rFont val="Tahoma"/>
            <family val="2"/>
          </rPr>
          <t>CEPICI: Prière lier la facture scannée</t>
        </r>
        <r>
          <rPr>
            <sz val="9"/>
            <color indexed="81"/>
            <rFont val="Tahoma"/>
            <family val="2"/>
          </rPr>
          <t xml:space="preserve">
</t>
        </r>
      </text>
    </comment>
    <comment ref="F114" authorId="0" shapeId="0" xr:uid="{EC400CFD-1C0C-48F5-B018-E97C08AFF973}">
      <text>
        <r>
          <rPr>
            <b/>
            <sz val="9"/>
            <color indexed="81"/>
            <rFont val="Tahoma"/>
            <family val="2"/>
          </rPr>
          <t>CEPICI: Prière lier la facture scannée</t>
        </r>
        <r>
          <rPr>
            <sz val="9"/>
            <color indexed="81"/>
            <rFont val="Tahoma"/>
            <family val="2"/>
          </rPr>
          <t xml:space="preserve">
</t>
        </r>
      </text>
    </comment>
    <comment ref="F115" authorId="0" shapeId="0" xr:uid="{858061C4-3563-4B03-B211-48A20A038B6D}">
      <text>
        <r>
          <rPr>
            <b/>
            <sz val="9"/>
            <color indexed="81"/>
            <rFont val="Tahoma"/>
            <family val="2"/>
          </rPr>
          <t>CEPICI: Prière lier la facture scannée</t>
        </r>
        <r>
          <rPr>
            <sz val="9"/>
            <color indexed="81"/>
            <rFont val="Tahoma"/>
            <family val="2"/>
          </rPr>
          <t xml:space="preserve">
</t>
        </r>
      </text>
    </comment>
    <comment ref="F116" authorId="0" shapeId="0" xr:uid="{2AFF276C-01FA-4BC4-A9B0-434C7F04EB72}">
      <text>
        <r>
          <rPr>
            <b/>
            <sz val="9"/>
            <color indexed="81"/>
            <rFont val="Tahoma"/>
            <family val="2"/>
          </rPr>
          <t>CEPICI: Prière lier la facture scannée</t>
        </r>
        <r>
          <rPr>
            <sz val="9"/>
            <color indexed="81"/>
            <rFont val="Tahoma"/>
            <family val="2"/>
          </rPr>
          <t xml:space="preserve">
</t>
        </r>
      </text>
    </comment>
    <comment ref="F117" authorId="0" shapeId="0" xr:uid="{C23236D2-BE18-40A7-83E9-0ECD759CECBC}">
      <text>
        <r>
          <rPr>
            <b/>
            <sz val="9"/>
            <color indexed="81"/>
            <rFont val="Tahoma"/>
            <family val="2"/>
          </rPr>
          <t>CEPICI: Prière lier la facture scannée</t>
        </r>
        <r>
          <rPr>
            <sz val="9"/>
            <color indexed="81"/>
            <rFont val="Tahoma"/>
            <family val="2"/>
          </rPr>
          <t xml:space="preserve">
</t>
        </r>
      </text>
    </comment>
    <comment ref="F118" authorId="0" shapeId="0" xr:uid="{754B6DD0-B6A8-453C-9CE0-88189F21CFF2}">
      <text>
        <r>
          <rPr>
            <b/>
            <sz val="9"/>
            <color indexed="81"/>
            <rFont val="Tahoma"/>
            <family val="2"/>
          </rPr>
          <t>CEPICI: Prière lier la facture scannée</t>
        </r>
        <r>
          <rPr>
            <sz val="9"/>
            <color indexed="81"/>
            <rFont val="Tahoma"/>
            <family val="2"/>
          </rPr>
          <t xml:space="preserve">
</t>
        </r>
      </text>
    </comment>
    <comment ref="F119" authorId="0" shapeId="0" xr:uid="{89B8345F-17F7-4258-B2FB-F1467CFA8CCE}">
      <text>
        <r>
          <rPr>
            <b/>
            <sz val="9"/>
            <color indexed="81"/>
            <rFont val="Tahoma"/>
            <family val="2"/>
          </rPr>
          <t>CEPICI: Prière lier la facture scannée</t>
        </r>
        <r>
          <rPr>
            <sz val="9"/>
            <color indexed="81"/>
            <rFont val="Tahoma"/>
            <family val="2"/>
          </rPr>
          <t xml:space="preserve">
</t>
        </r>
      </text>
    </comment>
    <comment ref="F120" authorId="0" shapeId="0" xr:uid="{9C1CA832-E3D3-4FA1-ABA4-F3D6B6B561F2}">
      <text>
        <r>
          <rPr>
            <b/>
            <sz val="9"/>
            <color indexed="81"/>
            <rFont val="Tahoma"/>
            <family val="2"/>
          </rPr>
          <t>CEPICI: Prière lier la facture scannée</t>
        </r>
        <r>
          <rPr>
            <sz val="9"/>
            <color indexed="81"/>
            <rFont val="Tahoma"/>
            <family val="2"/>
          </rPr>
          <t xml:space="preserve">
</t>
        </r>
      </text>
    </comment>
    <comment ref="F121" authorId="0" shapeId="0" xr:uid="{82E6CAA9-C3A4-4B65-A833-85D92F57B5DE}">
      <text>
        <r>
          <rPr>
            <b/>
            <sz val="9"/>
            <color indexed="81"/>
            <rFont val="Tahoma"/>
            <family val="2"/>
          </rPr>
          <t>CEPICI: Prière lier la facture scannée</t>
        </r>
        <r>
          <rPr>
            <sz val="9"/>
            <color indexed="81"/>
            <rFont val="Tahoma"/>
            <family val="2"/>
          </rPr>
          <t xml:space="preserve">
</t>
        </r>
      </text>
    </comment>
    <comment ref="F122" authorId="0" shapeId="0" xr:uid="{7CEC1F6D-E990-4AA8-8300-F8358EF3D762}">
      <text>
        <r>
          <rPr>
            <b/>
            <sz val="9"/>
            <color indexed="81"/>
            <rFont val="Tahoma"/>
            <family val="2"/>
          </rPr>
          <t>CEPICI: Prière lier la facture scannée</t>
        </r>
        <r>
          <rPr>
            <sz val="9"/>
            <color indexed="81"/>
            <rFont val="Tahoma"/>
            <family val="2"/>
          </rPr>
          <t xml:space="preserve">
</t>
        </r>
      </text>
    </comment>
    <comment ref="F123" authorId="0" shapeId="0" xr:uid="{B1B0D143-72B2-41F4-A3F7-6E5B62D989FF}">
      <text>
        <r>
          <rPr>
            <b/>
            <sz val="9"/>
            <color indexed="81"/>
            <rFont val="Tahoma"/>
            <family val="2"/>
          </rPr>
          <t>CEPICI: Prière lier la facture scannée</t>
        </r>
        <r>
          <rPr>
            <sz val="9"/>
            <color indexed="81"/>
            <rFont val="Tahoma"/>
            <family val="2"/>
          </rPr>
          <t xml:space="preserve">
</t>
        </r>
      </text>
    </comment>
    <comment ref="F124" authorId="0" shapeId="0" xr:uid="{20775FBE-72CC-4CA2-A0C2-217C0152E3C1}">
      <text>
        <r>
          <rPr>
            <b/>
            <sz val="9"/>
            <color indexed="81"/>
            <rFont val="Tahoma"/>
            <family val="2"/>
          </rPr>
          <t>CEPICI: Prière lier la facture scannée</t>
        </r>
        <r>
          <rPr>
            <sz val="9"/>
            <color indexed="81"/>
            <rFont val="Tahoma"/>
            <family val="2"/>
          </rPr>
          <t xml:space="preserve">
</t>
        </r>
      </text>
    </comment>
    <comment ref="F125" authorId="0" shapeId="0" xr:uid="{F842A150-05AE-480E-8FC4-C73217DEE1D0}">
      <text>
        <r>
          <rPr>
            <b/>
            <sz val="9"/>
            <color indexed="81"/>
            <rFont val="Tahoma"/>
            <family val="2"/>
          </rPr>
          <t>CEPICI: Prière lier la facture scannée</t>
        </r>
        <r>
          <rPr>
            <sz val="9"/>
            <color indexed="81"/>
            <rFont val="Tahoma"/>
            <family val="2"/>
          </rPr>
          <t xml:space="preserve">
</t>
        </r>
      </text>
    </comment>
    <comment ref="F126" authorId="0" shapeId="0" xr:uid="{600230FC-9631-46FD-A8D9-17F7103E74AC}">
      <text>
        <r>
          <rPr>
            <b/>
            <sz val="9"/>
            <color indexed="81"/>
            <rFont val="Tahoma"/>
            <family val="2"/>
          </rPr>
          <t>CEPICI: Prière lier la facture scannée</t>
        </r>
        <r>
          <rPr>
            <sz val="9"/>
            <color indexed="81"/>
            <rFont val="Tahoma"/>
            <family val="2"/>
          </rPr>
          <t xml:space="preserve">
</t>
        </r>
      </text>
    </comment>
    <comment ref="F127" authorId="0" shapeId="0" xr:uid="{DCE38F25-9DC5-43C8-BB48-DF92DDA97AF3}">
      <text>
        <r>
          <rPr>
            <b/>
            <sz val="9"/>
            <color indexed="81"/>
            <rFont val="Tahoma"/>
            <family val="2"/>
          </rPr>
          <t>CEPICI: Prière lier la facture scannée</t>
        </r>
        <r>
          <rPr>
            <sz val="9"/>
            <color indexed="81"/>
            <rFont val="Tahoma"/>
            <family val="2"/>
          </rPr>
          <t xml:space="preserve">
</t>
        </r>
      </text>
    </comment>
    <comment ref="F128" authorId="0" shapeId="0" xr:uid="{DC5B4D25-CB27-4AD4-BC77-24D39E159D1B}">
      <text>
        <r>
          <rPr>
            <b/>
            <sz val="9"/>
            <color indexed="81"/>
            <rFont val="Tahoma"/>
            <family val="2"/>
          </rPr>
          <t>CEPICI: Prière lier la facture scannée</t>
        </r>
        <r>
          <rPr>
            <sz val="9"/>
            <color indexed="81"/>
            <rFont val="Tahoma"/>
            <family val="2"/>
          </rPr>
          <t xml:space="preserve">
</t>
        </r>
      </text>
    </comment>
    <comment ref="F129" authorId="0" shapeId="0" xr:uid="{19A754E3-1A80-43A1-B46B-EB049DFC2517}">
      <text>
        <r>
          <rPr>
            <b/>
            <sz val="9"/>
            <color indexed="81"/>
            <rFont val="Tahoma"/>
            <family val="2"/>
          </rPr>
          <t>CEPICI: Prière lier la facture scannée</t>
        </r>
        <r>
          <rPr>
            <sz val="9"/>
            <color indexed="81"/>
            <rFont val="Tahoma"/>
            <family val="2"/>
          </rPr>
          <t xml:space="preserve">
</t>
        </r>
      </text>
    </comment>
    <comment ref="F130" authorId="0" shapeId="0" xr:uid="{793D1EA7-45A2-45BC-806A-827C14F8094D}">
      <text>
        <r>
          <rPr>
            <b/>
            <sz val="9"/>
            <color indexed="81"/>
            <rFont val="Tahoma"/>
            <family val="2"/>
          </rPr>
          <t>CEPICI: Prière lier la facture scannée</t>
        </r>
        <r>
          <rPr>
            <sz val="9"/>
            <color indexed="81"/>
            <rFont val="Tahoma"/>
            <family val="2"/>
          </rPr>
          <t xml:space="preserve">
</t>
        </r>
      </text>
    </comment>
    <comment ref="F131" authorId="0" shapeId="0" xr:uid="{285FC52A-0B1C-48FA-AD85-5F4CCA90034D}">
      <text>
        <r>
          <rPr>
            <b/>
            <sz val="9"/>
            <color indexed="81"/>
            <rFont val="Tahoma"/>
            <family val="2"/>
          </rPr>
          <t>CEPICI: Prière lier la facture scannée</t>
        </r>
        <r>
          <rPr>
            <sz val="9"/>
            <color indexed="81"/>
            <rFont val="Tahoma"/>
            <family val="2"/>
          </rPr>
          <t xml:space="preserve">
</t>
        </r>
      </text>
    </comment>
    <comment ref="F132" authorId="0" shapeId="0" xr:uid="{60C55B19-9F1A-455E-A01D-E2F456083253}">
      <text>
        <r>
          <rPr>
            <b/>
            <sz val="9"/>
            <color indexed="81"/>
            <rFont val="Tahoma"/>
            <family val="2"/>
          </rPr>
          <t>CEPICI: Prière lier la facture scannée</t>
        </r>
        <r>
          <rPr>
            <sz val="9"/>
            <color indexed="81"/>
            <rFont val="Tahoma"/>
            <family val="2"/>
          </rPr>
          <t xml:space="preserve">
</t>
        </r>
      </text>
    </comment>
    <comment ref="F133" authorId="0" shapeId="0" xr:uid="{63C002C2-AF9F-4E9D-A056-FBAED9C6A2D8}">
      <text>
        <r>
          <rPr>
            <b/>
            <sz val="9"/>
            <color indexed="81"/>
            <rFont val="Tahoma"/>
            <family val="2"/>
          </rPr>
          <t>CEPICI: Prière lier la facture scannée</t>
        </r>
        <r>
          <rPr>
            <sz val="9"/>
            <color indexed="81"/>
            <rFont val="Tahoma"/>
            <family val="2"/>
          </rPr>
          <t xml:space="preserve">
</t>
        </r>
      </text>
    </comment>
    <comment ref="F134" authorId="0" shapeId="0" xr:uid="{0C040C6F-999E-4815-A602-47B7A2942D32}">
      <text>
        <r>
          <rPr>
            <b/>
            <sz val="9"/>
            <color indexed="81"/>
            <rFont val="Tahoma"/>
            <family val="2"/>
          </rPr>
          <t>CEPICI: Prière lier la facture scannée</t>
        </r>
        <r>
          <rPr>
            <sz val="9"/>
            <color indexed="81"/>
            <rFont val="Tahoma"/>
            <family val="2"/>
          </rPr>
          <t xml:space="preserve">
</t>
        </r>
      </text>
    </comment>
    <comment ref="F135" authorId="0" shapeId="0" xr:uid="{B4F19E00-31E6-4274-A2C1-BA693D28940C}">
      <text>
        <r>
          <rPr>
            <b/>
            <sz val="9"/>
            <color indexed="81"/>
            <rFont val="Tahoma"/>
            <family val="2"/>
          </rPr>
          <t>CEPICI: Prière lier la facture scannée</t>
        </r>
        <r>
          <rPr>
            <sz val="9"/>
            <color indexed="81"/>
            <rFont val="Tahoma"/>
            <family val="2"/>
          </rPr>
          <t xml:space="preserve">
</t>
        </r>
      </text>
    </comment>
    <comment ref="F136" authorId="0" shapeId="0" xr:uid="{6743A317-335C-4651-93A5-8C06E42C850F}">
      <text>
        <r>
          <rPr>
            <b/>
            <sz val="9"/>
            <color indexed="81"/>
            <rFont val="Tahoma"/>
            <family val="2"/>
          </rPr>
          <t>CEPICI: Prière lier la facture scannée</t>
        </r>
        <r>
          <rPr>
            <sz val="9"/>
            <color indexed="81"/>
            <rFont val="Tahoma"/>
            <family val="2"/>
          </rPr>
          <t xml:space="preserve">
</t>
        </r>
      </text>
    </comment>
    <comment ref="F137" authorId="0" shapeId="0" xr:uid="{EC4741D7-1230-4BEE-918B-2D832514C620}">
      <text>
        <r>
          <rPr>
            <b/>
            <sz val="9"/>
            <color indexed="81"/>
            <rFont val="Tahoma"/>
            <family val="2"/>
          </rPr>
          <t>CEPICI: Prière lier la facture scannée</t>
        </r>
        <r>
          <rPr>
            <sz val="9"/>
            <color indexed="81"/>
            <rFont val="Tahoma"/>
            <family val="2"/>
          </rPr>
          <t xml:space="preserve">
</t>
        </r>
      </text>
    </comment>
    <comment ref="F138" authorId="0" shapeId="0" xr:uid="{6FCEB112-6051-4C0D-A1C1-7CAE536B6329}">
      <text>
        <r>
          <rPr>
            <b/>
            <sz val="9"/>
            <color indexed="81"/>
            <rFont val="Tahoma"/>
            <family val="2"/>
          </rPr>
          <t>CEPICI: Prière lier la facture scannée</t>
        </r>
        <r>
          <rPr>
            <sz val="9"/>
            <color indexed="81"/>
            <rFont val="Tahoma"/>
            <family val="2"/>
          </rPr>
          <t xml:space="preserve">
</t>
        </r>
      </text>
    </comment>
    <comment ref="F139" authorId="0" shapeId="0" xr:uid="{AAB93E9E-DF4E-4EDB-9A64-AB4918C150EB}">
      <text>
        <r>
          <rPr>
            <b/>
            <sz val="9"/>
            <color indexed="81"/>
            <rFont val="Tahoma"/>
            <family val="2"/>
          </rPr>
          <t>CEPICI: Prière lier la facture scannée</t>
        </r>
        <r>
          <rPr>
            <sz val="9"/>
            <color indexed="81"/>
            <rFont val="Tahoma"/>
            <family val="2"/>
          </rPr>
          <t xml:space="preserve">
</t>
        </r>
      </text>
    </comment>
    <comment ref="F140" authorId="0" shapeId="0" xr:uid="{DCCFB117-2674-4328-AE1B-10E9D685105F}">
      <text>
        <r>
          <rPr>
            <b/>
            <sz val="9"/>
            <color indexed="81"/>
            <rFont val="Tahoma"/>
            <family val="2"/>
          </rPr>
          <t>CEPICI: Prière lier la facture scannée</t>
        </r>
        <r>
          <rPr>
            <sz val="9"/>
            <color indexed="81"/>
            <rFont val="Tahoma"/>
            <family val="2"/>
          </rPr>
          <t xml:space="preserve">
</t>
        </r>
      </text>
    </comment>
    <comment ref="F141" authorId="0" shapeId="0" xr:uid="{B6C069D2-2983-4809-9C6F-8B229F19F2FC}">
      <text>
        <r>
          <rPr>
            <b/>
            <sz val="9"/>
            <color indexed="81"/>
            <rFont val="Tahoma"/>
            <family val="2"/>
          </rPr>
          <t>CEPICI: Prière lier la facture scannée</t>
        </r>
        <r>
          <rPr>
            <sz val="9"/>
            <color indexed="81"/>
            <rFont val="Tahoma"/>
            <family val="2"/>
          </rPr>
          <t xml:space="preserve">
</t>
        </r>
      </text>
    </comment>
    <comment ref="F142" authorId="0" shapeId="0" xr:uid="{EA2A8F21-6581-47BB-8FB1-1417BEBED62B}">
      <text>
        <r>
          <rPr>
            <b/>
            <sz val="9"/>
            <color indexed="81"/>
            <rFont val="Tahoma"/>
            <family val="2"/>
          </rPr>
          <t>CEPICI: Prière lier la facture scannée</t>
        </r>
        <r>
          <rPr>
            <sz val="9"/>
            <color indexed="81"/>
            <rFont val="Tahoma"/>
            <family val="2"/>
          </rPr>
          <t xml:space="preserve">
</t>
        </r>
      </text>
    </comment>
    <comment ref="F143" authorId="0" shapeId="0" xr:uid="{8366CC5F-C9B7-476D-95B0-C726DC3F9AD8}">
      <text>
        <r>
          <rPr>
            <b/>
            <sz val="9"/>
            <color indexed="81"/>
            <rFont val="Tahoma"/>
            <family val="2"/>
          </rPr>
          <t>CEPICI: Prière lier la facture scannée</t>
        </r>
        <r>
          <rPr>
            <sz val="9"/>
            <color indexed="81"/>
            <rFont val="Tahoma"/>
            <family val="2"/>
          </rPr>
          <t xml:space="preserve">
</t>
        </r>
      </text>
    </comment>
    <comment ref="F144" authorId="0" shapeId="0" xr:uid="{4B401779-CF3D-4910-82A2-9296669AE4F7}">
      <text>
        <r>
          <rPr>
            <b/>
            <sz val="9"/>
            <color indexed="81"/>
            <rFont val="Tahoma"/>
            <family val="2"/>
          </rPr>
          <t>CEPICI: Prière lier la facture scannée</t>
        </r>
        <r>
          <rPr>
            <sz val="9"/>
            <color indexed="81"/>
            <rFont val="Tahoma"/>
            <family val="2"/>
          </rPr>
          <t xml:space="preserve">
</t>
        </r>
      </text>
    </comment>
    <comment ref="F145" authorId="0" shapeId="0" xr:uid="{EB8AE6C6-7429-40A3-A97E-AABF6C134AED}">
      <text>
        <r>
          <rPr>
            <b/>
            <sz val="9"/>
            <color indexed="81"/>
            <rFont val="Tahoma"/>
            <family val="2"/>
          </rPr>
          <t>CEPICI: Prière lier la facture scannée</t>
        </r>
        <r>
          <rPr>
            <sz val="9"/>
            <color indexed="81"/>
            <rFont val="Tahoma"/>
            <family val="2"/>
          </rPr>
          <t xml:space="preserve">
</t>
        </r>
      </text>
    </comment>
    <comment ref="F146" authorId="0" shapeId="0" xr:uid="{64C8A068-6EE4-45DF-A010-10BED6E819E0}">
      <text>
        <r>
          <rPr>
            <b/>
            <sz val="9"/>
            <color indexed="81"/>
            <rFont val="Tahoma"/>
            <family val="2"/>
          </rPr>
          <t>CEPICI: Prière lier la facture scannée</t>
        </r>
        <r>
          <rPr>
            <sz val="9"/>
            <color indexed="81"/>
            <rFont val="Tahoma"/>
            <family val="2"/>
          </rPr>
          <t xml:space="preserve">
</t>
        </r>
      </text>
    </comment>
    <comment ref="F147" authorId="0" shapeId="0" xr:uid="{A1B9A03B-7CC7-4E9D-9E7A-C82EFCBB6BF8}">
      <text>
        <r>
          <rPr>
            <b/>
            <sz val="9"/>
            <color indexed="81"/>
            <rFont val="Tahoma"/>
            <family val="2"/>
          </rPr>
          <t>CEPICI: Prière lier la facture scannée</t>
        </r>
        <r>
          <rPr>
            <sz val="9"/>
            <color indexed="81"/>
            <rFont val="Tahoma"/>
            <family val="2"/>
          </rPr>
          <t xml:space="preserve">
</t>
        </r>
      </text>
    </comment>
    <comment ref="F148" authorId="0" shapeId="0" xr:uid="{A04D1A08-D20B-4D67-8C14-2E836FD52723}">
      <text>
        <r>
          <rPr>
            <b/>
            <sz val="9"/>
            <color indexed="81"/>
            <rFont val="Tahoma"/>
            <family val="2"/>
          </rPr>
          <t>CEPICI: Prière lier la facture scannée</t>
        </r>
        <r>
          <rPr>
            <sz val="9"/>
            <color indexed="81"/>
            <rFont val="Tahoma"/>
            <family val="2"/>
          </rPr>
          <t xml:space="preserve">
</t>
        </r>
      </text>
    </comment>
    <comment ref="F149" authorId="0" shapeId="0" xr:uid="{F98B8629-58CD-409D-BF52-0EB7D9F0B344}">
      <text>
        <r>
          <rPr>
            <b/>
            <sz val="9"/>
            <color indexed="81"/>
            <rFont val="Tahoma"/>
            <family val="2"/>
          </rPr>
          <t>CEPICI: Prière lier la facture scannée</t>
        </r>
        <r>
          <rPr>
            <sz val="9"/>
            <color indexed="81"/>
            <rFont val="Tahoma"/>
            <family val="2"/>
          </rPr>
          <t xml:space="preserve">
</t>
        </r>
      </text>
    </comment>
    <comment ref="F150" authorId="0" shapeId="0" xr:uid="{EA601383-91AA-4109-A87C-7DE14DA0A212}">
      <text>
        <r>
          <rPr>
            <b/>
            <sz val="9"/>
            <color indexed="81"/>
            <rFont val="Tahoma"/>
            <family val="2"/>
          </rPr>
          <t>CEPICI: Prière lier la facture scannée</t>
        </r>
        <r>
          <rPr>
            <sz val="9"/>
            <color indexed="81"/>
            <rFont val="Tahoma"/>
            <family val="2"/>
          </rPr>
          <t xml:space="preserve">
</t>
        </r>
      </text>
    </comment>
    <comment ref="F151" authorId="0" shapeId="0" xr:uid="{87874963-BA17-4640-88F8-5E4E68D263D2}">
      <text>
        <r>
          <rPr>
            <b/>
            <sz val="9"/>
            <color indexed="81"/>
            <rFont val="Tahoma"/>
            <family val="2"/>
          </rPr>
          <t>CEPICI: Prière lier la facture scannée</t>
        </r>
        <r>
          <rPr>
            <sz val="9"/>
            <color indexed="81"/>
            <rFont val="Tahoma"/>
            <family val="2"/>
          </rPr>
          <t xml:space="preserve">
</t>
        </r>
      </text>
    </comment>
    <comment ref="F152" authorId="0" shapeId="0" xr:uid="{15D043A8-F19C-4C80-846F-0F8C1CF67F78}">
      <text>
        <r>
          <rPr>
            <b/>
            <sz val="9"/>
            <color indexed="81"/>
            <rFont val="Tahoma"/>
            <family val="2"/>
          </rPr>
          <t>CEPICI: Prière lier la facture scannée</t>
        </r>
        <r>
          <rPr>
            <sz val="9"/>
            <color indexed="81"/>
            <rFont val="Tahoma"/>
            <family val="2"/>
          </rPr>
          <t xml:space="preserve">
</t>
        </r>
      </text>
    </comment>
    <comment ref="F153" authorId="0" shapeId="0" xr:uid="{3024663F-A104-4A17-814A-773B708C6A51}">
      <text>
        <r>
          <rPr>
            <b/>
            <sz val="9"/>
            <color indexed="81"/>
            <rFont val="Tahoma"/>
            <family val="2"/>
          </rPr>
          <t>CEPICI: Prière lier la facture scannée</t>
        </r>
        <r>
          <rPr>
            <sz val="9"/>
            <color indexed="81"/>
            <rFont val="Tahoma"/>
            <family val="2"/>
          </rPr>
          <t xml:space="preserve">
</t>
        </r>
      </text>
    </comment>
    <comment ref="F154" authorId="0" shapeId="0" xr:uid="{C32DCF82-5E66-46F6-AD46-A9602F259E1C}">
      <text>
        <r>
          <rPr>
            <b/>
            <sz val="9"/>
            <color indexed="81"/>
            <rFont val="Tahoma"/>
            <family val="2"/>
          </rPr>
          <t>CEPICI: Prière lier la facture scannée</t>
        </r>
        <r>
          <rPr>
            <sz val="9"/>
            <color indexed="81"/>
            <rFont val="Tahoma"/>
            <family val="2"/>
          </rPr>
          <t xml:space="preserve">
</t>
        </r>
      </text>
    </comment>
    <comment ref="F155" authorId="0" shapeId="0" xr:uid="{BEC3874B-B9F2-4D4F-B1B6-C66F22DD319F}">
      <text>
        <r>
          <rPr>
            <b/>
            <sz val="9"/>
            <color indexed="81"/>
            <rFont val="Tahoma"/>
            <family val="2"/>
          </rPr>
          <t>CEPICI: Prière lier la facture scannée</t>
        </r>
        <r>
          <rPr>
            <sz val="9"/>
            <color indexed="81"/>
            <rFont val="Tahoma"/>
            <family val="2"/>
          </rPr>
          <t xml:space="preserve">
</t>
        </r>
      </text>
    </comment>
    <comment ref="F156" authorId="0" shapeId="0" xr:uid="{A6DA070B-347E-432B-BF24-FD6806752329}">
      <text>
        <r>
          <rPr>
            <b/>
            <sz val="9"/>
            <color indexed="81"/>
            <rFont val="Tahoma"/>
            <family val="2"/>
          </rPr>
          <t>CEPICI: Prière lier la facture scannée</t>
        </r>
        <r>
          <rPr>
            <sz val="9"/>
            <color indexed="81"/>
            <rFont val="Tahoma"/>
            <family val="2"/>
          </rPr>
          <t xml:space="preserve">
</t>
        </r>
      </text>
    </comment>
    <comment ref="F157" authorId="0" shapeId="0" xr:uid="{ABD43242-DCEF-4415-8895-89A261BBEFB1}">
      <text>
        <r>
          <rPr>
            <b/>
            <sz val="9"/>
            <color indexed="81"/>
            <rFont val="Tahoma"/>
            <family val="2"/>
          </rPr>
          <t>CEPICI: Prière lier la facture scannée</t>
        </r>
        <r>
          <rPr>
            <sz val="9"/>
            <color indexed="81"/>
            <rFont val="Tahoma"/>
            <family val="2"/>
          </rPr>
          <t xml:space="preserve">
</t>
        </r>
      </text>
    </comment>
    <comment ref="F158" authorId="0" shapeId="0" xr:uid="{ABC64CD1-DFCC-42BE-9B0E-4C3C83469034}">
      <text>
        <r>
          <rPr>
            <b/>
            <sz val="9"/>
            <color indexed="81"/>
            <rFont val="Tahoma"/>
            <family val="2"/>
          </rPr>
          <t>CEPICI: Prière lier la facture scannée</t>
        </r>
        <r>
          <rPr>
            <sz val="9"/>
            <color indexed="81"/>
            <rFont val="Tahoma"/>
            <family val="2"/>
          </rPr>
          <t xml:space="preserve">
</t>
        </r>
      </text>
    </comment>
    <comment ref="F159" authorId="0" shapeId="0" xr:uid="{3D379761-5644-4D6F-B294-76EEE28826B9}">
      <text>
        <r>
          <rPr>
            <b/>
            <sz val="9"/>
            <color indexed="81"/>
            <rFont val="Tahoma"/>
            <family val="2"/>
          </rPr>
          <t>CEPICI: Prière lier la facture scannée</t>
        </r>
        <r>
          <rPr>
            <sz val="9"/>
            <color indexed="81"/>
            <rFont val="Tahoma"/>
            <family val="2"/>
          </rPr>
          <t xml:space="preserve">
</t>
        </r>
      </text>
    </comment>
    <comment ref="F160" authorId="0" shapeId="0" xr:uid="{6EAFDAFC-404E-437B-9942-7CFD29A6559F}">
      <text>
        <r>
          <rPr>
            <b/>
            <sz val="9"/>
            <color indexed="81"/>
            <rFont val="Tahoma"/>
            <family val="2"/>
          </rPr>
          <t>CEPICI: Prière lier la facture scannée</t>
        </r>
        <r>
          <rPr>
            <sz val="9"/>
            <color indexed="81"/>
            <rFont val="Tahoma"/>
            <family val="2"/>
          </rPr>
          <t xml:space="preserve">
</t>
        </r>
      </text>
    </comment>
    <comment ref="F161" authorId="0" shapeId="0" xr:uid="{04F660D1-CD89-4A13-97DF-DD9B1DF6805F}">
      <text>
        <r>
          <rPr>
            <b/>
            <sz val="9"/>
            <color indexed="81"/>
            <rFont val="Tahoma"/>
            <family val="2"/>
          </rPr>
          <t>CEPICI: Prière lier la facture scannée</t>
        </r>
        <r>
          <rPr>
            <sz val="9"/>
            <color indexed="81"/>
            <rFont val="Tahoma"/>
            <family val="2"/>
          </rPr>
          <t xml:space="preserve">
</t>
        </r>
      </text>
    </comment>
    <comment ref="F162" authorId="0" shapeId="0" xr:uid="{6A49ADCA-48B6-4689-8721-BB39E3269CDE}">
      <text>
        <r>
          <rPr>
            <b/>
            <sz val="9"/>
            <color indexed="81"/>
            <rFont val="Tahoma"/>
            <family val="2"/>
          </rPr>
          <t>CEPICI: Prière lier la facture scannée</t>
        </r>
        <r>
          <rPr>
            <sz val="9"/>
            <color indexed="81"/>
            <rFont val="Tahoma"/>
            <family val="2"/>
          </rPr>
          <t xml:space="preserve">
</t>
        </r>
      </text>
    </comment>
    <comment ref="F163" authorId="0" shapeId="0" xr:uid="{8B906CD9-3692-42C9-A15F-B3D09D52E8B4}">
      <text>
        <r>
          <rPr>
            <b/>
            <sz val="9"/>
            <color indexed="81"/>
            <rFont val="Tahoma"/>
            <family val="2"/>
          </rPr>
          <t>CEPICI: Prière lier la facture scannée</t>
        </r>
        <r>
          <rPr>
            <sz val="9"/>
            <color indexed="81"/>
            <rFont val="Tahoma"/>
            <family val="2"/>
          </rPr>
          <t xml:space="preserve">
</t>
        </r>
      </text>
    </comment>
    <comment ref="F164" authorId="0" shapeId="0" xr:uid="{8EAC0513-606E-40A4-AA47-69680F43D6BC}">
      <text>
        <r>
          <rPr>
            <b/>
            <sz val="9"/>
            <color indexed="81"/>
            <rFont val="Tahoma"/>
            <family val="2"/>
          </rPr>
          <t>CEPICI: Prière lier la facture scannée</t>
        </r>
        <r>
          <rPr>
            <sz val="9"/>
            <color indexed="81"/>
            <rFont val="Tahoma"/>
            <family val="2"/>
          </rPr>
          <t xml:space="preserve">
</t>
        </r>
      </text>
    </comment>
    <comment ref="F165" authorId="0" shapeId="0" xr:uid="{C137DC62-4494-459A-B3EA-5F7941F7E1FA}">
      <text>
        <r>
          <rPr>
            <b/>
            <sz val="9"/>
            <color indexed="81"/>
            <rFont val="Tahoma"/>
            <family val="2"/>
          </rPr>
          <t>CEPICI: Prière lier la facture scannée</t>
        </r>
        <r>
          <rPr>
            <sz val="9"/>
            <color indexed="81"/>
            <rFont val="Tahoma"/>
            <family val="2"/>
          </rPr>
          <t xml:space="preserve">
</t>
        </r>
      </text>
    </comment>
    <comment ref="F166" authorId="0" shapeId="0" xr:uid="{35F2920D-900E-4AA3-B3E5-F273A0A36EF0}">
      <text>
        <r>
          <rPr>
            <b/>
            <sz val="9"/>
            <color indexed="81"/>
            <rFont val="Tahoma"/>
            <family val="2"/>
          </rPr>
          <t>CEPICI: Prière lier la facture scannée</t>
        </r>
        <r>
          <rPr>
            <sz val="9"/>
            <color indexed="81"/>
            <rFont val="Tahoma"/>
            <family val="2"/>
          </rPr>
          <t xml:space="preserve">
</t>
        </r>
      </text>
    </comment>
    <comment ref="F167" authorId="0" shapeId="0" xr:uid="{4D79FA57-16BC-4B70-98C6-89EB77346B79}">
      <text>
        <r>
          <rPr>
            <b/>
            <sz val="9"/>
            <color indexed="81"/>
            <rFont val="Tahoma"/>
            <family val="2"/>
          </rPr>
          <t>CEPICI: Prière lier la facture scannée</t>
        </r>
        <r>
          <rPr>
            <sz val="9"/>
            <color indexed="81"/>
            <rFont val="Tahoma"/>
            <family val="2"/>
          </rPr>
          <t xml:space="preserve">
</t>
        </r>
      </text>
    </comment>
    <comment ref="F168" authorId="0" shapeId="0" xr:uid="{B09E7645-8E77-4BEF-9D59-4BE5949B626F}">
      <text>
        <r>
          <rPr>
            <b/>
            <sz val="9"/>
            <color indexed="81"/>
            <rFont val="Tahoma"/>
            <family val="2"/>
          </rPr>
          <t>CEPICI: Prière lier la facture scannée</t>
        </r>
        <r>
          <rPr>
            <sz val="9"/>
            <color indexed="81"/>
            <rFont val="Tahoma"/>
            <family val="2"/>
          </rPr>
          <t xml:space="preserve">
</t>
        </r>
      </text>
    </comment>
    <comment ref="F169" authorId="0" shapeId="0" xr:uid="{8A36760F-0D5A-43AA-B30C-C174526ACA7B}">
      <text>
        <r>
          <rPr>
            <b/>
            <sz val="9"/>
            <color indexed="81"/>
            <rFont val="Tahoma"/>
            <family val="2"/>
          </rPr>
          <t>CEPICI: Prière lier la facture scannée</t>
        </r>
        <r>
          <rPr>
            <sz val="9"/>
            <color indexed="81"/>
            <rFont val="Tahoma"/>
            <family val="2"/>
          </rPr>
          <t xml:space="preserve">
</t>
        </r>
      </text>
    </comment>
    <comment ref="F170" authorId="0" shapeId="0" xr:uid="{9416EEBC-2F9A-403E-8529-4D4FCC2204EB}">
      <text>
        <r>
          <rPr>
            <b/>
            <sz val="9"/>
            <color indexed="81"/>
            <rFont val="Tahoma"/>
            <family val="2"/>
          </rPr>
          <t>CEPICI: Prière lier la facture scannée</t>
        </r>
        <r>
          <rPr>
            <sz val="9"/>
            <color indexed="81"/>
            <rFont val="Tahoma"/>
            <family val="2"/>
          </rPr>
          <t xml:space="preserve">
</t>
        </r>
      </text>
    </comment>
    <comment ref="F171" authorId="0" shapeId="0" xr:uid="{639D927F-3D96-4499-BFB3-A0664624DE4C}">
      <text>
        <r>
          <rPr>
            <b/>
            <sz val="9"/>
            <color indexed="81"/>
            <rFont val="Tahoma"/>
            <family val="2"/>
          </rPr>
          <t>CEPICI: Prière lier la facture scannée</t>
        </r>
        <r>
          <rPr>
            <sz val="9"/>
            <color indexed="81"/>
            <rFont val="Tahoma"/>
            <family val="2"/>
          </rPr>
          <t xml:space="preserve">
</t>
        </r>
      </text>
    </comment>
    <comment ref="F172" authorId="0" shapeId="0" xr:uid="{314F3354-A6FB-417D-BD66-26C17C0EF531}">
      <text>
        <r>
          <rPr>
            <b/>
            <sz val="9"/>
            <color indexed="81"/>
            <rFont val="Tahoma"/>
            <family val="2"/>
          </rPr>
          <t>CEPICI: Prière lier la facture scannée</t>
        </r>
        <r>
          <rPr>
            <sz val="9"/>
            <color indexed="81"/>
            <rFont val="Tahoma"/>
            <family val="2"/>
          </rPr>
          <t xml:space="preserve">
</t>
        </r>
      </text>
    </comment>
    <comment ref="F173" authorId="0" shapeId="0" xr:uid="{90F442E1-9AF7-491E-B554-AADAF194F632}">
      <text>
        <r>
          <rPr>
            <b/>
            <sz val="9"/>
            <color indexed="81"/>
            <rFont val="Tahoma"/>
            <family val="2"/>
          </rPr>
          <t>CEPICI: Prière lier la facture scannée</t>
        </r>
        <r>
          <rPr>
            <sz val="9"/>
            <color indexed="81"/>
            <rFont val="Tahoma"/>
            <family val="2"/>
          </rPr>
          <t xml:space="preserve">
</t>
        </r>
      </text>
    </comment>
    <comment ref="F174" authorId="0" shapeId="0" xr:uid="{034BF95B-E1F5-476A-BF72-A15A27101A4E}">
      <text>
        <r>
          <rPr>
            <b/>
            <sz val="9"/>
            <color indexed="81"/>
            <rFont val="Tahoma"/>
            <family val="2"/>
          </rPr>
          <t>CEPICI: Prière lier la facture scannée</t>
        </r>
        <r>
          <rPr>
            <sz val="9"/>
            <color indexed="81"/>
            <rFont val="Tahoma"/>
            <family val="2"/>
          </rPr>
          <t xml:space="preserve">
</t>
        </r>
      </text>
    </comment>
    <comment ref="F175" authorId="0" shapeId="0" xr:uid="{6E841272-159B-4A09-8A07-D9F98A2195DD}">
      <text>
        <r>
          <rPr>
            <b/>
            <sz val="9"/>
            <color indexed="81"/>
            <rFont val="Tahoma"/>
            <family val="2"/>
          </rPr>
          <t>CEPICI: Prière lier la facture scannée</t>
        </r>
        <r>
          <rPr>
            <sz val="9"/>
            <color indexed="81"/>
            <rFont val="Tahoma"/>
            <family val="2"/>
          </rPr>
          <t xml:space="preserve">
</t>
        </r>
      </text>
    </comment>
    <comment ref="F176" authorId="0" shapeId="0" xr:uid="{A6EAF1B9-A089-45C7-ADB7-3F0438405971}">
      <text>
        <r>
          <rPr>
            <b/>
            <sz val="9"/>
            <color indexed="81"/>
            <rFont val="Tahoma"/>
            <family val="2"/>
          </rPr>
          <t>CEPICI: Prière lier la facture scannée</t>
        </r>
        <r>
          <rPr>
            <sz val="9"/>
            <color indexed="81"/>
            <rFont val="Tahoma"/>
            <family val="2"/>
          </rPr>
          <t xml:space="preserve">
</t>
        </r>
      </text>
    </comment>
    <comment ref="F177" authorId="0" shapeId="0" xr:uid="{807D20C5-98AB-41CF-AC6D-920E2531A644}">
      <text>
        <r>
          <rPr>
            <b/>
            <sz val="9"/>
            <color indexed="81"/>
            <rFont val="Tahoma"/>
            <family val="2"/>
          </rPr>
          <t>CEPICI: Prière lier la facture scannée</t>
        </r>
        <r>
          <rPr>
            <sz val="9"/>
            <color indexed="81"/>
            <rFont val="Tahoma"/>
            <family val="2"/>
          </rPr>
          <t xml:space="preserve">
</t>
        </r>
      </text>
    </comment>
    <comment ref="F178" authorId="0" shapeId="0" xr:uid="{8E4F0B96-DCEB-487F-A838-61595E9138CB}">
      <text>
        <r>
          <rPr>
            <b/>
            <sz val="9"/>
            <color indexed="81"/>
            <rFont val="Tahoma"/>
            <family val="2"/>
          </rPr>
          <t>CEPICI: Prière lier la facture scannée</t>
        </r>
        <r>
          <rPr>
            <sz val="9"/>
            <color indexed="81"/>
            <rFont val="Tahoma"/>
            <family val="2"/>
          </rPr>
          <t xml:space="preserve">
</t>
        </r>
      </text>
    </comment>
    <comment ref="F179" authorId="0" shapeId="0" xr:uid="{768DB93F-5665-4176-8CE0-CB6858EE62C3}">
      <text>
        <r>
          <rPr>
            <b/>
            <sz val="9"/>
            <color indexed="81"/>
            <rFont val="Tahoma"/>
            <family val="2"/>
          </rPr>
          <t>CEPICI: Prière lier la facture scannée</t>
        </r>
        <r>
          <rPr>
            <sz val="9"/>
            <color indexed="81"/>
            <rFont val="Tahoma"/>
            <family val="2"/>
          </rPr>
          <t xml:space="preserve">
</t>
        </r>
      </text>
    </comment>
    <comment ref="F180" authorId="0" shapeId="0" xr:uid="{ED04561F-80FB-4DB2-ABCD-AFFEB416B1BC}">
      <text>
        <r>
          <rPr>
            <b/>
            <sz val="9"/>
            <color indexed="81"/>
            <rFont val="Tahoma"/>
            <family val="2"/>
          </rPr>
          <t>CEPICI: Prière lier la facture scannée</t>
        </r>
        <r>
          <rPr>
            <sz val="9"/>
            <color indexed="81"/>
            <rFont val="Tahoma"/>
            <family val="2"/>
          </rPr>
          <t xml:space="preserve">
</t>
        </r>
      </text>
    </comment>
    <comment ref="F181" authorId="0" shapeId="0" xr:uid="{8F54DBD9-9B5E-43DD-8521-6158FDDF3142}">
      <text>
        <r>
          <rPr>
            <b/>
            <sz val="9"/>
            <color indexed="81"/>
            <rFont val="Tahoma"/>
            <family val="2"/>
          </rPr>
          <t>CEPICI: Prière lier la facture scannée</t>
        </r>
        <r>
          <rPr>
            <sz val="9"/>
            <color indexed="81"/>
            <rFont val="Tahoma"/>
            <family val="2"/>
          </rPr>
          <t xml:space="preserve">
</t>
        </r>
      </text>
    </comment>
    <comment ref="F182" authorId="0" shapeId="0" xr:uid="{72987D19-BFE1-4777-8705-B9808796524E}">
      <text>
        <r>
          <rPr>
            <b/>
            <sz val="9"/>
            <color indexed="81"/>
            <rFont val="Tahoma"/>
            <family val="2"/>
          </rPr>
          <t>CEPICI: Prière lier la facture scannée</t>
        </r>
        <r>
          <rPr>
            <sz val="9"/>
            <color indexed="81"/>
            <rFont val="Tahoma"/>
            <family val="2"/>
          </rPr>
          <t xml:space="preserve">
</t>
        </r>
      </text>
    </comment>
    <comment ref="F183" authorId="0" shapeId="0" xr:uid="{3D8F630D-7E1A-4B76-9207-CE6A4E179379}">
      <text>
        <r>
          <rPr>
            <b/>
            <sz val="9"/>
            <color indexed="81"/>
            <rFont val="Tahoma"/>
            <family val="2"/>
          </rPr>
          <t>CEPICI: Prière lier la facture scannée</t>
        </r>
        <r>
          <rPr>
            <sz val="9"/>
            <color indexed="81"/>
            <rFont val="Tahoma"/>
            <family val="2"/>
          </rPr>
          <t xml:space="preserve">
</t>
        </r>
      </text>
    </comment>
    <comment ref="F184" authorId="0" shapeId="0" xr:uid="{F0F5DF3D-705C-44A5-9D59-E9CA95BE5092}">
      <text>
        <r>
          <rPr>
            <b/>
            <sz val="9"/>
            <color indexed="81"/>
            <rFont val="Tahoma"/>
            <family val="2"/>
          </rPr>
          <t>CEPICI: Prière lier la facture scannée</t>
        </r>
        <r>
          <rPr>
            <sz val="9"/>
            <color indexed="81"/>
            <rFont val="Tahoma"/>
            <family val="2"/>
          </rPr>
          <t xml:space="preserve">
</t>
        </r>
      </text>
    </comment>
    <comment ref="F185" authorId="0" shapeId="0" xr:uid="{7E93B4DD-440D-48D3-AD1D-8C4360932BAB}">
      <text>
        <r>
          <rPr>
            <b/>
            <sz val="9"/>
            <color indexed="81"/>
            <rFont val="Tahoma"/>
            <family val="2"/>
          </rPr>
          <t>CEPICI: Prière lier la facture scannée</t>
        </r>
        <r>
          <rPr>
            <sz val="9"/>
            <color indexed="81"/>
            <rFont val="Tahoma"/>
            <family val="2"/>
          </rPr>
          <t xml:space="preserve">
</t>
        </r>
      </text>
    </comment>
    <comment ref="F186" authorId="0" shapeId="0" xr:uid="{1A7C35DC-849F-4FB3-8EEB-8F1EDC3C8BA3}">
      <text>
        <r>
          <rPr>
            <b/>
            <sz val="9"/>
            <color indexed="81"/>
            <rFont val="Tahoma"/>
            <family val="2"/>
          </rPr>
          <t>CEPICI: Prière lier la facture scannée</t>
        </r>
        <r>
          <rPr>
            <sz val="9"/>
            <color indexed="81"/>
            <rFont val="Tahoma"/>
            <family val="2"/>
          </rPr>
          <t xml:space="preserve">
</t>
        </r>
      </text>
    </comment>
    <comment ref="F187" authorId="0" shapeId="0" xr:uid="{3683519B-3377-4CBC-B545-9409BC8A6420}">
      <text>
        <r>
          <rPr>
            <b/>
            <sz val="9"/>
            <color indexed="81"/>
            <rFont val="Tahoma"/>
            <family val="2"/>
          </rPr>
          <t>CEPICI: Prière lier la facture scannée</t>
        </r>
        <r>
          <rPr>
            <sz val="9"/>
            <color indexed="81"/>
            <rFont val="Tahoma"/>
            <family val="2"/>
          </rPr>
          <t xml:space="preserve">
</t>
        </r>
      </text>
    </comment>
    <comment ref="F188" authorId="0" shapeId="0" xr:uid="{76D90A6D-DB38-44E7-A665-013BA2A81BC6}">
      <text>
        <r>
          <rPr>
            <b/>
            <sz val="9"/>
            <color indexed="81"/>
            <rFont val="Tahoma"/>
            <family val="2"/>
          </rPr>
          <t>CEPICI: Prière lier la facture scannée</t>
        </r>
        <r>
          <rPr>
            <sz val="9"/>
            <color indexed="81"/>
            <rFont val="Tahoma"/>
            <family val="2"/>
          </rPr>
          <t xml:space="preserve">
</t>
        </r>
      </text>
    </comment>
    <comment ref="F189" authorId="0" shapeId="0" xr:uid="{A84D0DA1-030A-44D9-9F86-C077E943F7B5}">
      <text>
        <r>
          <rPr>
            <b/>
            <sz val="9"/>
            <color indexed="81"/>
            <rFont val="Tahoma"/>
            <family val="2"/>
          </rPr>
          <t>CEPICI: Prière lier la facture scannée</t>
        </r>
        <r>
          <rPr>
            <sz val="9"/>
            <color indexed="81"/>
            <rFont val="Tahoma"/>
            <family val="2"/>
          </rPr>
          <t xml:space="preserve">
</t>
        </r>
      </text>
    </comment>
    <comment ref="F190" authorId="0" shapeId="0" xr:uid="{D7202088-BC6F-446E-B496-A1350A740FA9}">
      <text>
        <r>
          <rPr>
            <b/>
            <sz val="9"/>
            <color indexed="81"/>
            <rFont val="Tahoma"/>
            <family val="2"/>
          </rPr>
          <t>CEPICI: Prière lier la facture scannée</t>
        </r>
        <r>
          <rPr>
            <sz val="9"/>
            <color indexed="81"/>
            <rFont val="Tahoma"/>
            <family val="2"/>
          </rPr>
          <t xml:space="preserve">
</t>
        </r>
      </text>
    </comment>
    <comment ref="F191" authorId="0" shapeId="0" xr:uid="{6E5C23E2-105D-43F6-B409-3E0373906209}">
      <text>
        <r>
          <rPr>
            <b/>
            <sz val="9"/>
            <color indexed="81"/>
            <rFont val="Tahoma"/>
            <family val="2"/>
          </rPr>
          <t>CEPICI: Prière lier la facture scannée</t>
        </r>
        <r>
          <rPr>
            <sz val="9"/>
            <color indexed="81"/>
            <rFont val="Tahoma"/>
            <family val="2"/>
          </rPr>
          <t xml:space="preserve">
</t>
        </r>
      </text>
    </comment>
    <comment ref="F192" authorId="0" shapeId="0" xr:uid="{10982EB3-FF47-45D5-A36A-4E16FCFA007C}">
      <text>
        <r>
          <rPr>
            <b/>
            <sz val="9"/>
            <color indexed="81"/>
            <rFont val="Tahoma"/>
            <family val="2"/>
          </rPr>
          <t>CEPICI: Prière lier la facture scannée</t>
        </r>
        <r>
          <rPr>
            <sz val="9"/>
            <color indexed="81"/>
            <rFont val="Tahoma"/>
            <family val="2"/>
          </rPr>
          <t xml:space="preserve">
</t>
        </r>
      </text>
    </comment>
    <comment ref="F193" authorId="0" shapeId="0" xr:uid="{D8DF65A3-36A6-43DB-880E-33DC233FE11F}">
      <text>
        <r>
          <rPr>
            <b/>
            <sz val="9"/>
            <color indexed="81"/>
            <rFont val="Tahoma"/>
            <family val="2"/>
          </rPr>
          <t>CEPICI: Prière lier la facture scannée</t>
        </r>
        <r>
          <rPr>
            <sz val="9"/>
            <color indexed="81"/>
            <rFont val="Tahoma"/>
            <family val="2"/>
          </rPr>
          <t xml:space="preserve">
</t>
        </r>
      </text>
    </comment>
    <comment ref="F194" authorId="0" shapeId="0" xr:uid="{B4D8D08C-2E82-48B1-BD6B-EA8E51CA6C5F}">
      <text>
        <r>
          <rPr>
            <b/>
            <sz val="9"/>
            <color indexed="81"/>
            <rFont val="Tahoma"/>
            <family val="2"/>
          </rPr>
          <t>CEPICI: Prière lier la facture scannée</t>
        </r>
        <r>
          <rPr>
            <sz val="9"/>
            <color indexed="81"/>
            <rFont val="Tahoma"/>
            <family val="2"/>
          </rPr>
          <t xml:space="preserve">
</t>
        </r>
      </text>
    </comment>
    <comment ref="F195" authorId="0" shapeId="0" xr:uid="{74C726B4-EBCE-472C-BDE5-0ACB87A96E63}">
      <text>
        <r>
          <rPr>
            <b/>
            <sz val="9"/>
            <color indexed="81"/>
            <rFont val="Tahoma"/>
            <family val="2"/>
          </rPr>
          <t>CEPICI: Prière lier la facture scannée</t>
        </r>
        <r>
          <rPr>
            <sz val="9"/>
            <color indexed="81"/>
            <rFont val="Tahoma"/>
            <family val="2"/>
          </rPr>
          <t xml:space="preserve">
</t>
        </r>
      </text>
    </comment>
    <comment ref="F196" authorId="0" shapeId="0" xr:uid="{8B3B889B-3EC4-422A-9C9D-C8F9E243DA36}">
      <text>
        <r>
          <rPr>
            <b/>
            <sz val="9"/>
            <color indexed="81"/>
            <rFont val="Tahoma"/>
            <family val="2"/>
          </rPr>
          <t>CEPICI: Prière lier la facture scannée</t>
        </r>
        <r>
          <rPr>
            <sz val="9"/>
            <color indexed="81"/>
            <rFont val="Tahoma"/>
            <family val="2"/>
          </rPr>
          <t xml:space="preserve">
</t>
        </r>
      </text>
    </comment>
    <comment ref="F197" authorId="0" shapeId="0" xr:uid="{92E9D9BD-6284-4E41-AD4C-55C4798F2CDA}">
      <text>
        <r>
          <rPr>
            <b/>
            <sz val="9"/>
            <color indexed="81"/>
            <rFont val="Tahoma"/>
            <family val="2"/>
          </rPr>
          <t>CEPICI: Prière lier la facture scannée</t>
        </r>
        <r>
          <rPr>
            <sz val="9"/>
            <color indexed="81"/>
            <rFont val="Tahoma"/>
            <family val="2"/>
          </rPr>
          <t xml:space="preserve">
</t>
        </r>
      </text>
    </comment>
    <comment ref="F198" authorId="0" shapeId="0" xr:uid="{7096ED48-6728-4DA5-B502-D12240ACCF51}">
      <text>
        <r>
          <rPr>
            <b/>
            <sz val="9"/>
            <color indexed="81"/>
            <rFont val="Tahoma"/>
            <family val="2"/>
          </rPr>
          <t>CEPICI: Prière lier la facture scannée</t>
        </r>
        <r>
          <rPr>
            <sz val="9"/>
            <color indexed="81"/>
            <rFont val="Tahoma"/>
            <family val="2"/>
          </rPr>
          <t xml:space="preserve">
</t>
        </r>
      </text>
    </comment>
    <comment ref="F199" authorId="0" shapeId="0" xr:uid="{6D9981BD-2ACC-4475-821D-0646A0EDC78A}">
      <text>
        <r>
          <rPr>
            <b/>
            <sz val="9"/>
            <color indexed="81"/>
            <rFont val="Tahoma"/>
            <family val="2"/>
          </rPr>
          <t>CEPICI: Prière lier la facture scannée</t>
        </r>
        <r>
          <rPr>
            <sz val="9"/>
            <color indexed="81"/>
            <rFont val="Tahoma"/>
            <family val="2"/>
          </rPr>
          <t xml:space="preserve">
</t>
        </r>
      </text>
    </comment>
    <comment ref="F200" authorId="0" shapeId="0" xr:uid="{9EFCE385-FE4A-448B-BE7A-6E9F28291A5D}">
      <text>
        <r>
          <rPr>
            <b/>
            <sz val="9"/>
            <color indexed="81"/>
            <rFont val="Tahoma"/>
            <family val="2"/>
          </rPr>
          <t>CEPICI: Prière lier la facture scannée</t>
        </r>
        <r>
          <rPr>
            <sz val="9"/>
            <color indexed="81"/>
            <rFont val="Tahoma"/>
            <family val="2"/>
          </rPr>
          <t xml:space="preserve">
</t>
        </r>
      </text>
    </comment>
    <comment ref="F201" authorId="0" shapeId="0" xr:uid="{560E6CE4-F0CB-4C6F-BF38-2C975E7856E7}">
      <text>
        <r>
          <rPr>
            <b/>
            <sz val="9"/>
            <color indexed="81"/>
            <rFont val="Tahoma"/>
            <family val="2"/>
          </rPr>
          <t>CEPICI: Prière lier la facture scannée</t>
        </r>
        <r>
          <rPr>
            <sz val="9"/>
            <color indexed="81"/>
            <rFont val="Tahoma"/>
            <family val="2"/>
          </rPr>
          <t xml:space="preserve">
</t>
        </r>
      </text>
    </comment>
    <comment ref="F202" authorId="0" shapeId="0" xr:uid="{C80E1BA2-EEA4-4BEB-A8A3-B1011D6043B9}">
      <text>
        <r>
          <rPr>
            <b/>
            <sz val="9"/>
            <color indexed="81"/>
            <rFont val="Tahoma"/>
            <family val="2"/>
          </rPr>
          <t>CEPICI: Prière lier la facture scannée</t>
        </r>
        <r>
          <rPr>
            <sz val="9"/>
            <color indexed="81"/>
            <rFont val="Tahoma"/>
            <family val="2"/>
          </rPr>
          <t xml:space="preserve">
</t>
        </r>
      </text>
    </comment>
    <comment ref="F203" authorId="0" shapeId="0" xr:uid="{2041733E-840B-495D-A624-FE5479DFD431}">
      <text>
        <r>
          <rPr>
            <b/>
            <sz val="9"/>
            <color indexed="81"/>
            <rFont val="Tahoma"/>
            <family val="2"/>
          </rPr>
          <t>CEPICI: Prière lier la facture scannée</t>
        </r>
        <r>
          <rPr>
            <sz val="9"/>
            <color indexed="81"/>
            <rFont val="Tahoma"/>
            <family val="2"/>
          </rPr>
          <t xml:space="preserve">
</t>
        </r>
      </text>
    </comment>
    <comment ref="F204" authorId="0" shapeId="0" xr:uid="{22CA3602-C24D-482F-9B81-4C306FCD9D67}">
      <text>
        <r>
          <rPr>
            <b/>
            <sz val="9"/>
            <color indexed="81"/>
            <rFont val="Tahoma"/>
            <family val="2"/>
          </rPr>
          <t>CEPICI: Prière lier la facture scannée</t>
        </r>
        <r>
          <rPr>
            <sz val="9"/>
            <color indexed="81"/>
            <rFont val="Tahoma"/>
            <family val="2"/>
          </rPr>
          <t xml:space="preserve">
</t>
        </r>
      </text>
    </comment>
    <comment ref="F205" authorId="0" shapeId="0" xr:uid="{A5401942-B556-49FA-9510-F53147A523E8}">
      <text>
        <r>
          <rPr>
            <b/>
            <sz val="9"/>
            <color indexed="81"/>
            <rFont val="Tahoma"/>
            <family val="2"/>
          </rPr>
          <t>CEPICI: Prière lier la facture scannée</t>
        </r>
        <r>
          <rPr>
            <sz val="9"/>
            <color indexed="81"/>
            <rFont val="Tahoma"/>
            <family val="2"/>
          </rPr>
          <t xml:space="preserve">
</t>
        </r>
      </text>
    </comment>
    <comment ref="F206" authorId="0" shapeId="0" xr:uid="{146C10BA-0B68-4A1D-A42A-C2DB8A511F66}">
      <text>
        <r>
          <rPr>
            <b/>
            <sz val="9"/>
            <color indexed="81"/>
            <rFont val="Tahoma"/>
            <family val="2"/>
          </rPr>
          <t>CEPICI: Prière lier la facture scannée</t>
        </r>
        <r>
          <rPr>
            <sz val="9"/>
            <color indexed="81"/>
            <rFont val="Tahoma"/>
            <family val="2"/>
          </rPr>
          <t xml:space="preserve">
</t>
        </r>
      </text>
    </comment>
    <comment ref="F207" authorId="0" shapeId="0" xr:uid="{BFD3DF15-BB44-4DC6-8060-98281E2A006E}">
      <text>
        <r>
          <rPr>
            <b/>
            <sz val="9"/>
            <color indexed="81"/>
            <rFont val="Tahoma"/>
            <family val="2"/>
          </rPr>
          <t>CEPICI: Prière lier la facture scannée</t>
        </r>
        <r>
          <rPr>
            <sz val="9"/>
            <color indexed="81"/>
            <rFont val="Tahoma"/>
            <family val="2"/>
          </rPr>
          <t xml:space="preserve">
</t>
        </r>
      </text>
    </comment>
    <comment ref="F208" authorId="0" shapeId="0" xr:uid="{BA0CA4C4-3A66-480C-BB8C-930E755106B2}">
      <text>
        <r>
          <rPr>
            <b/>
            <sz val="9"/>
            <color indexed="81"/>
            <rFont val="Tahoma"/>
            <family val="2"/>
          </rPr>
          <t>CEPICI: Prière lier la facture scannée</t>
        </r>
        <r>
          <rPr>
            <sz val="9"/>
            <color indexed="81"/>
            <rFont val="Tahoma"/>
            <family val="2"/>
          </rPr>
          <t xml:space="preserve">
</t>
        </r>
      </text>
    </comment>
    <comment ref="F209" authorId="0" shapeId="0" xr:uid="{00485569-1B22-48E2-9C22-44107C845471}">
      <text>
        <r>
          <rPr>
            <b/>
            <sz val="9"/>
            <color indexed="81"/>
            <rFont val="Tahoma"/>
            <family val="2"/>
          </rPr>
          <t>CEPICI: Prière lier la facture scannée</t>
        </r>
        <r>
          <rPr>
            <sz val="9"/>
            <color indexed="81"/>
            <rFont val="Tahoma"/>
            <family val="2"/>
          </rPr>
          <t xml:space="preserve">
</t>
        </r>
      </text>
    </comment>
    <comment ref="F210" authorId="0" shapeId="0" xr:uid="{0F9E8F54-1ACC-4719-A50E-51E95854545D}">
      <text>
        <r>
          <rPr>
            <b/>
            <sz val="9"/>
            <color indexed="81"/>
            <rFont val="Tahoma"/>
            <family val="2"/>
          </rPr>
          <t>CEPICI: Prière lier la facture scannée</t>
        </r>
        <r>
          <rPr>
            <sz val="9"/>
            <color indexed="81"/>
            <rFont val="Tahoma"/>
            <family val="2"/>
          </rPr>
          <t xml:space="preserve">
</t>
        </r>
      </text>
    </comment>
    <comment ref="F211" authorId="0" shapeId="0" xr:uid="{572C6441-DFE1-459A-BBA7-F61C39748875}">
      <text>
        <r>
          <rPr>
            <b/>
            <sz val="9"/>
            <color indexed="81"/>
            <rFont val="Tahoma"/>
            <family val="2"/>
          </rPr>
          <t>CEPICI: Prière lier la facture scannée</t>
        </r>
        <r>
          <rPr>
            <sz val="9"/>
            <color indexed="81"/>
            <rFont val="Tahoma"/>
            <family val="2"/>
          </rPr>
          <t xml:space="preserve">
</t>
        </r>
      </text>
    </comment>
    <comment ref="F212" authorId="0" shapeId="0" xr:uid="{1936FDBF-D3D6-49C5-9D3D-DEFA368CFC8E}">
      <text>
        <r>
          <rPr>
            <b/>
            <sz val="9"/>
            <color indexed="81"/>
            <rFont val="Tahoma"/>
            <family val="2"/>
          </rPr>
          <t>CEPICI: Prière lier la facture scannée</t>
        </r>
        <r>
          <rPr>
            <sz val="9"/>
            <color indexed="81"/>
            <rFont val="Tahoma"/>
            <family val="2"/>
          </rPr>
          <t xml:space="preserve">
</t>
        </r>
      </text>
    </comment>
    <comment ref="F213" authorId="0" shapeId="0" xr:uid="{6461DA75-C39B-4036-8644-E727C97611EC}">
      <text>
        <r>
          <rPr>
            <b/>
            <sz val="9"/>
            <color indexed="81"/>
            <rFont val="Tahoma"/>
            <family val="2"/>
          </rPr>
          <t>CEPICI: Prière lier la facture scannée</t>
        </r>
        <r>
          <rPr>
            <sz val="9"/>
            <color indexed="81"/>
            <rFont val="Tahoma"/>
            <family val="2"/>
          </rPr>
          <t xml:space="preserve">
</t>
        </r>
      </text>
    </comment>
    <comment ref="F214" authorId="0" shapeId="0" xr:uid="{68599933-2B60-467E-B4B3-C3BE7FD84642}">
      <text>
        <r>
          <rPr>
            <b/>
            <sz val="9"/>
            <color indexed="81"/>
            <rFont val="Tahoma"/>
            <family val="2"/>
          </rPr>
          <t>CEPICI: Prière lier la facture scannée</t>
        </r>
        <r>
          <rPr>
            <sz val="9"/>
            <color indexed="81"/>
            <rFont val="Tahoma"/>
            <family val="2"/>
          </rPr>
          <t xml:space="preserve">
</t>
        </r>
      </text>
    </comment>
    <comment ref="F215" authorId="0" shapeId="0" xr:uid="{B5769A07-CA18-42A1-AE53-B3C1F9792F58}">
      <text>
        <r>
          <rPr>
            <b/>
            <sz val="9"/>
            <color indexed="81"/>
            <rFont val="Tahoma"/>
            <family val="2"/>
          </rPr>
          <t>CEPICI: Prière lier la facture scannée</t>
        </r>
        <r>
          <rPr>
            <sz val="9"/>
            <color indexed="81"/>
            <rFont val="Tahoma"/>
            <family val="2"/>
          </rPr>
          <t xml:space="preserve">
</t>
        </r>
      </text>
    </comment>
    <comment ref="F216" authorId="0" shapeId="0" xr:uid="{3342FDA9-2747-46AC-B0F5-902A918D4B24}">
      <text>
        <r>
          <rPr>
            <b/>
            <sz val="9"/>
            <color indexed="81"/>
            <rFont val="Tahoma"/>
            <family val="2"/>
          </rPr>
          <t>CEPICI: Prière lier la facture scannée</t>
        </r>
        <r>
          <rPr>
            <sz val="9"/>
            <color indexed="81"/>
            <rFont val="Tahoma"/>
            <family val="2"/>
          </rPr>
          <t xml:space="preserve">
</t>
        </r>
      </text>
    </comment>
    <comment ref="F217" authorId="0" shapeId="0" xr:uid="{B185FB46-A3A5-48E4-B0C8-10C5F9806366}">
      <text>
        <r>
          <rPr>
            <b/>
            <sz val="9"/>
            <color indexed="81"/>
            <rFont val="Tahoma"/>
            <family val="2"/>
          </rPr>
          <t>CEPICI: Prière lier la facture scannée</t>
        </r>
        <r>
          <rPr>
            <sz val="9"/>
            <color indexed="81"/>
            <rFont val="Tahoma"/>
            <family val="2"/>
          </rPr>
          <t xml:space="preserve">
</t>
        </r>
      </text>
    </comment>
    <comment ref="F218" authorId="0" shapeId="0" xr:uid="{E6E59625-A4B3-4F0E-A504-E1DA4782E0BF}">
      <text>
        <r>
          <rPr>
            <b/>
            <sz val="9"/>
            <color indexed="81"/>
            <rFont val="Tahoma"/>
            <family val="2"/>
          </rPr>
          <t>CEPICI: Prière lier la facture scannée</t>
        </r>
        <r>
          <rPr>
            <sz val="9"/>
            <color indexed="81"/>
            <rFont val="Tahoma"/>
            <family val="2"/>
          </rPr>
          <t xml:space="preserve">
</t>
        </r>
      </text>
    </comment>
    <comment ref="F219" authorId="0" shapeId="0" xr:uid="{9B33D194-406A-4240-84E2-F46929CA352A}">
      <text>
        <r>
          <rPr>
            <b/>
            <sz val="9"/>
            <color indexed="81"/>
            <rFont val="Tahoma"/>
            <family val="2"/>
          </rPr>
          <t>CEPICI: Prière lier la facture scannée</t>
        </r>
        <r>
          <rPr>
            <sz val="9"/>
            <color indexed="81"/>
            <rFont val="Tahoma"/>
            <family val="2"/>
          </rPr>
          <t xml:space="preserve">
</t>
        </r>
      </text>
    </comment>
    <comment ref="F220" authorId="0" shapeId="0" xr:uid="{EC7B7612-6C14-47A4-90DB-565069DE3536}">
      <text>
        <r>
          <rPr>
            <b/>
            <sz val="9"/>
            <color indexed="81"/>
            <rFont val="Tahoma"/>
            <family val="2"/>
          </rPr>
          <t>CEPICI: Prière lier la facture scannée</t>
        </r>
        <r>
          <rPr>
            <sz val="9"/>
            <color indexed="81"/>
            <rFont val="Tahoma"/>
            <family val="2"/>
          </rPr>
          <t xml:space="preserve">
</t>
        </r>
      </text>
    </comment>
    <comment ref="F221" authorId="0" shapeId="0" xr:uid="{E9B7FE6F-899F-40CB-8566-6EAA6DF40BE0}">
      <text>
        <r>
          <rPr>
            <b/>
            <sz val="9"/>
            <color indexed="81"/>
            <rFont val="Tahoma"/>
            <family val="2"/>
          </rPr>
          <t>CEPICI: Prière lier la facture scannée</t>
        </r>
        <r>
          <rPr>
            <sz val="9"/>
            <color indexed="81"/>
            <rFont val="Tahoma"/>
            <family val="2"/>
          </rPr>
          <t xml:space="preserve">
</t>
        </r>
      </text>
    </comment>
    <comment ref="F222" authorId="0" shapeId="0" xr:uid="{376DF189-6D94-4D86-A31A-15E0BF60ADD5}">
      <text>
        <r>
          <rPr>
            <b/>
            <sz val="9"/>
            <color indexed="81"/>
            <rFont val="Tahoma"/>
            <family val="2"/>
          </rPr>
          <t>CEPICI: Prière lier la facture scannée</t>
        </r>
        <r>
          <rPr>
            <sz val="9"/>
            <color indexed="81"/>
            <rFont val="Tahoma"/>
            <family val="2"/>
          </rPr>
          <t xml:space="preserve">
</t>
        </r>
      </text>
    </comment>
    <comment ref="F223" authorId="0" shapeId="0" xr:uid="{E486CA83-D892-46C9-A359-1F1BCF2E588C}">
      <text>
        <r>
          <rPr>
            <b/>
            <sz val="9"/>
            <color indexed="81"/>
            <rFont val="Tahoma"/>
            <family val="2"/>
          </rPr>
          <t>CEPICI: Prière lier la facture scannée</t>
        </r>
        <r>
          <rPr>
            <sz val="9"/>
            <color indexed="81"/>
            <rFont val="Tahoma"/>
            <family val="2"/>
          </rPr>
          <t xml:space="preserve">
</t>
        </r>
      </text>
    </comment>
    <comment ref="F224" authorId="0" shapeId="0" xr:uid="{9B1F5A24-5BB2-45B4-A9E5-1EBFC823D6ED}">
      <text>
        <r>
          <rPr>
            <b/>
            <sz val="9"/>
            <color indexed="81"/>
            <rFont val="Tahoma"/>
            <family val="2"/>
          </rPr>
          <t>CEPICI: Prière lier la facture scannée</t>
        </r>
        <r>
          <rPr>
            <sz val="9"/>
            <color indexed="81"/>
            <rFont val="Tahoma"/>
            <family val="2"/>
          </rPr>
          <t xml:space="preserve">
</t>
        </r>
      </text>
    </comment>
    <comment ref="F225" authorId="0" shapeId="0" xr:uid="{C2479369-B6D7-4202-A83F-62AF5F03844D}">
      <text>
        <r>
          <rPr>
            <b/>
            <sz val="9"/>
            <color indexed="81"/>
            <rFont val="Tahoma"/>
            <family val="2"/>
          </rPr>
          <t>CEPICI: Prière lier la facture scannée</t>
        </r>
        <r>
          <rPr>
            <sz val="9"/>
            <color indexed="81"/>
            <rFont val="Tahoma"/>
            <family val="2"/>
          </rPr>
          <t xml:space="preserve">
</t>
        </r>
      </text>
    </comment>
    <comment ref="F226" authorId="0" shapeId="0" xr:uid="{43493575-8093-41F4-8986-3E01CE829D00}">
      <text>
        <r>
          <rPr>
            <b/>
            <sz val="9"/>
            <color indexed="81"/>
            <rFont val="Tahoma"/>
            <family val="2"/>
          </rPr>
          <t>CEPICI: Prière lier la facture scannée</t>
        </r>
        <r>
          <rPr>
            <sz val="9"/>
            <color indexed="81"/>
            <rFont val="Tahoma"/>
            <family val="2"/>
          </rPr>
          <t xml:space="preserve">
</t>
        </r>
      </text>
    </comment>
    <comment ref="F227" authorId="0" shapeId="0" xr:uid="{E3EDC2E6-7F0E-4F9A-9C71-7AC8333003AA}">
      <text>
        <r>
          <rPr>
            <b/>
            <sz val="9"/>
            <color indexed="81"/>
            <rFont val="Tahoma"/>
            <family val="2"/>
          </rPr>
          <t>CEPICI: Prière lier la facture scannée</t>
        </r>
        <r>
          <rPr>
            <sz val="9"/>
            <color indexed="81"/>
            <rFont val="Tahoma"/>
            <family val="2"/>
          </rPr>
          <t xml:space="preserve">
</t>
        </r>
      </text>
    </comment>
    <comment ref="F228" authorId="0" shapeId="0" xr:uid="{98D453F5-22C5-4DD0-A936-924AD6E557CE}">
      <text>
        <r>
          <rPr>
            <b/>
            <sz val="9"/>
            <color indexed="81"/>
            <rFont val="Tahoma"/>
            <family val="2"/>
          </rPr>
          <t>CEPICI: Prière lier la facture scannée</t>
        </r>
        <r>
          <rPr>
            <sz val="9"/>
            <color indexed="81"/>
            <rFont val="Tahoma"/>
            <family val="2"/>
          </rPr>
          <t xml:space="preserve">
</t>
        </r>
      </text>
    </comment>
    <comment ref="F229" authorId="0" shapeId="0" xr:uid="{26838208-2623-4220-9039-33DF835D34D0}">
      <text>
        <r>
          <rPr>
            <b/>
            <sz val="9"/>
            <color indexed="81"/>
            <rFont val="Tahoma"/>
            <family val="2"/>
          </rPr>
          <t>CEPICI: Prière lier la facture scannée</t>
        </r>
        <r>
          <rPr>
            <sz val="9"/>
            <color indexed="81"/>
            <rFont val="Tahoma"/>
            <family val="2"/>
          </rPr>
          <t xml:space="preserve">
</t>
        </r>
      </text>
    </comment>
    <comment ref="F230" authorId="0" shapeId="0" xr:uid="{D326D65B-C091-4BBA-B98F-DB0862BA1CB0}">
      <text>
        <r>
          <rPr>
            <b/>
            <sz val="9"/>
            <color indexed="81"/>
            <rFont val="Tahoma"/>
            <family val="2"/>
          </rPr>
          <t>CEPICI: Prière lier la facture scannée</t>
        </r>
        <r>
          <rPr>
            <sz val="9"/>
            <color indexed="81"/>
            <rFont val="Tahoma"/>
            <family val="2"/>
          </rPr>
          <t xml:space="preserve">
</t>
        </r>
      </text>
    </comment>
    <comment ref="F231" authorId="0" shapeId="0" xr:uid="{0DB30607-5B2E-4192-92CA-69B6A04FE625}">
      <text>
        <r>
          <rPr>
            <b/>
            <sz val="9"/>
            <color indexed="81"/>
            <rFont val="Tahoma"/>
            <family val="2"/>
          </rPr>
          <t>CEPICI: Prière lier la facture scannée</t>
        </r>
        <r>
          <rPr>
            <sz val="9"/>
            <color indexed="81"/>
            <rFont val="Tahoma"/>
            <family val="2"/>
          </rPr>
          <t xml:space="preserve">
</t>
        </r>
      </text>
    </comment>
    <comment ref="F232" authorId="0" shapeId="0" xr:uid="{3EA2391D-4D04-48EA-BBAA-097770A99927}">
      <text>
        <r>
          <rPr>
            <b/>
            <sz val="9"/>
            <color indexed="81"/>
            <rFont val="Tahoma"/>
            <family val="2"/>
          </rPr>
          <t>CEPICI: Prière lier la facture scannée</t>
        </r>
        <r>
          <rPr>
            <sz val="9"/>
            <color indexed="81"/>
            <rFont val="Tahoma"/>
            <family val="2"/>
          </rPr>
          <t xml:space="preserve">
</t>
        </r>
      </text>
    </comment>
    <comment ref="F233" authorId="0" shapeId="0" xr:uid="{91F0BD71-1232-423A-BA17-D2DB5A5B3880}">
      <text>
        <r>
          <rPr>
            <b/>
            <sz val="9"/>
            <color indexed="81"/>
            <rFont val="Tahoma"/>
            <family val="2"/>
          </rPr>
          <t>CEPICI: Prière lier la facture scannée</t>
        </r>
        <r>
          <rPr>
            <sz val="9"/>
            <color indexed="81"/>
            <rFont val="Tahoma"/>
            <family val="2"/>
          </rPr>
          <t xml:space="preserve">
</t>
        </r>
      </text>
    </comment>
    <comment ref="F234" authorId="0" shapeId="0" xr:uid="{EE473938-2FEE-40A6-BB7F-635BCA1E4162}">
      <text>
        <r>
          <rPr>
            <b/>
            <sz val="9"/>
            <color indexed="81"/>
            <rFont val="Tahoma"/>
            <family val="2"/>
          </rPr>
          <t>CEPICI: Prière lier la facture scannée</t>
        </r>
        <r>
          <rPr>
            <sz val="9"/>
            <color indexed="81"/>
            <rFont val="Tahoma"/>
            <family val="2"/>
          </rPr>
          <t xml:space="preserve">
</t>
        </r>
      </text>
    </comment>
    <comment ref="F235" authorId="0" shapeId="0" xr:uid="{5DBC29B9-51BC-4A9A-A98A-21868892F88E}">
      <text>
        <r>
          <rPr>
            <b/>
            <sz val="9"/>
            <color indexed="81"/>
            <rFont val="Tahoma"/>
            <family val="2"/>
          </rPr>
          <t>CEPICI: Prière lier la facture scannée</t>
        </r>
        <r>
          <rPr>
            <sz val="9"/>
            <color indexed="81"/>
            <rFont val="Tahoma"/>
            <family val="2"/>
          </rPr>
          <t xml:space="preserve">
</t>
        </r>
      </text>
    </comment>
    <comment ref="F236" authorId="0" shapeId="0" xr:uid="{A4A4833E-F454-4D58-BF4C-5E1CF6F5C23C}">
      <text>
        <r>
          <rPr>
            <b/>
            <sz val="9"/>
            <color indexed="81"/>
            <rFont val="Tahoma"/>
            <family val="2"/>
          </rPr>
          <t>CEPICI: Prière lier la facture scannée</t>
        </r>
        <r>
          <rPr>
            <sz val="9"/>
            <color indexed="81"/>
            <rFont val="Tahoma"/>
            <family val="2"/>
          </rPr>
          <t xml:space="preserve">
</t>
        </r>
      </text>
    </comment>
    <comment ref="F237" authorId="0" shapeId="0" xr:uid="{186D16A6-22D5-40E4-B47E-17D2EE002EC7}">
      <text>
        <r>
          <rPr>
            <b/>
            <sz val="9"/>
            <color indexed="81"/>
            <rFont val="Tahoma"/>
            <family val="2"/>
          </rPr>
          <t>CEPICI: Prière lier la facture scannée</t>
        </r>
        <r>
          <rPr>
            <sz val="9"/>
            <color indexed="81"/>
            <rFont val="Tahoma"/>
            <family val="2"/>
          </rPr>
          <t xml:space="preserve">
</t>
        </r>
      </text>
    </comment>
    <comment ref="F238" authorId="0" shapeId="0" xr:uid="{1EEA3B18-334F-47A9-AADA-800D7FEFCDFB}">
      <text>
        <r>
          <rPr>
            <b/>
            <sz val="9"/>
            <color indexed="81"/>
            <rFont val="Tahoma"/>
            <family val="2"/>
          </rPr>
          <t>CEPICI: Prière lier la facture scannée</t>
        </r>
        <r>
          <rPr>
            <sz val="9"/>
            <color indexed="81"/>
            <rFont val="Tahoma"/>
            <family val="2"/>
          </rPr>
          <t xml:space="preserve">
</t>
        </r>
      </text>
    </comment>
    <comment ref="F239" authorId="0" shapeId="0" xr:uid="{C47951E9-1054-4FE3-8352-9599DE5E21B1}">
      <text>
        <r>
          <rPr>
            <b/>
            <sz val="9"/>
            <color indexed="81"/>
            <rFont val="Tahoma"/>
            <family val="2"/>
          </rPr>
          <t>CEPICI: Prière lier la facture scannée</t>
        </r>
        <r>
          <rPr>
            <sz val="9"/>
            <color indexed="81"/>
            <rFont val="Tahoma"/>
            <family val="2"/>
          </rPr>
          <t xml:space="preserve">
</t>
        </r>
      </text>
    </comment>
    <comment ref="F240" authorId="0" shapeId="0" xr:uid="{B403F3C9-D2A6-4257-A097-9EC08CF60913}">
      <text>
        <r>
          <rPr>
            <b/>
            <sz val="9"/>
            <color indexed="81"/>
            <rFont val="Tahoma"/>
            <family val="2"/>
          </rPr>
          <t>CEPICI: Prière lier la facture scannée</t>
        </r>
        <r>
          <rPr>
            <sz val="9"/>
            <color indexed="81"/>
            <rFont val="Tahoma"/>
            <family val="2"/>
          </rPr>
          <t xml:space="preserve">
</t>
        </r>
      </text>
    </comment>
    <comment ref="F241" authorId="0" shapeId="0" xr:uid="{7433CB58-A7AA-467D-8F5C-786ECFF1FE0E}">
      <text>
        <r>
          <rPr>
            <b/>
            <sz val="9"/>
            <color indexed="81"/>
            <rFont val="Tahoma"/>
            <family val="2"/>
          </rPr>
          <t>CEPICI: Prière lier la facture scannée</t>
        </r>
        <r>
          <rPr>
            <sz val="9"/>
            <color indexed="81"/>
            <rFont val="Tahoma"/>
            <family val="2"/>
          </rPr>
          <t xml:space="preserve">
</t>
        </r>
      </text>
    </comment>
    <comment ref="F242" authorId="0" shapeId="0" xr:uid="{B8D81E4B-6AA0-4CFE-A0FA-C2C93C158AB4}">
      <text>
        <r>
          <rPr>
            <b/>
            <sz val="9"/>
            <color indexed="81"/>
            <rFont val="Tahoma"/>
            <family val="2"/>
          </rPr>
          <t>CEPICI: Prière lier la facture scannée</t>
        </r>
        <r>
          <rPr>
            <sz val="9"/>
            <color indexed="81"/>
            <rFont val="Tahoma"/>
            <family val="2"/>
          </rPr>
          <t xml:space="preserve">
</t>
        </r>
      </text>
    </comment>
    <comment ref="F243" authorId="0" shapeId="0" xr:uid="{7EBB3B3D-2A8E-4476-B052-21A5F8AB6B7A}">
      <text>
        <r>
          <rPr>
            <b/>
            <sz val="9"/>
            <color indexed="81"/>
            <rFont val="Tahoma"/>
            <family val="2"/>
          </rPr>
          <t>CEPICI: Prière lier la facture scannée</t>
        </r>
        <r>
          <rPr>
            <sz val="9"/>
            <color indexed="81"/>
            <rFont val="Tahoma"/>
            <family val="2"/>
          </rPr>
          <t xml:space="preserve">
</t>
        </r>
      </text>
    </comment>
    <comment ref="F244" authorId="0" shapeId="0" xr:uid="{0D42E8DF-B758-4B06-9E0A-2C9C6499BB50}">
      <text>
        <r>
          <rPr>
            <b/>
            <sz val="9"/>
            <color indexed="81"/>
            <rFont val="Tahoma"/>
            <family val="2"/>
          </rPr>
          <t>CEPICI: Prière lier la facture scannée</t>
        </r>
        <r>
          <rPr>
            <sz val="9"/>
            <color indexed="81"/>
            <rFont val="Tahoma"/>
            <family val="2"/>
          </rPr>
          <t xml:space="preserve">
</t>
        </r>
      </text>
    </comment>
    <comment ref="F245" authorId="0" shapeId="0" xr:uid="{8122B058-502D-4729-93F2-86FC8E2C391B}">
      <text>
        <r>
          <rPr>
            <b/>
            <sz val="9"/>
            <color indexed="81"/>
            <rFont val="Tahoma"/>
            <family val="2"/>
          </rPr>
          <t>CEPICI: Prière lier la facture scannée</t>
        </r>
        <r>
          <rPr>
            <sz val="9"/>
            <color indexed="81"/>
            <rFont val="Tahoma"/>
            <family val="2"/>
          </rPr>
          <t xml:space="preserve">
</t>
        </r>
      </text>
    </comment>
    <comment ref="F246" authorId="0" shapeId="0" xr:uid="{195258D6-5067-4E45-8E2F-C85C0ACE58CA}">
      <text>
        <r>
          <rPr>
            <b/>
            <sz val="9"/>
            <color indexed="81"/>
            <rFont val="Tahoma"/>
            <family val="2"/>
          </rPr>
          <t>CEPICI: Prière lier la facture scannée</t>
        </r>
        <r>
          <rPr>
            <sz val="9"/>
            <color indexed="81"/>
            <rFont val="Tahoma"/>
            <family val="2"/>
          </rPr>
          <t xml:space="preserve">
</t>
        </r>
      </text>
    </comment>
    <comment ref="F247" authorId="0" shapeId="0" xr:uid="{EE657991-F0E9-4550-94C4-5A370CEC2A85}">
      <text>
        <r>
          <rPr>
            <b/>
            <sz val="9"/>
            <color indexed="81"/>
            <rFont val="Tahoma"/>
            <family val="2"/>
          </rPr>
          <t>CEPICI: Prière lier la facture scannée</t>
        </r>
        <r>
          <rPr>
            <sz val="9"/>
            <color indexed="81"/>
            <rFont val="Tahoma"/>
            <family val="2"/>
          </rPr>
          <t xml:space="preserve">
</t>
        </r>
      </text>
    </comment>
    <comment ref="F248" authorId="0" shapeId="0" xr:uid="{EC0CD0EA-8A8E-4813-BC96-F8ACC952BABC}">
      <text>
        <r>
          <rPr>
            <b/>
            <sz val="9"/>
            <color indexed="81"/>
            <rFont val="Tahoma"/>
            <family val="2"/>
          </rPr>
          <t>CEPICI: Prière lier la facture scannée</t>
        </r>
        <r>
          <rPr>
            <sz val="9"/>
            <color indexed="81"/>
            <rFont val="Tahoma"/>
            <family val="2"/>
          </rPr>
          <t xml:space="preserve">
</t>
        </r>
      </text>
    </comment>
    <comment ref="F249" authorId="0" shapeId="0" xr:uid="{D5441931-5D17-4588-B256-416D6DD16BC7}">
      <text>
        <r>
          <rPr>
            <b/>
            <sz val="9"/>
            <color indexed="81"/>
            <rFont val="Tahoma"/>
            <family val="2"/>
          </rPr>
          <t>CEPICI: Prière lier la facture scannée</t>
        </r>
        <r>
          <rPr>
            <sz val="9"/>
            <color indexed="81"/>
            <rFont val="Tahoma"/>
            <family val="2"/>
          </rPr>
          <t xml:space="preserve">
</t>
        </r>
      </text>
    </comment>
    <comment ref="F250" authorId="0" shapeId="0" xr:uid="{4FDEDD35-C9FA-43A9-830A-2EB32023C812}">
      <text>
        <r>
          <rPr>
            <b/>
            <sz val="9"/>
            <color indexed="81"/>
            <rFont val="Tahoma"/>
            <family val="2"/>
          </rPr>
          <t>CEPICI: Prière lier la facture scannée</t>
        </r>
        <r>
          <rPr>
            <sz val="9"/>
            <color indexed="81"/>
            <rFont val="Tahoma"/>
            <family val="2"/>
          </rPr>
          <t xml:space="preserve">
</t>
        </r>
      </text>
    </comment>
    <comment ref="F251" authorId="0" shapeId="0" xr:uid="{90F976E8-8BAB-462E-8BD9-470FEE847269}">
      <text>
        <r>
          <rPr>
            <b/>
            <sz val="9"/>
            <color indexed="81"/>
            <rFont val="Tahoma"/>
            <family val="2"/>
          </rPr>
          <t>CEPICI: Prière lier la facture scannée</t>
        </r>
        <r>
          <rPr>
            <sz val="9"/>
            <color indexed="81"/>
            <rFont val="Tahoma"/>
            <family val="2"/>
          </rPr>
          <t xml:space="preserve">
</t>
        </r>
      </text>
    </comment>
    <comment ref="F252" authorId="0" shapeId="0" xr:uid="{E486C3FA-02DA-4E51-B117-7DD8F1909739}">
      <text>
        <r>
          <rPr>
            <b/>
            <sz val="9"/>
            <color indexed="81"/>
            <rFont val="Tahoma"/>
            <family val="2"/>
          </rPr>
          <t>CEPICI: Prière lier la facture scannée</t>
        </r>
        <r>
          <rPr>
            <sz val="9"/>
            <color indexed="81"/>
            <rFont val="Tahoma"/>
            <family val="2"/>
          </rPr>
          <t xml:space="preserve">
</t>
        </r>
      </text>
    </comment>
    <comment ref="F253" authorId="0" shapeId="0" xr:uid="{0906563C-E827-4AB4-B80E-60452881F90B}">
      <text>
        <r>
          <rPr>
            <b/>
            <sz val="9"/>
            <color indexed="81"/>
            <rFont val="Tahoma"/>
            <family val="2"/>
          </rPr>
          <t>CEPICI: Prière lier la facture scannée</t>
        </r>
        <r>
          <rPr>
            <sz val="9"/>
            <color indexed="81"/>
            <rFont val="Tahoma"/>
            <family val="2"/>
          </rPr>
          <t xml:space="preserve">
</t>
        </r>
      </text>
    </comment>
    <comment ref="F254" authorId="0" shapeId="0" xr:uid="{C1C8E4FE-6FF0-40DA-A865-FF88FFD2A47A}">
      <text>
        <r>
          <rPr>
            <b/>
            <sz val="9"/>
            <color indexed="81"/>
            <rFont val="Tahoma"/>
            <family val="2"/>
          </rPr>
          <t>CEPICI: Prière lier la facture scannée</t>
        </r>
        <r>
          <rPr>
            <sz val="9"/>
            <color indexed="81"/>
            <rFont val="Tahoma"/>
            <family val="2"/>
          </rPr>
          <t xml:space="preserve">
</t>
        </r>
      </text>
    </comment>
    <comment ref="F255" authorId="0" shapeId="0" xr:uid="{D9275DD6-F9BA-4F6B-9868-11D4517742E5}">
      <text>
        <r>
          <rPr>
            <b/>
            <sz val="9"/>
            <color indexed="81"/>
            <rFont val="Tahoma"/>
            <family val="2"/>
          </rPr>
          <t>CEPICI: Prière lier la facture scannée</t>
        </r>
        <r>
          <rPr>
            <sz val="9"/>
            <color indexed="81"/>
            <rFont val="Tahoma"/>
            <family val="2"/>
          </rPr>
          <t xml:space="preserve">
</t>
        </r>
      </text>
    </comment>
    <comment ref="F256" authorId="0" shapeId="0" xr:uid="{6F97B746-10A0-4728-970C-FBD812947212}">
      <text>
        <r>
          <rPr>
            <b/>
            <sz val="9"/>
            <color indexed="81"/>
            <rFont val="Tahoma"/>
            <family val="2"/>
          </rPr>
          <t>CEPICI: Prière lier la facture scannée</t>
        </r>
        <r>
          <rPr>
            <sz val="9"/>
            <color indexed="81"/>
            <rFont val="Tahoma"/>
            <family val="2"/>
          </rPr>
          <t xml:space="preserve">
</t>
        </r>
      </text>
    </comment>
    <comment ref="F257" authorId="0" shapeId="0" xr:uid="{4912A904-194C-4106-93D3-8691AF571298}">
      <text>
        <r>
          <rPr>
            <b/>
            <sz val="9"/>
            <color indexed="81"/>
            <rFont val="Tahoma"/>
            <family val="2"/>
          </rPr>
          <t>CEPICI: Prière lier la facture scannée</t>
        </r>
        <r>
          <rPr>
            <sz val="9"/>
            <color indexed="81"/>
            <rFont val="Tahoma"/>
            <family val="2"/>
          </rPr>
          <t xml:space="preserve">
</t>
        </r>
      </text>
    </comment>
    <comment ref="F258" authorId="0" shapeId="0" xr:uid="{D269149B-E5D8-4A48-8544-E3725C32406C}">
      <text>
        <r>
          <rPr>
            <b/>
            <sz val="9"/>
            <color indexed="81"/>
            <rFont val="Tahoma"/>
            <family val="2"/>
          </rPr>
          <t>CEPICI: Prière lier la facture scannée</t>
        </r>
        <r>
          <rPr>
            <sz val="9"/>
            <color indexed="81"/>
            <rFont val="Tahoma"/>
            <family val="2"/>
          </rPr>
          <t xml:space="preserve">
</t>
        </r>
      </text>
    </comment>
    <comment ref="F259" authorId="0" shapeId="0" xr:uid="{3430C107-6D9F-4FA3-831A-9CFC2D9A0E0C}">
      <text>
        <r>
          <rPr>
            <b/>
            <sz val="9"/>
            <color indexed="81"/>
            <rFont val="Tahoma"/>
            <family val="2"/>
          </rPr>
          <t>CEPICI: Prière lier la facture scannée</t>
        </r>
        <r>
          <rPr>
            <sz val="9"/>
            <color indexed="81"/>
            <rFont val="Tahoma"/>
            <family val="2"/>
          </rPr>
          <t xml:space="preserve">
</t>
        </r>
      </text>
    </comment>
    <comment ref="F260" authorId="0" shapeId="0" xr:uid="{17506875-20E9-4C48-85F5-876FD8EC9AEB}">
      <text>
        <r>
          <rPr>
            <b/>
            <sz val="9"/>
            <color indexed="81"/>
            <rFont val="Tahoma"/>
            <family val="2"/>
          </rPr>
          <t>CEPICI: Prière lier la facture scannée</t>
        </r>
        <r>
          <rPr>
            <sz val="9"/>
            <color indexed="81"/>
            <rFont val="Tahoma"/>
            <family val="2"/>
          </rPr>
          <t xml:space="preserve">
</t>
        </r>
      </text>
    </comment>
    <comment ref="F261" authorId="0" shapeId="0" xr:uid="{C3ECA1E2-3EE8-4131-89DC-D8380BD93CAF}">
      <text>
        <r>
          <rPr>
            <b/>
            <sz val="9"/>
            <color indexed="81"/>
            <rFont val="Tahoma"/>
            <family val="2"/>
          </rPr>
          <t>CEPICI: Prière lier la facture scannée</t>
        </r>
        <r>
          <rPr>
            <sz val="9"/>
            <color indexed="81"/>
            <rFont val="Tahoma"/>
            <family val="2"/>
          </rPr>
          <t xml:space="preserve">
</t>
        </r>
      </text>
    </comment>
    <comment ref="F262" authorId="0" shapeId="0" xr:uid="{BB6CAE95-478E-4AA3-9D73-983F082BF2C3}">
      <text>
        <r>
          <rPr>
            <b/>
            <sz val="9"/>
            <color indexed="81"/>
            <rFont val="Tahoma"/>
            <family val="2"/>
          </rPr>
          <t>CEPICI: Prière lier la facture scannée</t>
        </r>
        <r>
          <rPr>
            <sz val="9"/>
            <color indexed="81"/>
            <rFont val="Tahoma"/>
            <family val="2"/>
          </rPr>
          <t xml:space="preserve">
</t>
        </r>
      </text>
    </comment>
    <comment ref="F263" authorId="0" shapeId="0" xr:uid="{F5E70F5A-FAD4-43E5-A656-72FE59184224}">
      <text>
        <r>
          <rPr>
            <b/>
            <sz val="9"/>
            <color indexed="81"/>
            <rFont val="Tahoma"/>
            <family val="2"/>
          </rPr>
          <t>CEPICI: Prière lier la facture scannée</t>
        </r>
        <r>
          <rPr>
            <sz val="9"/>
            <color indexed="81"/>
            <rFont val="Tahoma"/>
            <family val="2"/>
          </rPr>
          <t xml:space="preserve">
</t>
        </r>
      </text>
    </comment>
    <comment ref="F264" authorId="0" shapeId="0" xr:uid="{B8D3BEE0-C54D-4CD7-AD3E-56FD32104A93}">
      <text>
        <r>
          <rPr>
            <b/>
            <sz val="9"/>
            <color indexed="81"/>
            <rFont val="Tahoma"/>
            <family val="2"/>
          </rPr>
          <t>CEPICI: Prière lier la facture scannée</t>
        </r>
        <r>
          <rPr>
            <sz val="9"/>
            <color indexed="81"/>
            <rFont val="Tahoma"/>
            <family val="2"/>
          </rPr>
          <t xml:space="preserve">
</t>
        </r>
      </text>
    </comment>
    <comment ref="F265" authorId="0" shapeId="0" xr:uid="{625652E9-976B-4DBA-97BC-CAAEBE030B5D}">
      <text>
        <r>
          <rPr>
            <b/>
            <sz val="9"/>
            <color indexed="81"/>
            <rFont val="Tahoma"/>
            <family val="2"/>
          </rPr>
          <t>CEPICI: Prière lier la facture scannée</t>
        </r>
        <r>
          <rPr>
            <sz val="9"/>
            <color indexed="81"/>
            <rFont val="Tahoma"/>
            <family val="2"/>
          </rPr>
          <t xml:space="preserve">
</t>
        </r>
      </text>
    </comment>
    <comment ref="F266" authorId="0" shapeId="0" xr:uid="{D6E19F30-3422-4C2F-B8E7-D083B4BC7B64}">
      <text>
        <r>
          <rPr>
            <b/>
            <sz val="9"/>
            <color indexed="81"/>
            <rFont val="Tahoma"/>
            <family val="2"/>
          </rPr>
          <t>CEPICI: Prière lier la facture scannée</t>
        </r>
        <r>
          <rPr>
            <sz val="9"/>
            <color indexed="81"/>
            <rFont val="Tahoma"/>
            <family val="2"/>
          </rPr>
          <t xml:space="preserve">
</t>
        </r>
      </text>
    </comment>
    <comment ref="F267" authorId="0" shapeId="0" xr:uid="{26266513-BCD9-4346-9EE6-91124489C325}">
      <text>
        <r>
          <rPr>
            <b/>
            <sz val="9"/>
            <color indexed="81"/>
            <rFont val="Tahoma"/>
            <family val="2"/>
          </rPr>
          <t>CEPICI: Prière lier la facture scannée</t>
        </r>
        <r>
          <rPr>
            <sz val="9"/>
            <color indexed="81"/>
            <rFont val="Tahoma"/>
            <family val="2"/>
          </rPr>
          <t xml:space="preserve">
</t>
        </r>
      </text>
    </comment>
    <comment ref="F268" authorId="0" shapeId="0" xr:uid="{CB55C6CF-8EA9-48C7-A38E-88A00795A2A4}">
      <text>
        <r>
          <rPr>
            <b/>
            <sz val="9"/>
            <color indexed="81"/>
            <rFont val="Tahoma"/>
            <family val="2"/>
          </rPr>
          <t>CEPICI: Prière lier la facture scannée</t>
        </r>
        <r>
          <rPr>
            <sz val="9"/>
            <color indexed="81"/>
            <rFont val="Tahoma"/>
            <family val="2"/>
          </rPr>
          <t xml:space="preserve">
</t>
        </r>
      </text>
    </comment>
    <comment ref="F269" authorId="0" shapeId="0" xr:uid="{0791F31F-AA1C-4FE3-9F1F-D93281E34342}">
      <text>
        <r>
          <rPr>
            <b/>
            <sz val="9"/>
            <color indexed="81"/>
            <rFont val="Tahoma"/>
            <family val="2"/>
          </rPr>
          <t>CEPICI: Prière lier la facture scannée</t>
        </r>
        <r>
          <rPr>
            <sz val="9"/>
            <color indexed="81"/>
            <rFont val="Tahoma"/>
            <family val="2"/>
          </rPr>
          <t xml:space="preserve">
</t>
        </r>
      </text>
    </comment>
    <comment ref="F270" authorId="0" shapeId="0" xr:uid="{83EA989F-5728-42BE-865B-2656F5F2256E}">
      <text>
        <r>
          <rPr>
            <b/>
            <sz val="9"/>
            <color indexed="81"/>
            <rFont val="Tahoma"/>
            <family val="2"/>
          </rPr>
          <t>CEPICI: Prière lier la facture scannée</t>
        </r>
        <r>
          <rPr>
            <sz val="9"/>
            <color indexed="81"/>
            <rFont val="Tahoma"/>
            <family val="2"/>
          </rPr>
          <t xml:space="preserve">
</t>
        </r>
      </text>
    </comment>
    <comment ref="F271" authorId="0" shapeId="0" xr:uid="{031649FD-CA81-4FA6-97BC-B10F757CFA5B}">
      <text>
        <r>
          <rPr>
            <b/>
            <sz val="9"/>
            <color indexed="81"/>
            <rFont val="Tahoma"/>
            <family val="2"/>
          </rPr>
          <t>CEPICI: Prière lier la facture scannée</t>
        </r>
        <r>
          <rPr>
            <sz val="9"/>
            <color indexed="81"/>
            <rFont val="Tahoma"/>
            <family val="2"/>
          </rPr>
          <t xml:space="preserve">
</t>
        </r>
      </text>
    </comment>
    <comment ref="F272" authorId="0" shapeId="0" xr:uid="{7DD52CBB-B2CC-4344-9ECA-D5238326C3E9}">
      <text>
        <r>
          <rPr>
            <b/>
            <sz val="9"/>
            <color indexed="81"/>
            <rFont val="Tahoma"/>
            <family val="2"/>
          </rPr>
          <t>CEPICI: Prière lier la facture scannée</t>
        </r>
        <r>
          <rPr>
            <sz val="9"/>
            <color indexed="81"/>
            <rFont val="Tahoma"/>
            <family val="2"/>
          </rPr>
          <t xml:space="preserve">
</t>
        </r>
      </text>
    </comment>
    <comment ref="F273" authorId="0" shapeId="0" xr:uid="{BF367183-89D7-4DCB-A58D-A8A4ECE4B730}">
      <text>
        <r>
          <rPr>
            <b/>
            <sz val="9"/>
            <color indexed="81"/>
            <rFont val="Tahoma"/>
            <family val="2"/>
          </rPr>
          <t>CEPICI: Prière lier la facture scannée</t>
        </r>
        <r>
          <rPr>
            <sz val="9"/>
            <color indexed="81"/>
            <rFont val="Tahoma"/>
            <family val="2"/>
          </rPr>
          <t xml:space="preserve">
</t>
        </r>
      </text>
    </comment>
    <comment ref="F274" authorId="0" shapeId="0" xr:uid="{B05ED71A-D5E3-4EEC-9718-7E24BFA4EF37}">
      <text>
        <r>
          <rPr>
            <b/>
            <sz val="9"/>
            <color indexed="81"/>
            <rFont val="Tahoma"/>
            <family val="2"/>
          </rPr>
          <t>CEPICI: Prière lier la facture scannée</t>
        </r>
        <r>
          <rPr>
            <sz val="9"/>
            <color indexed="81"/>
            <rFont val="Tahoma"/>
            <family val="2"/>
          </rPr>
          <t xml:space="preserve">
</t>
        </r>
      </text>
    </comment>
    <comment ref="F275" authorId="0" shapeId="0" xr:uid="{732E9600-C2C0-4FDB-8EBE-5E0954D42636}">
      <text>
        <r>
          <rPr>
            <b/>
            <sz val="9"/>
            <color indexed="81"/>
            <rFont val="Tahoma"/>
            <family val="2"/>
          </rPr>
          <t>CEPICI: Prière lier la facture scannée</t>
        </r>
        <r>
          <rPr>
            <sz val="9"/>
            <color indexed="81"/>
            <rFont val="Tahoma"/>
            <family val="2"/>
          </rPr>
          <t xml:space="preserve">
</t>
        </r>
      </text>
    </comment>
    <comment ref="F276" authorId="0" shapeId="0" xr:uid="{FCEEB0C6-B3A7-4F88-B710-70BA456E4344}">
      <text>
        <r>
          <rPr>
            <b/>
            <sz val="9"/>
            <color indexed="81"/>
            <rFont val="Tahoma"/>
            <family val="2"/>
          </rPr>
          <t>CEPICI: Prière lier la facture scannée</t>
        </r>
        <r>
          <rPr>
            <sz val="9"/>
            <color indexed="81"/>
            <rFont val="Tahoma"/>
            <family val="2"/>
          </rPr>
          <t xml:space="preserve">
</t>
        </r>
      </text>
    </comment>
    <comment ref="F277" authorId="0" shapeId="0" xr:uid="{BD78F8DD-C342-443D-89CD-604EBC3822F0}">
      <text>
        <r>
          <rPr>
            <b/>
            <sz val="9"/>
            <color indexed="81"/>
            <rFont val="Tahoma"/>
            <family val="2"/>
          </rPr>
          <t>CEPICI: Prière lier la facture scannée</t>
        </r>
        <r>
          <rPr>
            <sz val="9"/>
            <color indexed="81"/>
            <rFont val="Tahoma"/>
            <family val="2"/>
          </rPr>
          <t xml:space="preserve">
</t>
        </r>
      </text>
    </comment>
    <comment ref="F278" authorId="0" shapeId="0" xr:uid="{F1EF04B9-371C-47E1-8B8A-FC2F73E0CA8D}">
      <text>
        <r>
          <rPr>
            <b/>
            <sz val="9"/>
            <color indexed="81"/>
            <rFont val="Tahoma"/>
            <family val="2"/>
          </rPr>
          <t>CEPICI: Prière lier la facture scannée</t>
        </r>
        <r>
          <rPr>
            <sz val="9"/>
            <color indexed="81"/>
            <rFont val="Tahoma"/>
            <family val="2"/>
          </rPr>
          <t xml:space="preserve">
</t>
        </r>
      </text>
    </comment>
    <comment ref="F279" authorId="0" shapeId="0" xr:uid="{21C6AD39-DCDA-482A-9509-F80B928C5984}">
      <text>
        <r>
          <rPr>
            <b/>
            <sz val="9"/>
            <color indexed="81"/>
            <rFont val="Tahoma"/>
            <family val="2"/>
          </rPr>
          <t>CEPICI: Prière lier la facture scannée</t>
        </r>
        <r>
          <rPr>
            <sz val="9"/>
            <color indexed="81"/>
            <rFont val="Tahoma"/>
            <family val="2"/>
          </rPr>
          <t xml:space="preserve">
</t>
        </r>
      </text>
    </comment>
    <comment ref="F280" authorId="0" shapeId="0" xr:uid="{D0111CB3-3389-41B6-9EE7-9E877B3ABB93}">
      <text>
        <r>
          <rPr>
            <b/>
            <sz val="9"/>
            <color indexed="81"/>
            <rFont val="Tahoma"/>
            <family val="2"/>
          </rPr>
          <t>CEPICI: Prière lier la facture scannée</t>
        </r>
        <r>
          <rPr>
            <sz val="9"/>
            <color indexed="81"/>
            <rFont val="Tahoma"/>
            <family val="2"/>
          </rPr>
          <t xml:space="preserve">
</t>
        </r>
      </text>
    </comment>
    <comment ref="F281" authorId="0" shapeId="0" xr:uid="{4AB7B7A9-2925-4545-8D23-81AF6DF7E15D}">
      <text>
        <r>
          <rPr>
            <b/>
            <sz val="9"/>
            <color indexed="81"/>
            <rFont val="Tahoma"/>
            <family val="2"/>
          </rPr>
          <t>CEPICI: Prière lier la facture scannée</t>
        </r>
        <r>
          <rPr>
            <sz val="9"/>
            <color indexed="81"/>
            <rFont val="Tahoma"/>
            <family val="2"/>
          </rPr>
          <t xml:space="preserve">
</t>
        </r>
      </text>
    </comment>
    <comment ref="F282" authorId="0" shapeId="0" xr:uid="{4CAF28FA-69B8-4F41-AB63-E39F106082D8}">
      <text>
        <r>
          <rPr>
            <b/>
            <sz val="9"/>
            <color indexed="81"/>
            <rFont val="Tahoma"/>
            <family val="2"/>
          </rPr>
          <t>CEPICI: Prière lier la facture scannée</t>
        </r>
        <r>
          <rPr>
            <sz val="9"/>
            <color indexed="81"/>
            <rFont val="Tahoma"/>
            <family val="2"/>
          </rPr>
          <t xml:space="preserve">
</t>
        </r>
      </text>
    </comment>
    <comment ref="F283" authorId="0" shapeId="0" xr:uid="{A083DF23-5830-417B-BE72-80084AFBCFAB}">
      <text>
        <r>
          <rPr>
            <b/>
            <sz val="9"/>
            <color indexed="81"/>
            <rFont val="Tahoma"/>
            <family val="2"/>
          </rPr>
          <t>CEPICI: Prière lier la facture scannée</t>
        </r>
        <r>
          <rPr>
            <sz val="9"/>
            <color indexed="81"/>
            <rFont val="Tahoma"/>
            <family val="2"/>
          </rPr>
          <t xml:space="preserve">
</t>
        </r>
      </text>
    </comment>
    <comment ref="F284" authorId="0" shapeId="0" xr:uid="{533A9E6D-90C6-471F-B61E-0CC093965AFE}">
      <text>
        <r>
          <rPr>
            <b/>
            <sz val="9"/>
            <color indexed="81"/>
            <rFont val="Tahoma"/>
            <family val="2"/>
          </rPr>
          <t>CEPICI: Prière lier la facture scannée</t>
        </r>
        <r>
          <rPr>
            <sz val="9"/>
            <color indexed="81"/>
            <rFont val="Tahoma"/>
            <family val="2"/>
          </rPr>
          <t xml:space="preserve">
</t>
        </r>
      </text>
    </comment>
    <comment ref="F285" authorId="0" shapeId="0" xr:uid="{0E5DE234-767F-4E0C-8463-7C08A239337A}">
      <text>
        <r>
          <rPr>
            <b/>
            <sz val="9"/>
            <color indexed="81"/>
            <rFont val="Tahoma"/>
            <family val="2"/>
          </rPr>
          <t>CEPICI: Prière lier la facture scannée</t>
        </r>
        <r>
          <rPr>
            <sz val="9"/>
            <color indexed="81"/>
            <rFont val="Tahoma"/>
            <family val="2"/>
          </rPr>
          <t xml:space="preserve">
</t>
        </r>
      </text>
    </comment>
    <comment ref="F286" authorId="0" shapeId="0" xr:uid="{F894F325-ACBB-4382-97F1-015AB95DB300}">
      <text>
        <r>
          <rPr>
            <b/>
            <sz val="9"/>
            <color indexed="81"/>
            <rFont val="Tahoma"/>
            <family val="2"/>
          </rPr>
          <t>CEPICI: Prière lier la facture scannée</t>
        </r>
        <r>
          <rPr>
            <sz val="9"/>
            <color indexed="81"/>
            <rFont val="Tahoma"/>
            <family val="2"/>
          </rPr>
          <t xml:space="preserve">
</t>
        </r>
      </text>
    </comment>
    <comment ref="F287" authorId="0" shapeId="0" xr:uid="{E022B3F5-9C2F-45B4-844D-033E6549660A}">
      <text>
        <r>
          <rPr>
            <b/>
            <sz val="9"/>
            <color indexed="81"/>
            <rFont val="Tahoma"/>
            <family val="2"/>
          </rPr>
          <t>CEPICI: Prière lier la facture scannée</t>
        </r>
        <r>
          <rPr>
            <sz val="9"/>
            <color indexed="81"/>
            <rFont val="Tahoma"/>
            <family val="2"/>
          </rPr>
          <t xml:space="preserve">
</t>
        </r>
      </text>
    </comment>
    <comment ref="F288" authorId="0" shapeId="0" xr:uid="{2525622C-1BC5-490E-BBD5-694696677DAE}">
      <text>
        <r>
          <rPr>
            <b/>
            <sz val="9"/>
            <color indexed="81"/>
            <rFont val="Tahoma"/>
            <family val="2"/>
          </rPr>
          <t>CEPICI: Prière lier la facture scannée</t>
        </r>
        <r>
          <rPr>
            <sz val="9"/>
            <color indexed="81"/>
            <rFont val="Tahoma"/>
            <family val="2"/>
          </rPr>
          <t xml:space="preserve">
</t>
        </r>
      </text>
    </comment>
    <comment ref="F289" authorId="0" shapeId="0" xr:uid="{DC4D148F-2993-4497-8783-8560D35F9D87}">
      <text>
        <r>
          <rPr>
            <b/>
            <sz val="9"/>
            <color indexed="81"/>
            <rFont val="Tahoma"/>
            <family val="2"/>
          </rPr>
          <t>CEPICI: Prière lier la facture scannée</t>
        </r>
        <r>
          <rPr>
            <sz val="9"/>
            <color indexed="81"/>
            <rFont val="Tahoma"/>
            <family val="2"/>
          </rPr>
          <t xml:space="preserve">
</t>
        </r>
      </text>
    </comment>
    <comment ref="F290" authorId="0" shapeId="0" xr:uid="{EB864C61-0217-4231-857E-778D968B3FE9}">
      <text>
        <r>
          <rPr>
            <b/>
            <sz val="9"/>
            <color indexed="81"/>
            <rFont val="Tahoma"/>
            <family val="2"/>
          </rPr>
          <t>CEPICI: Prière lier la facture scannée</t>
        </r>
        <r>
          <rPr>
            <sz val="9"/>
            <color indexed="81"/>
            <rFont val="Tahoma"/>
            <family val="2"/>
          </rPr>
          <t xml:space="preserve">
</t>
        </r>
      </text>
    </comment>
    <comment ref="F291" authorId="0" shapeId="0" xr:uid="{3704148F-1DA2-44A1-AB71-2BB0A06B1DB6}">
      <text>
        <r>
          <rPr>
            <b/>
            <sz val="9"/>
            <color indexed="81"/>
            <rFont val="Tahoma"/>
            <family val="2"/>
          </rPr>
          <t>CEPICI: Prière lier la facture scannée</t>
        </r>
        <r>
          <rPr>
            <sz val="9"/>
            <color indexed="81"/>
            <rFont val="Tahoma"/>
            <family val="2"/>
          </rPr>
          <t xml:space="preserve">
</t>
        </r>
      </text>
    </comment>
    <comment ref="F292" authorId="0" shapeId="0" xr:uid="{110A7251-0559-438E-B409-8F7F31687225}">
      <text>
        <r>
          <rPr>
            <b/>
            <sz val="9"/>
            <color indexed="81"/>
            <rFont val="Tahoma"/>
            <family val="2"/>
          </rPr>
          <t>CEPICI: Prière lier la facture scannée</t>
        </r>
        <r>
          <rPr>
            <sz val="9"/>
            <color indexed="81"/>
            <rFont val="Tahoma"/>
            <family val="2"/>
          </rPr>
          <t xml:space="preserve">
</t>
        </r>
      </text>
    </comment>
    <comment ref="F293" authorId="0" shapeId="0" xr:uid="{259107F5-4A33-4E34-9F8D-A4FC8DF5E776}">
      <text>
        <r>
          <rPr>
            <b/>
            <sz val="9"/>
            <color indexed="81"/>
            <rFont val="Tahoma"/>
            <family val="2"/>
          </rPr>
          <t>CEPICI: Prière lier la facture scannée</t>
        </r>
        <r>
          <rPr>
            <sz val="9"/>
            <color indexed="81"/>
            <rFont val="Tahoma"/>
            <family val="2"/>
          </rPr>
          <t xml:space="preserve">
</t>
        </r>
      </text>
    </comment>
    <comment ref="F294" authorId="0" shapeId="0" xr:uid="{3AE26AE4-D6F3-4C2B-ABFA-D5C72434173B}">
      <text>
        <r>
          <rPr>
            <b/>
            <sz val="9"/>
            <color indexed="81"/>
            <rFont val="Tahoma"/>
            <family val="2"/>
          </rPr>
          <t>CEPICI: Prière lier la facture scannée</t>
        </r>
        <r>
          <rPr>
            <sz val="9"/>
            <color indexed="81"/>
            <rFont val="Tahoma"/>
            <family val="2"/>
          </rPr>
          <t xml:space="preserve">
</t>
        </r>
      </text>
    </comment>
    <comment ref="F295" authorId="0" shapeId="0" xr:uid="{BF99D719-5571-4603-95A0-5556CF23E663}">
      <text>
        <r>
          <rPr>
            <b/>
            <sz val="9"/>
            <color indexed="81"/>
            <rFont val="Tahoma"/>
            <family val="2"/>
          </rPr>
          <t>CEPICI: Prière lier la facture scannée</t>
        </r>
        <r>
          <rPr>
            <sz val="9"/>
            <color indexed="81"/>
            <rFont val="Tahoma"/>
            <family val="2"/>
          </rPr>
          <t xml:space="preserve">
</t>
        </r>
      </text>
    </comment>
    <comment ref="F296" authorId="0" shapeId="0" xr:uid="{D71B9F45-A9F1-4BE6-A639-3A13BD270CD9}">
      <text>
        <r>
          <rPr>
            <b/>
            <sz val="9"/>
            <color indexed="81"/>
            <rFont val="Tahoma"/>
            <family val="2"/>
          </rPr>
          <t>CEPICI: Prière lier la facture scannée</t>
        </r>
        <r>
          <rPr>
            <sz val="9"/>
            <color indexed="81"/>
            <rFont val="Tahoma"/>
            <family val="2"/>
          </rPr>
          <t xml:space="preserve">
</t>
        </r>
      </text>
    </comment>
    <comment ref="F297" authorId="0" shapeId="0" xr:uid="{0F7F457D-5C5A-45FF-A526-89DA25B5A70B}">
      <text>
        <r>
          <rPr>
            <b/>
            <sz val="9"/>
            <color indexed="81"/>
            <rFont val="Tahoma"/>
            <family val="2"/>
          </rPr>
          <t>CEPICI: Prière lier la facture scannée</t>
        </r>
        <r>
          <rPr>
            <sz val="9"/>
            <color indexed="81"/>
            <rFont val="Tahoma"/>
            <family val="2"/>
          </rPr>
          <t xml:space="preserve">
</t>
        </r>
      </text>
    </comment>
    <comment ref="F298" authorId="0" shapeId="0" xr:uid="{90BE7A49-56F0-4FE2-923B-61AF750A57A7}">
      <text>
        <r>
          <rPr>
            <b/>
            <sz val="9"/>
            <color indexed="81"/>
            <rFont val="Tahoma"/>
            <family val="2"/>
          </rPr>
          <t>CEPICI: Prière lier la facture scannée</t>
        </r>
        <r>
          <rPr>
            <sz val="9"/>
            <color indexed="81"/>
            <rFont val="Tahoma"/>
            <family val="2"/>
          </rPr>
          <t xml:space="preserve">
</t>
        </r>
      </text>
    </comment>
    <comment ref="F299" authorId="0" shapeId="0" xr:uid="{91F91498-CBED-45B5-9F7A-E904D760B89A}">
      <text>
        <r>
          <rPr>
            <b/>
            <sz val="9"/>
            <color indexed="81"/>
            <rFont val="Tahoma"/>
            <family val="2"/>
          </rPr>
          <t>CEPICI: Prière lier la facture scannée</t>
        </r>
        <r>
          <rPr>
            <sz val="9"/>
            <color indexed="81"/>
            <rFont val="Tahoma"/>
            <family val="2"/>
          </rPr>
          <t xml:space="preserve">
</t>
        </r>
      </text>
    </comment>
    <comment ref="F300" authorId="0" shapeId="0" xr:uid="{EB7A0C1E-4633-43A7-A5AB-0B0CD285DF63}">
      <text>
        <r>
          <rPr>
            <b/>
            <sz val="9"/>
            <color indexed="81"/>
            <rFont val="Tahoma"/>
            <family val="2"/>
          </rPr>
          <t>CEPICI: Prière lier la facture scannée</t>
        </r>
        <r>
          <rPr>
            <sz val="9"/>
            <color indexed="81"/>
            <rFont val="Tahoma"/>
            <family val="2"/>
          </rPr>
          <t xml:space="preserve">
</t>
        </r>
      </text>
    </comment>
    <comment ref="F301" authorId="0" shapeId="0" xr:uid="{D8015C94-B177-4521-B7BF-5F6B0D44A66B}">
      <text>
        <r>
          <rPr>
            <b/>
            <sz val="9"/>
            <color indexed="81"/>
            <rFont val="Tahoma"/>
            <family val="2"/>
          </rPr>
          <t>CEPICI: Prière lier la facture scannée</t>
        </r>
        <r>
          <rPr>
            <sz val="9"/>
            <color indexed="81"/>
            <rFont val="Tahoma"/>
            <family val="2"/>
          </rPr>
          <t xml:space="preserve">
</t>
        </r>
      </text>
    </comment>
    <comment ref="F302" authorId="0" shapeId="0" xr:uid="{25E35546-62D9-4186-AA6D-4A66DF765059}">
      <text>
        <r>
          <rPr>
            <b/>
            <sz val="9"/>
            <color indexed="81"/>
            <rFont val="Tahoma"/>
            <family val="2"/>
          </rPr>
          <t>CEPICI: Prière lier la facture scannée</t>
        </r>
        <r>
          <rPr>
            <sz val="9"/>
            <color indexed="81"/>
            <rFont val="Tahoma"/>
            <family val="2"/>
          </rPr>
          <t xml:space="preserve">
</t>
        </r>
      </text>
    </comment>
    <comment ref="F303" authorId="0" shapeId="0" xr:uid="{C2DC8A1A-8492-41BC-BC35-138AD070892D}">
      <text>
        <r>
          <rPr>
            <b/>
            <sz val="9"/>
            <color indexed="81"/>
            <rFont val="Tahoma"/>
            <family val="2"/>
          </rPr>
          <t>CEPICI: Prière lier la facture scannée</t>
        </r>
        <r>
          <rPr>
            <sz val="9"/>
            <color indexed="81"/>
            <rFont val="Tahoma"/>
            <family val="2"/>
          </rPr>
          <t xml:space="preserve">
</t>
        </r>
      </text>
    </comment>
    <comment ref="F304" authorId="0" shapeId="0" xr:uid="{DC78155E-A829-4CE9-8AAA-A43258D11BAC}">
      <text>
        <r>
          <rPr>
            <b/>
            <sz val="9"/>
            <color indexed="81"/>
            <rFont val="Tahoma"/>
            <family val="2"/>
          </rPr>
          <t>CEPICI: Prière lier la facture scannée</t>
        </r>
        <r>
          <rPr>
            <sz val="9"/>
            <color indexed="81"/>
            <rFont val="Tahoma"/>
            <family val="2"/>
          </rPr>
          <t xml:space="preserve">
</t>
        </r>
      </text>
    </comment>
    <comment ref="F305" authorId="0" shapeId="0" xr:uid="{6576B2C2-3A0A-4314-A4AD-019CEA19285E}">
      <text>
        <r>
          <rPr>
            <b/>
            <sz val="9"/>
            <color indexed="81"/>
            <rFont val="Tahoma"/>
            <family val="2"/>
          </rPr>
          <t>CEPICI: Prière lier la facture scannée</t>
        </r>
        <r>
          <rPr>
            <sz val="9"/>
            <color indexed="81"/>
            <rFont val="Tahoma"/>
            <family val="2"/>
          </rPr>
          <t xml:space="preserve">
</t>
        </r>
      </text>
    </comment>
    <comment ref="F306" authorId="0" shapeId="0" xr:uid="{4F823F35-D0D6-4944-B429-E4ACA81EBEC3}">
      <text>
        <r>
          <rPr>
            <b/>
            <sz val="9"/>
            <color indexed="81"/>
            <rFont val="Tahoma"/>
            <family val="2"/>
          </rPr>
          <t>CEPICI: Prière lier la facture scannée</t>
        </r>
        <r>
          <rPr>
            <sz val="9"/>
            <color indexed="81"/>
            <rFont val="Tahoma"/>
            <family val="2"/>
          </rPr>
          <t xml:space="preserve">
</t>
        </r>
      </text>
    </comment>
    <comment ref="F307" authorId="0" shapeId="0" xr:uid="{37AFD95E-3CDD-4732-B7B2-9E0460CFCCD1}">
      <text>
        <r>
          <rPr>
            <b/>
            <sz val="9"/>
            <color indexed="81"/>
            <rFont val="Tahoma"/>
            <family val="2"/>
          </rPr>
          <t>CEPICI: Prière lier la facture scannée</t>
        </r>
        <r>
          <rPr>
            <sz val="9"/>
            <color indexed="81"/>
            <rFont val="Tahoma"/>
            <family val="2"/>
          </rPr>
          <t xml:space="preserve">
</t>
        </r>
      </text>
    </comment>
    <comment ref="F308" authorId="0" shapeId="0" xr:uid="{F30D8952-603C-4FE1-9B3D-68F4EEF40B4B}">
      <text>
        <r>
          <rPr>
            <b/>
            <sz val="9"/>
            <color indexed="81"/>
            <rFont val="Tahoma"/>
            <family val="2"/>
          </rPr>
          <t>CEPICI: Prière lier la facture scannée</t>
        </r>
        <r>
          <rPr>
            <sz val="9"/>
            <color indexed="81"/>
            <rFont val="Tahoma"/>
            <family val="2"/>
          </rPr>
          <t xml:space="preserve">
</t>
        </r>
      </text>
    </comment>
    <comment ref="F309" authorId="0" shapeId="0" xr:uid="{7CA3D4AA-A8B9-4F2E-863A-B00B795105FE}">
      <text>
        <r>
          <rPr>
            <b/>
            <sz val="9"/>
            <color indexed="81"/>
            <rFont val="Tahoma"/>
            <family val="2"/>
          </rPr>
          <t>CEPICI: Prière lier la facture scannée</t>
        </r>
        <r>
          <rPr>
            <sz val="9"/>
            <color indexed="81"/>
            <rFont val="Tahoma"/>
            <family val="2"/>
          </rPr>
          <t xml:space="preserve">
</t>
        </r>
      </text>
    </comment>
    <comment ref="F310" authorId="0" shapeId="0" xr:uid="{7AE23BCF-9031-47B7-8731-D5D3851DE871}">
      <text>
        <r>
          <rPr>
            <b/>
            <sz val="9"/>
            <color indexed="81"/>
            <rFont val="Tahoma"/>
            <family val="2"/>
          </rPr>
          <t>CEPICI: Prière lier la facture scannée</t>
        </r>
        <r>
          <rPr>
            <sz val="9"/>
            <color indexed="81"/>
            <rFont val="Tahoma"/>
            <family val="2"/>
          </rPr>
          <t xml:space="preserve">
</t>
        </r>
      </text>
    </comment>
    <comment ref="F311" authorId="0" shapeId="0" xr:uid="{AB47F60C-6F7D-44AC-AB4D-3F8BCB36E67D}">
      <text>
        <r>
          <rPr>
            <b/>
            <sz val="9"/>
            <color indexed="81"/>
            <rFont val="Tahoma"/>
            <family val="2"/>
          </rPr>
          <t>CEPICI: Prière lier la facture scannée</t>
        </r>
        <r>
          <rPr>
            <sz val="9"/>
            <color indexed="81"/>
            <rFont val="Tahoma"/>
            <family val="2"/>
          </rPr>
          <t xml:space="preserve">
</t>
        </r>
      </text>
    </comment>
    <comment ref="F312" authorId="0" shapeId="0" xr:uid="{47203559-E911-4975-92C0-1E63B3EAE988}">
      <text>
        <r>
          <rPr>
            <b/>
            <sz val="9"/>
            <color indexed="81"/>
            <rFont val="Tahoma"/>
            <family val="2"/>
          </rPr>
          <t>CEPICI: Prière lier la facture scannée</t>
        </r>
        <r>
          <rPr>
            <sz val="9"/>
            <color indexed="81"/>
            <rFont val="Tahoma"/>
            <family val="2"/>
          </rPr>
          <t xml:space="preserve">
</t>
        </r>
      </text>
    </comment>
    <comment ref="F313" authorId="0" shapeId="0" xr:uid="{0CE57BE5-3938-482A-BC23-83E915D55D14}">
      <text>
        <r>
          <rPr>
            <b/>
            <sz val="9"/>
            <color indexed="81"/>
            <rFont val="Tahoma"/>
            <family val="2"/>
          </rPr>
          <t>CEPICI: Prière lier la facture scannée</t>
        </r>
        <r>
          <rPr>
            <sz val="9"/>
            <color indexed="81"/>
            <rFont val="Tahoma"/>
            <family val="2"/>
          </rPr>
          <t xml:space="preserve">
</t>
        </r>
      </text>
    </comment>
    <comment ref="F314" authorId="0" shapeId="0" xr:uid="{47C2B5F0-B9F7-478B-9ADD-BEBEFFC7B7EC}">
      <text>
        <r>
          <rPr>
            <b/>
            <sz val="9"/>
            <color indexed="81"/>
            <rFont val="Tahoma"/>
            <family val="2"/>
          </rPr>
          <t>CEPICI: Prière lier la facture scannée</t>
        </r>
        <r>
          <rPr>
            <sz val="9"/>
            <color indexed="81"/>
            <rFont val="Tahoma"/>
            <family val="2"/>
          </rPr>
          <t xml:space="preserve">
</t>
        </r>
      </text>
    </comment>
    <comment ref="F315" authorId="0" shapeId="0" xr:uid="{5953B721-5CA2-473F-AC8E-4870D5AE8A18}">
      <text>
        <r>
          <rPr>
            <b/>
            <sz val="9"/>
            <color indexed="81"/>
            <rFont val="Tahoma"/>
            <family val="2"/>
          </rPr>
          <t>CEPICI: Prière lier la facture scannée</t>
        </r>
        <r>
          <rPr>
            <sz val="9"/>
            <color indexed="81"/>
            <rFont val="Tahoma"/>
            <family val="2"/>
          </rPr>
          <t xml:space="preserve">
</t>
        </r>
      </text>
    </comment>
    <comment ref="F316" authorId="0" shapeId="0" xr:uid="{85BD23BD-3D49-4E26-BD75-49C95838F2E0}">
      <text>
        <r>
          <rPr>
            <b/>
            <sz val="9"/>
            <color indexed="81"/>
            <rFont val="Tahoma"/>
            <family val="2"/>
          </rPr>
          <t>CEPICI: Prière lier la facture scannée</t>
        </r>
        <r>
          <rPr>
            <sz val="9"/>
            <color indexed="81"/>
            <rFont val="Tahoma"/>
            <family val="2"/>
          </rPr>
          <t xml:space="preserve">
</t>
        </r>
      </text>
    </comment>
    <comment ref="F317" authorId="0" shapeId="0" xr:uid="{35E51399-2906-4DD5-B6AC-EECB29CF857C}">
      <text>
        <r>
          <rPr>
            <b/>
            <sz val="9"/>
            <color indexed="81"/>
            <rFont val="Tahoma"/>
            <family val="2"/>
          </rPr>
          <t>CEPICI: Prière lier la facture scannée</t>
        </r>
        <r>
          <rPr>
            <sz val="9"/>
            <color indexed="81"/>
            <rFont val="Tahoma"/>
            <family val="2"/>
          </rPr>
          <t xml:space="preserve">
</t>
        </r>
      </text>
    </comment>
    <comment ref="F318" authorId="0" shapeId="0" xr:uid="{DD52F400-66B8-4275-950A-B252A7F569EA}">
      <text>
        <r>
          <rPr>
            <b/>
            <sz val="9"/>
            <color indexed="81"/>
            <rFont val="Tahoma"/>
            <family val="2"/>
          </rPr>
          <t>CEPICI: Prière lier la facture scannée</t>
        </r>
        <r>
          <rPr>
            <sz val="9"/>
            <color indexed="81"/>
            <rFont val="Tahoma"/>
            <family val="2"/>
          </rPr>
          <t xml:space="preserve">
</t>
        </r>
      </text>
    </comment>
    <comment ref="F319" authorId="0" shapeId="0" xr:uid="{AAD7602F-1B3D-4313-89A8-6D7617CF73BD}">
      <text>
        <r>
          <rPr>
            <b/>
            <sz val="9"/>
            <color indexed="81"/>
            <rFont val="Tahoma"/>
            <family val="2"/>
          </rPr>
          <t>CEPICI: Prière lier la facture scannée</t>
        </r>
        <r>
          <rPr>
            <sz val="9"/>
            <color indexed="81"/>
            <rFont val="Tahoma"/>
            <family val="2"/>
          </rPr>
          <t xml:space="preserve">
</t>
        </r>
      </text>
    </comment>
    <comment ref="F320" authorId="0" shapeId="0" xr:uid="{EA6B64DB-9946-43D8-9454-1A6303908FFB}">
      <text>
        <r>
          <rPr>
            <b/>
            <sz val="9"/>
            <color indexed="81"/>
            <rFont val="Tahoma"/>
            <family val="2"/>
          </rPr>
          <t>CEPICI: Prière lier la facture scannée</t>
        </r>
        <r>
          <rPr>
            <sz val="9"/>
            <color indexed="81"/>
            <rFont val="Tahoma"/>
            <family val="2"/>
          </rPr>
          <t xml:space="preserve">
</t>
        </r>
      </text>
    </comment>
    <comment ref="F321" authorId="0" shapeId="0" xr:uid="{1F79E982-2A15-4091-ACC5-37891251DA0D}">
      <text>
        <r>
          <rPr>
            <b/>
            <sz val="9"/>
            <color indexed="81"/>
            <rFont val="Tahoma"/>
            <family val="2"/>
          </rPr>
          <t>CEPICI: Prière lier la facture scannée</t>
        </r>
        <r>
          <rPr>
            <sz val="9"/>
            <color indexed="81"/>
            <rFont val="Tahoma"/>
            <family val="2"/>
          </rPr>
          <t xml:space="preserve">
</t>
        </r>
      </text>
    </comment>
    <comment ref="F322" authorId="0" shapeId="0" xr:uid="{852A7BF6-1E4B-4124-BF08-C4BC0D57FF76}">
      <text>
        <r>
          <rPr>
            <b/>
            <sz val="9"/>
            <color indexed="81"/>
            <rFont val="Tahoma"/>
            <family val="2"/>
          </rPr>
          <t>CEPICI: Prière lier la facture scannée</t>
        </r>
        <r>
          <rPr>
            <sz val="9"/>
            <color indexed="81"/>
            <rFont val="Tahoma"/>
            <family val="2"/>
          </rPr>
          <t xml:space="preserve">
</t>
        </r>
      </text>
    </comment>
    <comment ref="F323" authorId="0" shapeId="0" xr:uid="{A70E52EF-2B2E-4254-AEDE-B41B3530C8C6}">
      <text>
        <r>
          <rPr>
            <b/>
            <sz val="9"/>
            <color indexed="81"/>
            <rFont val="Tahoma"/>
            <family val="2"/>
          </rPr>
          <t>CEPICI: Prière lier la facture scannée</t>
        </r>
        <r>
          <rPr>
            <sz val="9"/>
            <color indexed="81"/>
            <rFont val="Tahoma"/>
            <family val="2"/>
          </rPr>
          <t xml:space="preserve">
</t>
        </r>
      </text>
    </comment>
    <comment ref="F324" authorId="0" shapeId="0" xr:uid="{AEF7DB5F-DEBA-4E43-9D7D-A7EC0D853192}">
      <text>
        <r>
          <rPr>
            <b/>
            <sz val="9"/>
            <color indexed="81"/>
            <rFont val="Tahoma"/>
            <family val="2"/>
          </rPr>
          <t>CEPICI: Prière lier la facture scannée</t>
        </r>
        <r>
          <rPr>
            <sz val="9"/>
            <color indexed="81"/>
            <rFont val="Tahoma"/>
            <family val="2"/>
          </rPr>
          <t xml:space="preserve">
</t>
        </r>
      </text>
    </comment>
    <comment ref="F325" authorId="0" shapeId="0" xr:uid="{9A5486A9-53B9-45DD-B0AC-67A0619AA434}">
      <text>
        <r>
          <rPr>
            <b/>
            <sz val="9"/>
            <color indexed="81"/>
            <rFont val="Tahoma"/>
            <family val="2"/>
          </rPr>
          <t>CEPICI: Prière lier la facture scannée</t>
        </r>
        <r>
          <rPr>
            <sz val="9"/>
            <color indexed="81"/>
            <rFont val="Tahoma"/>
            <family val="2"/>
          </rPr>
          <t xml:space="preserve">
</t>
        </r>
      </text>
    </comment>
    <comment ref="F326" authorId="0" shapeId="0" xr:uid="{5BC19D09-18E7-403B-A5A7-ABE1F5A9EF9A}">
      <text>
        <r>
          <rPr>
            <b/>
            <sz val="9"/>
            <color indexed="81"/>
            <rFont val="Tahoma"/>
            <family val="2"/>
          </rPr>
          <t>CEPICI: Prière lier la facture scannée</t>
        </r>
        <r>
          <rPr>
            <sz val="9"/>
            <color indexed="81"/>
            <rFont val="Tahoma"/>
            <family val="2"/>
          </rPr>
          <t xml:space="preserve">
</t>
        </r>
      </text>
    </comment>
    <comment ref="F327" authorId="0" shapeId="0" xr:uid="{A29DD529-9CF2-4D80-8F75-AD3203535E61}">
      <text>
        <r>
          <rPr>
            <b/>
            <sz val="9"/>
            <color indexed="81"/>
            <rFont val="Tahoma"/>
            <family val="2"/>
          </rPr>
          <t>CEPICI: Prière lier la facture scannée</t>
        </r>
        <r>
          <rPr>
            <sz val="9"/>
            <color indexed="81"/>
            <rFont val="Tahoma"/>
            <family val="2"/>
          </rPr>
          <t xml:space="preserve">
</t>
        </r>
      </text>
    </comment>
    <comment ref="F328" authorId="0" shapeId="0" xr:uid="{E9505211-6649-41A5-A844-908AD91C111E}">
      <text>
        <r>
          <rPr>
            <b/>
            <sz val="9"/>
            <color indexed="81"/>
            <rFont val="Tahoma"/>
            <family val="2"/>
          </rPr>
          <t>CEPICI: Prière lier la facture scannée</t>
        </r>
        <r>
          <rPr>
            <sz val="9"/>
            <color indexed="81"/>
            <rFont val="Tahoma"/>
            <family val="2"/>
          </rPr>
          <t xml:space="preserve">
</t>
        </r>
      </text>
    </comment>
    <comment ref="F329" authorId="0" shapeId="0" xr:uid="{5F6BD4F9-C540-4859-B144-D0CA6C969B18}">
      <text>
        <r>
          <rPr>
            <b/>
            <sz val="9"/>
            <color indexed="81"/>
            <rFont val="Tahoma"/>
            <family val="2"/>
          </rPr>
          <t>CEPICI: Prière lier la facture scannée</t>
        </r>
        <r>
          <rPr>
            <sz val="9"/>
            <color indexed="81"/>
            <rFont val="Tahoma"/>
            <family val="2"/>
          </rPr>
          <t xml:space="preserve">
</t>
        </r>
      </text>
    </comment>
    <comment ref="F330" authorId="0" shapeId="0" xr:uid="{60751EC2-CBA5-4E63-B0C1-0F39FF9A7CAE}">
      <text>
        <r>
          <rPr>
            <b/>
            <sz val="9"/>
            <color indexed="81"/>
            <rFont val="Tahoma"/>
            <family val="2"/>
          </rPr>
          <t>CEPICI: Prière lier la facture scannée</t>
        </r>
        <r>
          <rPr>
            <sz val="9"/>
            <color indexed="81"/>
            <rFont val="Tahoma"/>
            <family val="2"/>
          </rPr>
          <t xml:space="preserve">
</t>
        </r>
      </text>
    </comment>
    <comment ref="F331" authorId="0" shapeId="0" xr:uid="{1D1B7516-E6FC-441C-B2D7-556A128B13D1}">
      <text>
        <r>
          <rPr>
            <b/>
            <sz val="9"/>
            <color indexed="81"/>
            <rFont val="Tahoma"/>
            <family val="2"/>
          </rPr>
          <t>CEPICI: Prière lier la facture scannée</t>
        </r>
        <r>
          <rPr>
            <sz val="9"/>
            <color indexed="81"/>
            <rFont val="Tahoma"/>
            <family val="2"/>
          </rPr>
          <t xml:space="preserve">
</t>
        </r>
      </text>
    </comment>
    <comment ref="F332" authorId="0" shapeId="0" xr:uid="{9317EE68-6A6F-47C9-ABA4-13DD684DD880}">
      <text>
        <r>
          <rPr>
            <b/>
            <sz val="9"/>
            <color indexed="81"/>
            <rFont val="Tahoma"/>
            <family val="2"/>
          </rPr>
          <t>CEPICI: Prière lier la facture scannée</t>
        </r>
        <r>
          <rPr>
            <sz val="9"/>
            <color indexed="81"/>
            <rFont val="Tahoma"/>
            <family val="2"/>
          </rPr>
          <t xml:space="preserve">
</t>
        </r>
      </text>
    </comment>
    <comment ref="F333" authorId="0" shapeId="0" xr:uid="{E6874EA4-D017-4EB4-BECE-57D23E8A4C36}">
      <text>
        <r>
          <rPr>
            <b/>
            <sz val="9"/>
            <color indexed="81"/>
            <rFont val="Tahoma"/>
            <family val="2"/>
          </rPr>
          <t>CEPICI: Prière lier la facture scannée</t>
        </r>
        <r>
          <rPr>
            <sz val="9"/>
            <color indexed="81"/>
            <rFont val="Tahoma"/>
            <family val="2"/>
          </rPr>
          <t xml:space="preserve">
</t>
        </r>
      </text>
    </comment>
    <comment ref="F334" authorId="0" shapeId="0" xr:uid="{64869F8D-23B2-4325-9D47-ECDFC8FA6BD1}">
      <text>
        <r>
          <rPr>
            <b/>
            <sz val="9"/>
            <color indexed="81"/>
            <rFont val="Tahoma"/>
            <family val="2"/>
          </rPr>
          <t>CEPICI: Prière lier la facture scannée</t>
        </r>
        <r>
          <rPr>
            <sz val="9"/>
            <color indexed="81"/>
            <rFont val="Tahoma"/>
            <family val="2"/>
          </rPr>
          <t xml:space="preserve">
</t>
        </r>
      </text>
    </comment>
    <comment ref="F335" authorId="0" shapeId="0" xr:uid="{DF2ED9C6-F8D0-4F67-9B93-35FF1710D6F0}">
      <text>
        <r>
          <rPr>
            <b/>
            <sz val="9"/>
            <color indexed="81"/>
            <rFont val="Tahoma"/>
            <family val="2"/>
          </rPr>
          <t>CEPICI: Prière lier la facture scannée</t>
        </r>
        <r>
          <rPr>
            <sz val="9"/>
            <color indexed="81"/>
            <rFont val="Tahoma"/>
            <family val="2"/>
          </rPr>
          <t xml:space="preserve">
</t>
        </r>
      </text>
    </comment>
    <comment ref="F336" authorId="0" shapeId="0" xr:uid="{5E224017-7555-48CA-A791-E45AAA1123F9}">
      <text>
        <r>
          <rPr>
            <b/>
            <sz val="9"/>
            <color indexed="81"/>
            <rFont val="Tahoma"/>
            <family val="2"/>
          </rPr>
          <t>CEPICI: Prière lier la facture scannée</t>
        </r>
        <r>
          <rPr>
            <sz val="9"/>
            <color indexed="81"/>
            <rFont val="Tahoma"/>
            <family val="2"/>
          </rPr>
          <t xml:space="preserve">
</t>
        </r>
      </text>
    </comment>
    <comment ref="F337" authorId="0" shapeId="0" xr:uid="{DD563DC8-527A-4E94-B955-EF6331DAB141}">
      <text>
        <r>
          <rPr>
            <b/>
            <sz val="9"/>
            <color indexed="81"/>
            <rFont val="Tahoma"/>
            <family val="2"/>
          </rPr>
          <t>CEPICI: Prière lier la facture scannée</t>
        </r>
        <r>
          <rPr>
            <sz val="9"/>
            <color indexed="81"/>
            <rFont val="Tahoma"/>
            <family val="2"/>
          </rPr>
          <t xml:space="preserve">
</t>
        </r>
      </text>
    </comment>
    <comment ref="F338" authorId="0" shapeId="0" xr:uid="{A8E53A87-E133-4362-A9F5-4C702DC4F8AF}">
      <text>
        <r>
          <rPr>
            <b/>
            <sz val="9"/>
            <color indexed="81"/>
            <rFont val="Tahoma"/>
            <family val="2"/>
          </rPr>
          <t>CEPICI: Prière lier la facture scannée</t>
        </r>
        <r>
          <rPr>
            <sz val="9"/>
            <color indexed="81"/>
            <rFont val="Tahoma"/>
            <family val="2"/>
          </rPr>
          <t xml:space="preserve">
</t>
        </r>
      </text>
    </comment>
    <comment ref="F339" authorId="0" shapeId="0" xr:uid="{2C87D376-7824-4249-85D8-7FBACEDF97DA}">
      <text>
        <r>
          <rPr>
            <b/>
            <sz val="9"/>
            <color indexed="81"/>
            <rFont val="Tahoma"/>
            <family val="2"/>
          </rPr>
          <t>CEPICI: Prière lier la facture scannée</t>
        </r>
        <r>
          <rPr>
            <sz val="9"/>
            <color indexed="81"/>
            <rFont val="Tahoma"/>
            <family val="2"/>
          </rPr>
          <t xml:space="preserve">
</t>
        </r>
      </text>
    </comment>
    <comment ref="F340" authorId="0" shapeId="0" xr:uid="{69588ECA-F333-4D90-AC66-82A69FFB6C41}">
      <text>
        <r>
          <rPr>
            <b/>
            <sz val="9"/>
            <color indexed="81"/>
            <rFont val="Tahoma"/>
            <family val="2"/>
          </rPr>
          <t>CEPICI: Prière lier la facture scannée</t>
        </r>
        <r>
          <rPr>
            <sz val="9"/>
            <color indexed="81"/>
            <rFont val="Tahoma"/>
            <family val="2"/>
          </rPr>
          <t xml:space="preserve">
</t>
        </r>
      </text>
    </comment>
    <comment ref="F341" authorId="0" shapeId="0" xr:uid="{5BCE77A6-E549-4019-9BF4-6785D0B92785}">
      <text>
        <r>
          <rPr>
            <b/>
            <sz val="9"/>
            <color indexed="81"/>
            <rFont val="Tahoma"/>
            <family val="2"/>
          </rPr>
          <t>CEPICI: Prière lier la facture scannée</t>
        </r>
        <r>
          <rPr>
            <sz val="9"/>
            <color indexed="81"/>
            <rFont val="Tahoma"/>
            <family val="2"/>
          </rPr>
          <t xml:space="preserve">
</t>
        </r>
      </text>
    </comment>
    <comment ref="F342" authorId="0" shapeId="0" xr:uid="{0111BFB4-215A-446B-B7FB-3EDB127DBB42}">
      <text>
        <r>
          <rPr>
            <b/>
            <sz val="9"/>
            <color indexed="81"/>
            <rFont val="Tahoma"/>
            <family val="2"/>
          </rPr>
          <t>CEPICI: Prière lier la facture scannée</t>
        </r>
        <r>
          <rPr>
            <sz val="9"/>
            <color indexed="81"/>
            <rFont val="Tahoma"/>
            <family val="2"/>
          </rPr>
          <t xml:space="preserve">
</t>
        </r>
      </text>
    </comment>
    <comment ref="F343" authorId="0" shapeId="0" xr:uid="{95FDF7F0-8821-4B46-8D02-6E8AB91570DF}">
      <text>
        <r>
          <rPr>
            <b/>
            <sz val="9"/>
            <color indexed="81"/>
            <rFont val="Tahoma"/>
            <family val="2"/>
          </rPr>
          <t>CEPICI: Prière lier la facture scannée</t>
        </r>
        <r>
          <rPr>
            <sz val="9"/>
            <color indexed="81"/>
            <rFont val="Tahoma"/>
            <family val="2"/>
          </rPr>
          <t xml:space="preserve">
</t>
        </r>
      </text>
    </comment>
    <comment ref="F344" authorId="0" shapeId="0" xr:uid="{BA71F295-0B6A-4C82-AEA3-ED8C57CC667C}">
      <text>
        <r>
          <rPr>
            <b/>
            <sz val="9"/>
            <color indexed="81"/>
            <rFont val="Tahoma"/>
            <family val="2"/>
          </rPr>
          <t>CEPICI: Prière lier la facture scannée</t>
        </r>
        <r>
          <rPr>
            <sz val="9"/>
            <color indexed="81"/>
            <rFont val="Tahoma"/>
            <family val="2"/>
          </rPr>
          <t xml:space="preserve">
</t>
        </r>
      </text>
    </comment>
    <comment ref="F345" authorId="0" shapeId="0" xr:uid="{A72E2A39-1A14-48B4-A12C-846A115DA6AB}">
      <text>
        <r>
          <rPr>
            <b/>
            <sz val="9"/>
            <color indexed="81"/>
            <rFont val="Tahoma"/>
            <family val="2"/>
          </rPr>
          <t>CEPICI: Prière lier la facture scannée</t>
        </r>
        <r>
          <rPr>
            <sz val="9"/>
            <color indexed="81"/>
            <rFont val="Tahoma"/>
            <family val="2"/>
          </rPr>
          <t xml:space="preserve">
</t>
        </r>
      </text>
    </comment>
    <comment ref="F346" authorId="0" shapeId="0" xr:uid="{89F7FF03-0506-4BC7-AD18-9A26B7F4401C}">
      <text>
        <r>
          <rPr>
            <b/>
            <sz val="9"/>
            <color indexed="81"/>
            <rFont val="Tahoma"/>
            <family val="2"/>
          </rPr>
          <t>CEPICI: Prière lier la facture scannée</t>
        </r>
        <r>
          <rPr>
            <sz val="9"/>
            <color indexed="81"/>
            <rFont val="Tahoma"/>
            <family val="2"/>
          </rPr>
          <t xml:space="preserve">
</t>
        </r>
      </text>
    </comment>
    <comment ref="F347" authorId="0" shapeId="0" xr:uid="{07956A19-7308-43D8-A7BB-7FD0F8A68C6A}">
      <text>
        <r>
          <rPr>
            <b/>
            <sz val="9"/>
            <color indexed="81"/>
            <rFont val="Tahoma"/>
            <family val="2"/>
          </rPr>
          <t>CEPICI: Prière lier la facture scannée</t>
        </r>
        <r>
          <rPr>
            <sz val="9"/>
            <color indexed="81"/>
            <rFont val="Tahoma"/>
            <family val="2"/>
          </rPr>
          <t xml:space="preserve">
</t>
        </r>
      </text>
    </comment>
    <comment ref="F348" authorId="0" shapeId="0" xr:uid="{07443DC0-3DE0-4720-BACF-31594B9A517B}">
      <text>
        <r>
          <rPr>
            <b/>
            <sz val="9"/>
            <color indexed="81"/>
            <rFont val="Tahoma"/>
            <family val="2"/>
          </rPr>
          <t>CEPICI: Prière lier la facture scannée</t>
        </r>
        <r>
          <rPr>
            <sz val="9"/>
            <color indexed="81"/>
            <rFont val="Tahoma"/>
            <family val="2"/>
          </rPr>
          <t xml:space="preserve">
</t>
        </r>
      </text>
    </comment>
    <comment ref="F349" authorId="0" shapeId="0" xr:uid="{7FAB2F6B-998F-4B34-B3EC-D7A639DBC971}">
      <text>
        <r>
          <rPr>
            <b/>
            <sz val="9"/>
            <color indexed="81"/>
            <rFont val="Tahoma"/>
            <family val="2"/>
          </rPr>
          <t>CEPICI: Prière lier la facture scannée</t>
        </r>
        <r>
          <rPr>
            <sz val="9"/>
            <color indexed="81"/>
            <rFont val="Tahoma"/>
            <family val="2"/>
          </rPr>
          <t xml:space="preserve">
</t>
        </r>
      </text>
    </comment>
    <comment ref="F350" authorId="0" shapeId="0" xr:uid="{5F15A24A-96C9-4972-AEEE-FC0AE6554F85}">
      <text>
        <r>
          <rPr>
            <b/>
            <sz val="9"/>
            <color indexed="81"/>
            <rFont val="Tahoma"/>
            <family val="2"/>
          </rPr>
          <t>CEPICI: Prière lier la facture scannée</t>
        </r>
        <r>
          <rPr>
            <sz val="9"/>
            <color indexed="81"/>
            <rFont val="Tahoma"/>
            <family val="2"/>
          </rPr>
          <t xml:space="preserve">
</t>
        </r>
      </text>
    </comment>
    <comment ref="F351" authorId="0" shapeId="0" xr:uid="{C4D480EB-6CEF-4A83-96D2-929932A97B10}">
      <text>
        <r>
          <rPr>
            <b/>
            <sz val="9"/>
            <color indexed="81"/>
            <rFont val="Tahoma"/>
            <family val="2"/>
          </rPr>
          <t>CEPICI: Prière lier la facture scannée</t>
        </r>
        <r>
          <rPr>
            <sz val="9"/>
            <color indexed="81"/>
            <rFont val="Tahoma"/>
            <family val="2"/>
          </rPr>
          <t xml:space="preserve">
</t>
        </r>
      </text>
    </comment>
    <comment ref="F352" authorId="0" shapeId="0" xr:uid="{11D9B944-302F-4632-99AE-733728E5E3C9}">
      <text>
        <r>
          <rPr>
            <b/>
            <sz val="9"/>
            <color indexed="81"/>
            <rFont val="Tahoma"/>
            <family val="2"/>
          </rPr>
          <t>CEPICI: Prière lier la facture scannée</t>
        </r>
        <r>
          <rPr>
            <sz val="9"/>
            <color indexed="81"/>
            <rFont val="Tahoma"/>
            <family val="2"/>
          </rPr>
          <t xml:space="preserve">
</t>
        </r>
      </text>
    </comment>
    <comment ref="F353" authorId="0" shapeId="0" xr:uid="{F648F02D-38FC-48E6-91A3-6489A94DDB98}">
      <text>
        <r>
          <rPr>
            <b/>
            <sz val="9"/>
            <color indexed="81"/>
            <rFont val="Tahoma"/>
            <family val="2"/>
          </rPr>
          <t>CEPICI: Prière lier la facture scannée</t>
        </r>
        <r>
          <rPr>
            <sz val="9"/>
            <color indexed="81"/>
            <rFont val="Tahoma"/>
            <family val="2"/>
          </rPr>
          <t xml:space="preserve">
</t>
        </r>
      </text>
    </comment>
    <comment ref="F354" authorId="0" shapeId="0" xr:uid="{BCFE3DB7-F9E6-4F8C-9D73-9E7782F9DBAA}">
      <text>
        <r>
          <rPr>
            <b/>
            <sz val="9"/>
            <color indexed="81"/>
            <rFont val="Tahoma"/>
            <family val="2"/>
          </rPr>
          <t>CEPICI: Prière lier la facture scannée</t>
        </r>
        <r>
          <rPr>
            <sz val="9"/>
            <color indexed="81"/>
            <rFont val="Tahoma"/>
            <family val="2"/>
          </rPr>
          <t xml:space="preserve">
</t>
        </r>
      </text>
    </comment>
    <comment ref="F355" authorId="0" shapeId="0" xr:uid="{EAEB5502-09FF-40C0-A9A0-2A5EE3F0DC67}">
      <text>
        <r>
          <rPr>
            <b/>
            <sz val="9"/>
            <color indexed="81"/>
            <rFont val="Tahoma"/>
            <family val="2"/>
          </rPr>
          <t>CEPICI: Prière lier la facture scannée</t>
        </r>
        <r>
          <rPr>
            <sz val="9"/>
            <color indexed="81"/>
            <rFont val="Tahoma"/>
            <family val="2"/>
          </rPr>
          <t xml:space="preserve">
</t>
        </r>
      </text>
    </comment>
    <comment ref="F356" authorId="0" shapeId="0" xr:uid="{EEB0FD7A-D403-4A56-9055-5E6A39950C1D}">
      <text>
        <r>
          <rPr>
            <b/>
            <sz val="9"/>
            <color indexed="81"/>
            <rFont val="Tahoma"/>
            <family val="2"/>
          </rPr>
          <t>CEPICI: Prière lier la facture scannée</t>
        </r>
        <r>
          <rPr>
            <sz val="9"/>
            <color indexed="81"/>
            <rFont val="Tahoma"/>
            <family val="2"/>
          </rPr>
          <t xml:space="preserve">
</t>
        </r>
      </text>
    </comment>
    <comment ref="F357" authorId="0" shapeId="0" xr:uid="{87445529-733C-4496-85DE-2614149A5B49}">
      <text>
        <r>
          <rPr>
            <b/>
            <sz val="9"/>
            <color indexed="81"/>
            <rFont val="Tahoma"/>
            <family val="2"/>
          </rPr>
          <t>CEPICI: Prière lier la facture scannée</t>
        </r>
        <r>
          <rPr>
            <sz val="9"/>
            <color indexed="81"/>
            <rFont val="Tahoma"/>
            <family val="2"/>
          </rPr>
          <t xml:space="preserve">
</t>
        </r>
      </text>
    </comment>
    <comment ref="F358" authorId="0" shapeId="0" xr:uid="{26529AD5-A9A8-4208-955A-B27DC9A9EFF7}">
      <text>
        <r>
          <rPr>
            <b/>
            <sz val="9"/>
            <color indexed="81"/>
            <rFont val="Tahoma"/>
            <family val="2"/>
          </rPr>
          <t>CEPICI: Prière lier la facture scannée</t>
        </r>
        <r>
          <rPr>
            <sz val="9"/>
            <color indexed="81"/>
            <rFont val="Tahoma"/>
            <family val="2"/>
          </rPr>
          <t xml:space="preserve">
</t>
        </r>
      </text>
    </comment>
    <comment ref="F359" authorId="0" shapeId="0" xr:uid="{4EE7C714-219E-46DF-A43B-295D7BC4B955}">
      <text>
        <r>
          <rPr>
            <b/>
            <sz val="9"/>
            <color indexed="81"/>
            <rFont val="Tahoma"/>
            <family val="2"/>
          </rPr>
          <t>CEPICI: Prière lier la facture scannée</t>
        </r>
        <r>
          <rPr>
            <sz val="9"/>
            <color indexed="81"/>
            <rFont val="Tahoma"/>
            <family val="2"/>
          </rPr>
          <t xml:space="preserve">
</t>
        </r>
      </text>
    </comment>
    <comment ref="F360" authorId="0" shapeId="0" xr:uid="{A53F8601-99FD-4B0D-8493-1AD7554BDB3D}">
      <text>
        <r>
          <rPr>
            <b/>
            <sz val="9"/>
            <color indexed="81"/>
            <rFont val="Tahoma"/>
            <family val="2"/>
          </rPr>
          <t>CEPICI: Prière lier la facture scannée</t>
        </r>
        <r>
          <rPr>
            <sz val="9"/>
            <color indexed="81"/>
            <rFont val="Tahoma"/>
            <family val="2"/>
          </rPr>
          <t xml:space="preserve">
</t>
        </r>
      </text>
    </comment>
    <comment ref="F361" authorId="0" shapeId="0" xr:uid="{47A04B68-E952-4F72-BEA5-69E5DC52926F}">
      <text>
        <r>
          <rPr>
            <b/>
            <sz val="9"/>
            <color indexed="81"/>
            <rFont val="Tahoma"/>
            <family val="2"/>
          </rPr>
          <t>CEPICI: Prière lier la facture scannée</t>
        </r>
        <r>
          <rPr>
            <sz val="9"/>
            <color indexed="81"/>
            <rFont val="Tahoma"/>
            <family val="2"/>
          </rPr>
          <t xml:space="preserve">
</t>
        </r>
      </text>
    </comment>
    <comment ref="F362" authorId="0" shapeId="0" xr:uid="{1FC58CF0-0336-477A-8615-480ECA420472}">
      <text>
        <r>
          <rPr>
            <b/>
            <sz val="9"/>
            <color indexed="81"/>
            <rFont val="Tahoma"/>
            <family val="2"/>
          </rPr>
          <t>CEPICI: Prière lier la facture scannée</t>
        </r>
        <r>
          <rPr>
            <sz val="9"/>
            <color indexed="81"/>
            <rFont val="Tahoma"/>
            <family val="2"/>
          </rPr>
          <t xml:space="preserve">
</t>
        </r>
      </text>
    </comment>
    <comment ref="F363" authorId="0" shapeId="0" xr:uid="{F22C3271-4FA8-466C-9EFE-8C3AF009FAD2}">
      <text>
        <r>
          <rPr>
            <b/>
            <sz val="9"/>
            <color indexed="81"/>
            <rFont val="Tahoma"/>
            <family val="2"/>
          </rPr>
          <t>CEPICI: Prière lier la facture scannée</t>
        </r>
        <r>
          <rPr>
            <sz val="9"/>
            <color indexed="81"/>
            <rFont val="Tahoma"/>
            <family val="2"/>
          </rPr>
          <t xml:space="preserve">
</t>
        </r>
      </text>
    </comment>
    <comment ref="F364" authorId="0" shapeId="0" xr:uid="{2EF44095-267F-4E48-9C01-585515503150}">
      <text>
        <r>
          <rPr>
            <b/>
            <sz val="9"/>
            <color indexed="81"/>
            <rFont val="Tahoma"/>
            <family val="2"/>
          </rPr>
          <t>CEPICI: Prière lier la facture scannée</t>
        </r>
        <r>
          <rPr>
            <sz val="9"/>
            <color indexed="81"/>
            <rFont val="Tahoma"/>
            <family val="2"/>
          </rPr>
          <t xml:space="preserve">
</t>
        </r>
      </text>
    </comment>
    <comment ref="F365" authorId="0" shapeId="0" xr:uid="{6DD5DDFA-6543-4545-BA75-17FFD1D0C117}">
      <text>
        <r>
          <rPr>
            <b/>
            <sz val="9"/>
            <color indexed="81"/>
            <rFont val="Tahoma"/>
            <family val="2"/>
          </rPr>
          <t>CEPICI: Prière lier la facture scannée</t>
        </r>
        <r>
          <rPr>
            <sz val="9"/>
            <color indexed="81"/>
            <rFont val="Tahoma"/>
            <family val="2"/>
          </rPr>
          <t xml:space="preserve">
</t>
        </r>
      </text>
    </comment>
    <comment ref="F366" authorId="0" shapeId="0" xr:uid="{FDD9BE24-82AE-43F3-B795-13148248BE96}">
      <text>
        <r>
          <rPr>
            <b/>
            <sz val="9"/>
            <color indexed="81"/>
            <rFont val="Tahoma"/>
            <family val="2"/>
          </rPr>
          <t>CEPICI: Prière lier la facture scannée</t>
        </r>
        <r>
          <rPr>
            <sz val="9"/>
            <color indexed="81"/>
            <rFont val="Tahoma"/>
            <family val="2"/>
          </rPr>
          <t xml:space="preserve">
</t>
        </r>
      </text>
    </comment>
    <comment ref="F367" authorId="0" shapeId="0" xr:uid="{5805DF51-A0B1-4898-8374-6079950199AF}">
      <text>
        <r>
          <rPr>
            <b/>
            <sz val="9"/>
            <color indexed="81"/>
            <rFont val="Tahoma"/>
            <family val="2"/>
          </rPr>
          <t>CEPICI: Prière lier la facture scannée</t>
        </r>
        <r>
          <rPr>
            <sz val="9"/>
            <color indexed="81"/>
            <rFont val="Tahoma"/>
            <family val="2"/>
          </rPr>
          <t xml:space="preserve">
</t>
        </r>
      </text>
    </comment>
    <comment ref="F368" authorId="0" shapeId="0" xr:uid="{7E244E6A-7241-4A3A-8B8A-5465F35A3414}">
      <text>
        <r>
          <rPr>
            <b/>
            <sz val="9"/>
            <color indexed="81"/>
            <rFont val="Tahoma"/>
            <family val="2"/>
          </rPr>
          <t>CEPICI: Prière lier la facture scannée</t>
        </r>
        <r>
          <rPr>
            <sz val="9"/>
            <color indexed="81"/>
            <rFont val="Tahoma"/>
            <family val="2"/>
          </rPr>
          <t xml:space="preserve">
</t>
        </r>
      </text>
    </comment>
    <comment ref="F369" authorId="0" shapeId="0" xr:uid="{3CEA0166-5A3A-4F6D-9C87-D0CBDADA5886}">
      <text>
        <r>
          <rPr>
            <b/>
            <sz val="9"/>
            <color indexed="81"/>
            <rFont val="Tahoma"/>
            <family val="2"/>
          </rPr>
          <t>CEPICI: Prière lier la facture scannée</t>
        </r>
        <r>
          <rPr>
            <sz val="9"/>
            <color indexed="81"/>
            <rFont val="Tahoma"/>
            <family val="2"/>
          </rPr>
          <t xml:space="preserve">
</t>
        </r>
      </text>
    </comment>
    <comment ref="F370" authorId="0" shapeId="0" xr:uid="{18A1DD3F-F8D7-4D6B-A61F-5A99B36E4257}">
      <text>
        <r>
          <rPr>
            <b/>
            <sz val="9"/>
            <color indexed="81"/>
            <rFont val="Tahoma"/>
            <family val="2"/>
          </rPr>
          <t>CEPICI: Prière lier la facture scannée</t>
        </r>
        <r>
          <rPr>
            <sz val="9"/>
            <color indexed="81"/>
            <rFont val="Tahoma"/>
            <family val="2"/>
          </rPr>
          <t xml:space="preserve">
</t>
        </r>
      </text>
    </comment>
    <comment ref="F371" authorId="0" shapeId="0" xr:uid="{CD2D050C-6BDA-43A1-B8B2-719C5CAF58AD}">
      <text>
        <r>
          <rPr>
            <b/>
            <sz val="9"/>
            <color indexed="81"/>
            <rFont val="Tahoma"/>
            <family val="2"/>
          </rPr>
          <t>CEPICI: Prière lier la facture scannée</t>
        </r>
        <r>
          <rPr>
            <sz val="9"/>
            <color indexed="81"/>
            <rFont val="Tahoma"/>
            <family val="2"/>
          </rPr>
          <t xml:space="preserve">
</t>
        </r>
      </text>
    </comment>
    <comment ref="F372" authorId="0" shapeId="0" xr:uid="{F8C80216-9C25-4C0B-BDC0-B8D22EC55422}">
      <text>
        <r>
          <rPr>
            <b/>
            <sz val="9"/>
            <color indexed="81"/>
            <rFont val="Tahoma"/>
            <family val="2"/>
          </rPr>
          <t>CEPICI: Prière lier la facture scannée</t>
        </r>
        <r>
          <rPr>
            <sz val="9"/>
            <color indexed="81"/>
            <rFont val="Tahoma"/>
            <family val="2"/>
          </rPr>
          <t xml:space="preserve">
</t>
        </r>
      </text>
    </comment>
    <comment ref="F373" authorId="0" shapeId="0" xr:uid="{6C171E2F-D43C-4806-BF4D-B8E71A989A87}">
      <text>
        <r>
          <rPr>
            <b/>
            <sz val="9"/>
            <color indexed="81"/>
            <rFont val="Tahoma"/>
            <family val="2"/>
          </rPr>
          <t>CEPICI: Prière lier la facture scannée</t>
        </r>
        <r>
          <rPr>
            <sz val="9"/>
            <color indexed="81"/>
            <rFont val="Tahoma"/>
            <family val="2"/>
          </rPr>
          <t xml:space="preserve">
</t>
        </r>
      </text>
    </comment>
    <comment ref="F374" authorId="0" shapeId="0" xr:uid="{454DB683-1979-4F45-BF14-269D335B78CD}">
      <text>
        <r>
          <rPr>
            <b/>
            <sz val="9"/>
            <color indexed="81"/>
            <rFont val="Tahoma"/>
            <family val="2"/>
          </rPr>
          <t>CEPICI: Prière lier la facture scannée</t>
        </r>
        <r>
          <rPr>
            <sz val="9"/>
            <color indexed="81"/>
            <rFont val="Tahoma"/>
            <family val="2"/>
          </rPr>
          <t xml:space="preserve">
</t>
        </r>
      </text>
    </comment>
    <comment ref="F375" authorId="0" shapeId="0" xr:uid="{A14AC6BF-143E-4671-ABE9-C6A176B65EFA}">
      <text>
        <r>
          <rPr>
            <b/>
            <sz val="9"/>
            <color indexed="81"/>
            <rFont val="Tahoma"/>
            <family val="2"/>
          </rPr>
          <t>CEPICI: Prière lier la facture scannée</t>
        </r>
        <r>
          <rPr>
            <sz val="9"/>
            <color indexed="81"/>
            <rFont val="Tahoma"/>
            <family val="2"/>
          </rPr>
          <t xml:space="preserve">
</t>
        </r>
      </text>
    </comment>
    <comment ref="F376" authorId="0" shapeId="0" xr:uid="{110F83ED-6685-4484-A385-01FBDB371C49}">
      <text>
        <r>
          <rPr>
            <b/>
            <sz val="9"/>
            <color indexed="81"/>
            <rFont val="Tahoma"/>
            <family val="2"/>
          </rPr>
          <t>CEPICI: Prière lier la facture scannée</t>
        </r>
        <r>
          <rPr>
            <sz val="9"/>
            <color indexed="81"/>
            <rFont val="Tahoma"/>
            <family val="2"/>
          </rPr>
          <t xml:space="preserve">
</t>
        </r>
      </text>
    </comment>
    <comment ref="F377" authorId="0" shapeId="0" xr:uid="{9094BCB3-0531-48FB-9239-3B2F0DAD0B9B}">
      <text>
        <r>
          <rPr>
            <b/>
            <sz val="9"/>
            <color indexed="81"/>
            <rFont val="Tahoma"/>
            <family val="2"/>
          </rPr>
          <t>CEPICI: Prière lier la facture scannée</t>
        </r>
        <r>
          <rPr>
            <sz val="9"/>
            <color indexed="81"/>
            <rFont val="Tahoma"/>
            <family val="2"/>
          </rPr>
          <t xml:space="preserve">
</t>
        </r>
      </text>
    </comment>
    <comment ref="F378" authorId="0" shapeId="0" xr:uid="{1A9FA900-EF0E-4BD0-B8E9-41F3FDEFE792}">
      <text>
        <r>
          <rPr>
            <b/>
            <sz val="9"/>
            <color indexed="81"/>
            <rFont val="Tahoma"/>
            <family val="2"/>
          </rPr>
          <t>CEPICI: Prière lier la facture scannée</t>
        </r>
        <r>
          <rPr>
            <sz val="9"/>
            <color indexed="81"/>
            <rFont val="Tahoma"/>
            <family val="2"/>
          </rPr>
          <t xml:space="preserve">
</t>
        </r>
      </text>
    </comment>
    <comment ref="F379" authorId="0" shapeId="0" xr:uid="{6552D9B9-013B-4FD0-BF81-2997E7483296}">
      <text>
        <r>
          <rPr>
            <b/>
            <sz val="9"/>
            <color indexed="81"/>
            <rFont val="Tahoma"/>
            <family val="2"/>
          </rPr>
          <t>CEPICI: Prière lier la facture scannée</t>
        </r>
        <r>
          <rPr>
            <sz val="9"/>
            <color indexed="81"/>
            <rFont val="Tahoma"/>
            <family val="2"/>
          </rPr>
          <t xml:space="preserve">
</t>
        </r>
      </text>
    </comment>
    <comment ref="F380" authorId="0" shapeId="0" xr:uid="{C8751017-20FF-4272-8639-0591E47201FE}">
      <text>
        <r>
          <rPr>
            <b/>
            <sz val="9"/>
            <color indexed="81"/>
            <rFont val="Tahoma"/>
            <family val="2"/>
          </rPr>
          <t>CEPICI: Prière lier la facture scannée</t>
        </r>
        <r>
          <rPr>
            <sz val="9"/>
            <color indexed="81"/>
            <rFont val="Tahoma"/>
            <family val="2"/>
          </rPr>
          <t xml:space="preserve">
</t>
        </r>
      </text>
    </comment>
    <comment ref="F381" authorId="0" shapeId="0" xr:uid="{7685F4D0-03F4-470A-8118-864AB7239604}">
      <text>
        <r>
          <rPr>
            <b/>
            <sz val="9"/>
            <color indexed="81"/>
            <rFont val="Tahoma"/>
            <family val="2"/>
          </rPr>
          <t>CEPICI: Prière lier la facture scannée</t>
        </r>
        <r>
          <rPr>
            <sz val="9"/>
            <color indexed="81"/>
            <rFont val="Tahoma"/>
            <family val="2"/>
          </rPr>
          <t xml:space="preserve">
</t>
        </r>
      </text>
    </comment>
    <comment ref="F382" authorId="0" shapeId="0" xr:uid="{CBF308ED-F409-4FCB-AAEF-9FEB1DAEB98F}">
      <text>
        <r>
          <rPr>
            <b/>
            <sz val="9"/>
            <color indexed="81"/>
            <rFont val="Tahoma"/>
            <family val="2"/>
          </rPr>
          <t>CEPICI: Prière lier la facture scannée</t>
        </r>
        <r>
          <rPr>
            <sz val="9"/>
            <color indexed="81"/>
            <rFont val="Tahoma"/>
            <family val="2"/>
          </rPr>
          <t xml:space="preserve">
</t>
        </r>
      </text>
    </comment>
    <comment ref="F383" authorId="0" shapeId="0" xr:uid="{C27CAED2-8114-47B9-96E2-420299021CE2}">
      <text>
        <r>
          <rPr>
            <b/>
            <sz val="9"/>
            <color indexed="81"/>
            <rFont val="Tahoma"/>
            <family val="2"/>
          </rPr>
          <t>CEPICI: Prière lier la facture scannée</t>
        </r>
        <r>
          <rPr>
            <sz val="9"/>
            <color indexed="81"/>
            <rFont val="Tahoma"/>
            <family val="2"/>
          </rPr>
          <t xml:space="preserve">
</t>
        </r>
      </text>
    </comment>
    <comment ref="F384" authorId="0" shapeId="0" xr:uid="{E440343E-7170-45F2-98C6-CE96F81EF8DA}">
      <text>
        <r>
          <rPr>
            <b/>
            <sz val="9"/>
            <color indexed="81"/>
            <rFont val="Tahoma"/>
            <family val="2"/>
          </rPr>
          <t>CEPICI: Prière lier la facture scannée</t>
        </r>
        <r>
          <rPr>
            <sz val="9"/>
            <color indexed="81"/>
            <rFont val="Tahoma"/>
            <family val="2"/>
          </rPr>
          <t xml:space="preserve">
</t>
        </r>
      </text>
    </comment>
    <comment ref="F385" authorId="0" shapeId="0" xr:uid="{4FB28693-6422-4B7B-B708-03B8A011288C}">
      <text>
        <r>
          <rPr>
            <b/>
            <sz val="9"/>
            <color indexed="81"/>
            <rFont val="Tahoma"/>
            <family val="2"/>
          </rPr>
          <t>CEPICI: Prière lier la facture scannée</t>
        </r>
        <r>
          <rPr>
            <sz val="9"/>
            <color indexed="81"/>
            <rFont val="Tahoma"/>
            <family val="2"/>
          </rPr>
          <t xml:space="preserve">
</t>
        </r>
      </text>
    </comment>
    <comment ref="F386" authorId="0" shapeId="0" xr:uid="{F781378D-6D2A-41EB-9D94-316CC84158EF}">
      <text>
        <r>
          <rPr>
            <b/>
            <sz val="9"/>
            <color indexed="81"/>
            <rFont val="Tahoma"/>
            <family val="2"/>
          </rPr>
          <t>CEPICI: Prière lier la facture scannée</t>
        </r>
        <r>
          <rPr>
            <sz val="9"/>
            <color indexed="81"/>
            <rFont val="Tahoma"/>
            <family val="2"/>
          </rPr>
          <t xml:space="preserve">
</t>
        </r>
      </text>
    </comment>
    <comment ref="F387" authorId="0" shapeId="0" xr:uid="{931FCA13-CCBD-4738-8FD5-E9FF1EC3E717}">
      <text>
        <r>
          <rPr>
            <b/>
            <sz val="9"/>
            <color indexed="81"/>
            <rFont val="Tahoma"/>
            <family val="2"/>
          </rPr>
          <t>CEPICI: Prière lier la facture scannée</t>
        </r>
        <r>
          <rPr>
            <sz val="9"/>
            <color indexed="81"/>
            <rFont val="Tahoma"/>
            <family val="2"/>
          </rPr>
          <t xml:space="preserve">
</t>
        </r>
      </text>
    </comment>
    <comment ref="F388" authorId="0" shapeId="0" xr:uid="{9F0B7EEA-B178-43F3-8CEE-1B7910135E4D}">
      <text>
        <r>
          <rPr>
            <b/>
            <sz val="9"/>
            <color indexed="81"/>
            <rFont val="Tahoma"/>
            <family val="2"/>
          </rPr>
          <t>CEPICI: Prière lier la facture scannée</t>
        </r>
        <r>
          <rPr>
            <sz val="9"/>
            <color indexed="81"/>
            <rFont val="Tahoma"/>
            <family val="2"/>
          </rPr>
          <t xml:space="preserve">
</t>
        </r>
      </text>
    </comment>
    <comment ref="F389" authorId="0" shapeId="0" xr:uid="{4A4CBF0F-D776-4D1F-AFB3-92EECC1776B1}">
      <text>
        <r>
          <rPr>
            <b/>
            <sz val="9"/>
            <color indexed="81"/>
            <rFont val="Tahoma"/>
            <family val="2"/>
          </rPr>
          <t>CEPICI: Prière lier la facture scannée</t>
        </r>
        <r>
          <rPr>
            <sz val="9"/>
            <color indexed="81"/>
            <rFont val="Tahoma"/>
            <family val="2"/>
          </rPr>
          <t xml:space="preserve">
</t>
        </r>
      </text>
    </comment>
    <comment ref="F390" authorId="0" shapeId="0" xr:uid="{CB8B8541-0DA7-40BB-8A57-FE902EB2DC77}">
      <text>
        <r>
          <rPr>
            <b/>
            <sz val="9"/>
            <color indexed="81"/>
            <rFont val="Tahoma"/>
            <family val="2"/>
          </rPr>
          <t>CEPICI: Prière lier la facture scannée</t>
        </r>
        <r>
          <rPr>
            <sz val="9"/>
            <color indexed="81"/>
            <rFont val="Tahoma"/>
            <family val="2"/>
          </rPr>
          <t xml:space="preserve">
</t>
        </r>
      </text>
    </comment>
    <comment ref="F391" authorId="0" shapeId="0" xr:uid="{928735B6-FD6D-4F9D-A393-60DCE92555F3}">
      <text>
        <r>
          <rPr>
            <b/>
            <sz val="9"/>
            <color indexed="81"/>
            <rFont val="Tahoma"/>
            <family val="2"/>
          </rPr>
          <t>CEPICI: Prière lier la facture scannée</t>
        </r>
        <r>
          <rPr>
            <sz val="9"/>
            <color indexed="81"/>
            <rFont val="Tahoma"/>
            <family val="2"/>
          </rPr>
          <t xml:space="preserve">
</t>
        </r>
      </text>
    </comment>
    <comment ref="F392" authorId="0" shapeId="0" xr:uid="{D755742F-98CC-4038-83FB-04FB632C7FE0}">
      <text>
        <r>
          <rPr>
            <b/>
            <sz val="9"/>
            <color indexed="81"/>
            <rFont val="Tahoma"/>
            <family val="2"/>
          </rPr>
          <t>CEPICI: Prière lier la facture scannée</t>
        </r>
        <r>
          <rPr>
            <sz val="9"/>
            <color indexed="81"/>
            <rFont val="Tahoma"/>
            <family val="2"/>
          </rPr>
          <t xml:space="preserve">
</t>
        </r>
      </text>
    </comment>
    <comment ref="F393" authorId="0" shapeId="0" xr:uid="{53A341E6-8B64-429A-AEDF-7F406C5F5A5A}">
      <text>
        <r>
          <rPr>
            <b/>
            <sz val="9"/>
            <color indexed="81"/>
            <rFont val="Tahoma"/>
            <family val="2"/>
          </rPr>
          <t>CEPICI: Prière lier la facture scannée</t>
        </r>
        <r>
          <rPr>
            <sz val="9"/>
            <color indexed="81"/>
            <rFont val="Tahoma"/>
            <family val="2"/>
          </rPr>
          <t xml:space="preserve">
</t>
        </r>
      </text>
    </comment>
    <comment ref="F394" authorId="0" shapeId="0" xr:uid="{FEE9F1B7-50BC-47F0-A1BE-6629AA596FA1}">
      <text>
        <r>
          <rPr>
            <b/>
            <sz val="9"/>
            <color indexed="81"/>
            <rFont val="Tahoma"/>
            <family val="2"/>
          </rPr>
          <t>CEPICI: Prière lier la facture scannée</t>
        </r>
        <r>
          <rPr>
            <sz val="9"/>
            <color indexed="81"/>
            <rFont val="Tahoma"/>
            <family val="2"/>
          </rPr>
          <t xml:space="preserve">
</t>
        </r>
      </text>
    </comment>
    <comment ref="F395" authorId="0" shapeId="0" xr:uid="{200E2F89-6E3B-4296-BCEA-F84DD05AE432}">
      <text>
        <r>
          <rPr>
            <b/>
            <sz val="9"/>
            <color indexed="81"/>
            <rFont val="Tahoma"/>
            <family val="2"/>
          </rPr>
          <t>CEPICI: Prière lier la facture scannée</t>
        </r>
        <r>
          <rPr>
            <sz val="9"/>
            <color indexed="81"/>
            <rFont val="Tahoma"/>
            <family val="2"/>
          </rPr>
          <t xml:space="preserve">
</t>
        </r>
      </text>
    </comment>
    <comment ref="F396" authorId="0" shapeId="0" xr:uid="{8160C2BC-017D-421F-91E5-A51866B0DB89}">
      <text>
        <r>
          <rPr>
            <b/>
            <sz val="9"/>
            <color indexed="81"/>
            <rFont val="Tahoma"/>
            <family val="2"/>
          </rPr>
          <t>CEPICI: Prière lier la facture scannée</t>
        </r>
        <r>
          <rPr>
            <sz val="9"/>
            <color indexed="81"/>
            <rFont val="Tahoma"/>
            <family val="2"/>
          </rPr>
          <t xml:space="preserve">
</t>
        </r>
      </text>
    </comment>
    <comment ref="F397" authorId="0" shapeId="0" xr:uid="{1D04AF85-A821-4BF7-8F92-E17A3D691FBA}">
      <text>
        <r>
          <rPr>
            <b/>
            <sz val="9"/>
            <color indexed="81"/>
            <rFont val="Tahoma"/>
            <family val="2"/>
          </rPr>
          <t>CEPICI: Prière lier la facture scannée</t>
        </r>
        <r>
          <rPr>
            <sz val="9"/>
            <color indexed="81"/>
            <rFont val="Tahoma"/>
            <family val="2"/>
          </rPr>
          <t xml:space="preserve">
</t>
        </r>
      </text>
    </comment>
    <comment ref="F398" authorId="0" shapeId="0" xr:uid="{35AB7841-9150-49FE-9927-513110D20F07}">
      <text>
        <r>
          <rPr>
            <b/>
            <sz val="9"/>
            <color indexed="81"/>
            <rFont val="Tahoma"/>
            <family val="2"/>
          </rPr>
          <t>CEPICI: Prière lier la facture scannée</t>
        </r>
        <r>
          <rPr>
            <sz val="9"/>
            <color indexed="81"/>
            <rFont val="Tahoma"/>
            <family val="2"/>
          </rPr>
          <t xml:space="preserve">
</t>
        </r>
      </text>
    </comment>
    <comment ref="F399" authorId="0" shapeId="0" xr:uid="{B9DB79EB-94A9-4642-97ED-8183B9B362FD}">
      <text>
        <r>
          <rPr>
            <b/>
            <sz val="9"/>
            <color indexed="81"/>
            <rFont val="Tahoma"/>
            <family val="2"/>
          </rPr>
          <t>CEPICI: Prière lier la facture scannée</t>
        </r>
        <r>
          <rPr>
            <sz val="9"/>
            <color indexed="81"/>
            <rFont val="Tahoma"/>
            <family val="2"/>
          </rPr>
          <t xml:space="preserve">
</t>
        </r>
      </text>
    </comment>
    <comment ref="F400" authorId="0" shapeId="0" xr:uid="{4E617DE4-9A44-4E0A-9B87-932BEB021170}">
      <text>
        <r>
          <rPr>
            <b/>
            <sz val="9"/>
            <color indexed="81"/>
            <rFont val="Tahoma"/>
            <family val="2"/>
          </rPr>
          <t>CEPICI: Prière lier la facture scannée</t>
        </r>
        <r>
          <rPr>
            <sz val="9"/>
            <color indexed="81"/>
            <rFont val="Tahoma"/>
            <family val="2"/>
          </rPr>
          <t xml:space="preserve">
</t>
        </r>
      </text>
    </comment>
    <comment ref="F401" authorId="0" shapeId="0" xr:uid="{DA2E62CB-5011-49C7-8DC2-8EAC630838C6}">
      <text>
        <r>
          <rPr>
            <b/>
            <sz val="9"/>
            <color indexed="81"/>
            <rFont val="Tahoma"/>
            <family val="2"/>
          </rPr>
          <t>CEPICI: Prière lier la facture scannée</t>
        </r>
        <r>
          <rPr>
            <sz val="9"/>
            <color indexed="81"/>
            <rFont val="Tahoma"/>
            <family val="2"/>
          </rPr>
          <t xml:space="preserve">
</t>
        </r>
      </text>
    </comment>
    <comment ref="F402" authorId="0" shapeId="0" xr:uid="{FC536215-4228-49AF-9A05-97771BF95E72}">
      <text>
        <r>
          <rPr>
            <b/>
            <sz val="9"/>
            <color indexed="81"/>
            <rFont val="Tahoma"/>
            <family val="2"/>
          </rPr>
          <t>CEPICI: Prière lier la facture scannée</t>
        </r>
        <r>
          <rPr>
            <sz val="9"/>
            <color indexed="81"/>
            <rFont val="Tahoma"/>
            <family val="2"/>
          </rPr>
          <t xml:space="preserve">
</t>
        </r>
      </text>
    </comment>
    <comment ref="F403" authorId="0" shapeId="0" xr:uid="{31614630-1BDA-4EF1-B6F4-B837F64BD960}">
      <text>
        <r>
          <rPr>
            <b/>
            <sz val="9"/>
            <color indexed="81"/>
            <rFont val="Tahoma"/>
            <family val="2"/>
          </rPr>
          <t>CEPICI: Prière lier la facture scannée</t>
        </r>
        <r>
          <rPr>
            <sz val="9"/>
            <color indexed="81"/>
            <rFont val="Tahoma"/>
            <family val="2"/>
          </rPr>
          <t xml:space="preserve">
</t>
        </r>
      </text>
    </comment>
    <comment ref="F404" authorId="0" shapeId="0" xr:uid="{C4F04797-B805-4D67-8CF0-1C1F09EE9AC1}">
      <text>
        <r>
          <rPr>
            <b/>
            <sz val="9"/>
            <color indexed="81"/>
            <rFont val="Tahoma"/>
            <family val="2"/>
          </rPr>
          <t>CEPICI: Prière lier la facture scannée</t>
        </r>
        <r>
          <rPr>
            <sz val="9"/>
            <color indexed="81"/>
            <rFont val="Tahoma"/>
            <family val="2"/>
          </rPr>
          <t xml:space="preserve">
</t>
        </r>
      </text>
    </comment>
    <comment ref="F405" authorId="0" shapeId="0" xr:uid="{A3564F1F-516A-4523-B742-D6A5CA409068}">
      <text>
        <r>
          <rPr>
            <b/>
            <sz val="9"/>
            <color indexed="81"/>
            <rFont val="Tahoma"/>
            <family val="2"/>
          </rPr>
          <t>CEPICI: Prière lier la facture scannée</t>
        </r>
        <r>
          <rPr>
            <sz val="9"/>
            <color indexed="81"/>
            <rFont val="Tahoma"/>
            <family val="2"/>
          </rPr>
          <t xml:space="preserve">
</t>
        </r>
      </text>
    </comment>
    <comment ref="F406" authorId="0" shapeId="0" xr:uid="{AE84172E-6978-4239-AB57-1FEA3C9D2A28}">
      <text>
        <r>
          <rPr>
            <b/>
            <sz val="9"/>
            <color indexed="81"/>
            <rFont val="Tahoma"/>
            <family val="2"/>
          </rPr>
          <t>CEPICI: Prière lier la facture scannée</t>
        </r>
        <r>
          <rPr>
            <sz val="9"/>
            <color indexed="81"/>
            <rFont val="Tahoma"/>
            <family val="2"/>
          </rPr>
          <t xml:space="preserve">
</t>
        </r>
      </text>
    </comment>
    <comment ref="F407" authorId="0" shapeId="0" xr:uid="{49183A28-4A43-4DD1-BE0A-42FC26D6463A}">
      <text>
        <r>
          <rPr>
            <b/>
            <sz val="9"/>
            <color indexed="81"/>
            <rFont val="Tahoma"/>
            <family val="2"/>
          </rPr>
          <t>CEPICI: Prière lier la facture scannée</t>
        </r>
        <r>
          <rPr>
            <sz val="9"/>
            <color indexed="81"/>
            <rFont val="Tahoma"/>
            <family val="2"/>
          </rPr>
          <t xml:space="preserve">
</t>
        </r>
      </text>
    </comment>
    <comment ref="F408" authorId="0" shapeId="0" xr:uid="{EED9C8F2-828B-4C77-89FE-F993E8357A39}">
      <text>
        <r>
          <rPr>
            <b/>
            <sz val="9"/>
            <color indexed="81"/>
            <rFont val="Tahoma"/>
            <family val="2"/>
          </rPr>
          <t>CEPICI: Prière lier la facture scannée</t>
        </r>
        <r>
          <rPr>
            <sz val="9"/>
            <color indexed="81"/>
            <rFont val="Tahoma"/>
            <family val="2"/>
          </rPr>
          <t xml:space="preserve">
</t>
        </r>
      </text>
    </comment>
    <comment ref="F409" authorId="0" shapeId="0" xr:uid="{CA8C7A42-2815-4C59-B0EF-0AA2FBF3958F}">
      <text>
        <r>
          <rPr>
            <b/>
            <sz val="9"/>
            <color indexed="81"/>
            <rFont val="Tahoma"/>
            <family val="2"/>
          </rPr>
          <t>CEPICI: Prière lier la facture scannée</t>
        </r>
        <r>
          <rPr>
            <sz val="9"/>
            <color indexed="81"/>
            <rFont val="Tahoma"/>
            <family val="2"/>
          </rPr>
          <t xml:space="preserve">
</t>
        </r>
      </text>
    </comment>
    <comment ref="F410" authorId="0" shapeId="0" xr:uid="{241CC40D-DD92-4001-8B7A-379E9BFE7367}">
      <text>
        <r>
          <rPr>
            <b/>
            <sz val="9"/>
            <color indexed="81"/>
            <rFont val="Tahoma"/>
            <family val="2"/>
          </rPr>
          <t>CEPICI: Prière lier la facture scannée</t>
        </r>
        <r>
          <rPr>
            <sz val="9"/>
            <color indexed="81"/>
            <rFont val="Tahoma"/>
            <family val="2"/>
          </rPr>
          <t xml:space="preserve">
</t>
        </r>
      </text>
    </comment>
    <comment ref="F411" authorId="0" shapeId="0" xr:uid="{8E22D1C5-7AE1-4FA6-B632-140C415C9C2F}">
      <text>
        <r>
          <rPr>
            <b/>
            <sz val="9"/>
            <color indexed="81"/>
            <rFont val="Tahoma"/>
            <family val="2"/>
          </rPr>
          <t>CEPICI: Prière lier la facture scannée</t>
        </r>
        <r>
          <rPr>
            <sz val="9"/>
            <color indexed="81"/>
            <rFont val="Tahoma"/>
            <family val="2"/>
          </rPr>
          <t xml:space="preserve">
</t>
        </r>
      </text>
    </comment>
    <comment ref="F412" authorId="0" shapeId="0" xr:uid="{03D7F57A-CD69-473C-92E3-A3A838297DDC}">
      <text>
        <r>
          <rPr>
            <b/>
            <sz val="9"/>
            <color indexed="81"/>
            <rFont val="Tahoma"/>
            <family val="2"/>
          </rPr>
          <t>CEPICI: Prière lier la facture scannée</t>
        </r>
        <r>
          <rPr>
            <sz val="9"/>
            <color indexed="81"/>
            <rFont val="Tahoma"/>
            <family val="2"/>
          </rPr>
          <t xml:space="preserve">
</t>
        </r>
      </text>
    </comment>
    <comment ref="F413" authorId="0" shapeId="0" xr:uid="{006D3501-CD58-4A1E-90F3-F7B3C37E29C7}">
      <text>
        <r>
          <rPr>
            <b/>
            <sz val="9"/>
            <color indexed="81"/>
            <rFont val="Tahoma"/>
            <family val="2"/>
          </rPr>
          <t>CEPICI: Prière lier la facture scannée</t>
        </r>
        <r>
          <rPr>
            <sz val="9"/>
            <color indexed="81"/>
            <rFont val="Tahoma"/>
            <family val="2"/>
          </rPr>
          <t xml:space="preserve">
</t>
        </r>
      </text>
    </comment>
    <comment ref="F414" authorId="0" shapeId="0" xr:uid="{269E23B6-44EC-4A79-9190-00AF3D2A60C1}">
      <text>
        <r>
          <rPr>
            <b/>
            <sz val="9"/>
            <color indexed="81"/>
            <rFont val="Tahoma"/>
            <family val="2"/>
          </rPr>
          <t>CEPICI: Prière lier la facture scannée</t>
        </r>
        <r>
          <rPr>
            <sz val="9"/>
            <color indexed="81"/>
            <rFont val="Tahoma"/>
            <family val="2"/>
          </rPr>
          <t xml:space="preserve">
</t>
        </r>
      </text>
    </comment>
    <comment ref="F415" authorId="0" shapeId="0" xr:uid="{277F8046-03C3-41E1-94F9-A51C19626DE8}">
      <text>
        <r>
          <rPr>
            <b/>
            <sz val="9"/>
            <color indexed="81"/>
            <rFont val="Tahoma"/>
            <family val="2"/>
          </rPr>
          <t>CEPICI: Prière lier la facture scannée</t>
        </r>
        <r>
          <rPr>
            <sz val="9"/>
            <color indexed="81"/>
            <rFont val="Tahoma"/>
            <family val="2"/>
          </rPr>
          <t xml:space="preserve">
</t>
        </r>
      </text>
    </comment>
    <comment ref="F416" authorId="0" shapeId="0" xr:uid="{A1C97E26-53B2-41CB-8F7B-F740C7366007}">
      <text>
        <r>
          <rPr>
            <b/>
            <sz val="9"/>
            <color indexed="81"/>
            <rFont val="Tahoma"/>
            <family val="2"/>
          </rPr>
          <t>CEPICI: Prière lier la facture scannée</t>
        </r>
        <r>
          <rPr>
            <sz val="9"/>
            <color indexed="81"/>
            <rFont val="Tahoma"/>
            <family val="2"/>
          </rPr>
          <t xml:space="preserve">
</t>
        </r>
      </text>
    </comment>
    <comment ref="F417" authorId="0" shapeId="0" xr:uid="{D3592A37-6643-4C4E-AAC3-5C3949F262DB}">
      <text>
        <r>
          <rPr>
            <b/>
            <sz val="9"/>
            <color indexed="81"/>
            <rFont val="Tahoma"/>
            <family val="2"/>
          </rPr>
          <t>CEPICI: Prière lier la facture scannée</t>
        </r>
        <r>
          <rPr>
            <sz val="9"/>
            <color indexed="81"/>
            <rFont val="Tahoma"/>
            <family val="2"/>
          </rPr>
          <t xml:space="preserve">
</t>
        </r>
      </text>
    </comment>
    <comment ref="F418" authorId="0" shapeId="0" xr:uid="{D5DF500F-3F55-4287-9B3C-B62E4C11C833}">
      <text>
        <r>
          <rPr>
            <b/>
            <sz val="9"/>
            <color indexed="81"/>
            <rFont val="Tahoma"/>
            <family val="2"/>
          </rPr>
          <t>CEPICI: Prière lier la facture scannée</t>
        </r>
        <r>
          <rPr>
            <sz val="9"/>
            <color indexed="81"/>
            <rFont val="Tahoma"/>
            <family val="2"/>
          </rPr>
          <t xml:space="preserve">
</t>
        </r>
      </text>
    </comment>
    <comment ref="F419" authorId="0" shapeId="0" xr:uid="{8713EE36-38AD-4D5A-9650-6B8D5D8C1A53}">
      <text>
        <r>
          <rPr>
            <b/>
            <sz val="9"/>
            <color indexed="81"/>
            <rFont val="Tahoma"/>
            <family val="2"/>
          </rPr>
          <t>CEPICI: Prière lier la facture scannée</t>
        </r>
        <r>
          <rPr>
            <sz val="9"/>
            <color indexed="81"/>
            <rFont val="Tahoma"/>
            <family val="2"/>
          </rPr>
          <t xml:space="preserve">
</t>
        </r>
      </text>
    </comment>
    <comment ref="F420" authorId="0" shapeId="0" xr:uid="{9A5B004D-266F-40E7-88CD-F20AB2F08B68}">
      <text>
        <r>
          <rPr>
            <b/>
            <sz val="9"/>
            <color indexed="81"/>
            <rFont val="Tahoma"/>
            <family val="2"/>
          </rPr>
          <t>CEPICI: Prière lier la facture scannée</t>
        </r>
        <r>
          <rPr>
            <sz val="9"/>
            <color indexed="81"/>
            <rFont val="Tahoma"/>
            <family val="2"/>
          </rPr>
          <t xml:space="preserve">
</t>
        </r>
      </text>
    </comment>
    <comment ref="F421" authorId="0" shapeId="0" xr:uid="{53236B0C-7FD4-4E42-852F-84E1338CCCFC}">
      <text>
        <r>
          <rPr>
            <b/>
            <sz val="9"/>
            <color indexed="81"/>
            <rFont val="Tahoma"/>
            <family val="2"/>
          </rPr>
          <t>CEPICI: Prière lier la facture scannée</t>
        </r>
        <r>
          <rPr>
            <sz val="9"/>
            <color indexed="81"/>
            <rFont val="Tahoma"/>
            <family val="2"/>
          </rPr>
          <t xml:space="preserve">
</t>
        </r>
      </text>
    </comment>
    <comment ref="F422" authorId="0" shapeId="0" xr:uid="{EBCB4FB8-8154-46C2-9F0A-DB2E7E07E3F0}">
      <text>
        <r>
          <rPr>
            <b/>
            <sz val="9"/>
            <color indexed="81"/>
            <rFont val="Tahoma"/>
            <family val="2"/>
          </rPr>
          <t>CEPICI: Prière lier la facture scannée</t>
        </r>
        <r>
          <rPr>
            <sz val="9"/>
            <color indexed="81"/>
            <rFont val="Tahoma"/>
            <family val="2"/>
          </rPr>
          <t xml:space="preserve">
</t>
        </r>
      </text>
    </comment>
    <comment ref="F423" authorId="0" shapeId="0" xr:uid="{67CB5CC3-09CC-42AE-AD89-271A95CCBBD5}">
      <text>
        <r>
          <rPr>
            <b/>
            <sz val="9"/>
            <color indexed="81"/>
            <rFont val="Tahoma"/>
            <family val="2"/>
          </rPr>
          <t>CEPICI: Prière lier la facture scannée</t>
        </r>
        <r>
          <rPr>
            <sz val="9"/>
            <color indexed="81"/>
            <rFont val="Tahoma"/>
            <family val="2"/>
          </rPr>
          <t xml:space="preserve">
</t>
        </r>
      </text>
    </comment>
    <comment ref="F424" authorId="0" shapeId="0" xr:uid="{D8EE5976-C63A-43E3-A36C-9CC0665F76B3}">
      <text>
        <r>
          <rPr>
            <b/>
            <sz val="9"/>
            <color indexed="81"/>
            <rFont val="Tahoma"/>
            <family val="2"/>
          </rPr>
          <t>CEPICI: Prière lier la facture scannée</t>
        </r>
        <r>
          <rPr>
            <sz val="9"/>
            <color indexed="81"/>
            <rFont val="Tahoma"/>
            <family val="2"/>
          </rPr>
          <t xml:space="preserve">
</t>
        </r>
      </text>
    </comment>
    <comment ref="F425" authorId="0" shapeId="0" xr:uid="{D768AE0C-B517-414E-9075-ABD7C8596680}">
      <text>
        <r>
          <rPr>
            <b/>
            <sz val="9"/>
            <color indexed="81"/>
            <rFont val="Tahoma"/>
            <family val="2"/>
          </rPr>
          <t>CEPICI: Prière lier la facture scannée</t>
        </r>
        <r>
          <rPr>
            <sz val="9"/>
            <color indexed="81"/>
            <rFont val="Tahoma"/>
            <family val="2"/>
          </rPr>
          <t xml:space="preserve">
</t>
        </r>
      </text>
    </comment>
    <comment ref="F426" authorId="0" shapeId="0" xr:uid="{F7D3E115-C652-4E03-B0C4-212795A0B0FF}">
      <text>
        <r>
          <rPr>
            <b/>
            <sz val="9"/>
            <color indexed="81"/>
            <rFont val="Tahoma"/>
            <family val="2"/>
          </rPr>
          <t>CEPICI: Prière lier la facture scannée</t>
        </r>
        <r>
          <rPr>
            <sz val="9"/>
            <color indexed="81"/>
            <rFont val="Tahoma"/>
            <family val="2"/>
          </rPr>
          <t xml:space="preserve">
</t>
        </r>
      </text>
    </comment>
    <comment ref="F427" authorId="0" shapeId="0" xr:uid="{53CD307B-73B1-42E9-AEE5-3888C1DEA99F}">
      <text>
        <r>
          <rPr>
            <b/>
            <sz val="9"/>
            <color indexed="81"/>
            <rFont val="Tahoma"/>
            <family val="2"/>
          </rPr>
          <t>CEPICI: Prière lier la facture scannée</t>
        </r>
        <r>
          <rPr>
            <sz val="9"/>
            <color indexed="81"/>
            <rFont val="Tahoma"/>
            <family val="2"/>
          </rPr>
          <t xml:space="preserve">
</t>
        </r>
      </text>
    </comment>
    <comment ref="F428" authorId="0" shapeId="0" xr:uid="{6697AB43-D976-49CA-941E-C69E08369DDE}">
      <text>
        <r>
          <rPr>
            <b/>
            <sz val="9"/>
            <color indexed="81"/>
            <rFont val="Tahoma"/>
            <family val="2"/>
          </rPr>
          <t>CEPICI: Prière lier la facture scannée</t>
        </r>
        <r>
          <rPr>
            <sz val="9"/>
            <color indexed="81"/>
            <rFont val="Tahoma"/>
            <family val="2"/>
          </rPr>
          <t xml:space="preserve">
</t>
        </r>
      </text>
    </comment>
    <comment ref="F429" authorId="0" shapeId="0" xr:uid="{B8BF9C68-5C3C-47EA-A7A9-EFAE307E9135}">
      <text>
        <r>
          <rPr>
            <b/>
            <sz val="9"/>
            <color indexed="81"/>
            <rFont val="Tahoma"/>
            <family val="2"/>
          </rPr>
          <t>CEPICI: Prière lier la facture scannée</t>
        </r>
        <r>
          <rPr>
            <sz val="9"/>
            <color indexed="81"/>
            <rFont val="Tahoma"/>
            <family val="2"/>
          </rPr>
          <t xml:space="preserve">
</t>
        </r>
      </text>
    </comment>
    <comment ref="F430" authorId="0" shapeId="0" xr:uid="{957BD750-F21B-44F1-9A36-86F5E41BAA1D}">
      <text>
        <r>
          <rPr>
            <b/>
            <sz val="9"/>
            <color indexed="81"/>
            <rFont val="Tahoma"/>
            <family val="2"/>
          </rPr>
          <t>CEPICI: Prière lier la facture scannée</t>
        </r>
        <r>
          <rPr>
            <sz val="9"/>
            <color indexed="81"/>
            <rFont val="Tahoma"/>
            <family val="2"/>
          </rPr>
          <t xml:space="preserve">
</t>
        </r>
      </text>
    </comment>
    <comment ref="F431" authorId="0" shapeId="0" xr:uid="{49750E16-CF79-47CA-BDE7-C69B9181E57E}">
      <text>
        <r>
          <rPr>
            <b/>
            <sz val="9"/>
            <color indexed="81"/>
            <rFont val="Tahoma"/>
            <family val="2"/>
          </rPr>
          <t>CEPICI: Prière lier la facture scannée</t>
        </r>
        <r>
          <rPr>
            <sz val="9"/>
            <color indexed="81"/>
            <rFont val="Tahoma"/>
            <family val="2"/>
          </rPr>
          <t xml:space="preserve">
</t>
        </r>
      </text>
    </comment>
    <comment ref="F432" authorId="0" shapeId="0" xr:uid="{0F4D54F7-61BE-470C-8642-D6DCAA3D11BA}">
      <text>
        <r>
          <rPr>
            <b/>
            <sz val="9"/>
            <color indexed="81"/>
            <rFont val="Tahoma"/>
            <family val="2"/>
          </rPr>
          <t>CEPICI: Prière lier la facture scannée</t>
        </r>
        <r>
          <rPr>
            <sz val="9"/>
            <color indexed="81"/>
            <rFont val="Tahoma"/>
            <family val="2"/>
          </rPr>
          <t xml:space="preserve">
</t>
        </r>
      </text>
    </comment>
    <comment ref="F433" authorId="0" shapeId="0" xr:uid="{873FA5D3-2DB5-4472-AA2D-18216E067B39}">
      <text>
        <r>
          <rPr>
            <b/>
            <sz val="9"/>
            <color indexed="81"/>
            <rFont val="Tahoma"/>
            <family val="2"/>
          </rPr>
          <t>CEPICI: Prière lier la facture scannée</t>
        </r>
        <r>
          <rPr>
            <sz val="9"/>
            <color indexed="81"/>
            <rFont val="Tahoma"/>
            <family val="2"/>
          </rPr>
          <t xml:space="preserve">
</t>
        </r>
      </text>
    </comment>
    <comment ref="F434" authorId="0" shapeId="0" xr:uid="{194B1AE6-C912-4AFE-ACBE-40E889819654}">
      <text>
        <r>
          <rPr>
            <b/>
            <sz val="9"/>
            <color indexed="81"/>
            <rFont val="Tahoma"/>
            <family val="2"/>
          </rPr>
          <t>CEPICI: Prière lier la facture scannée</t>
        </r>
        <r>
          <rPr>
            <sz val="9"/>
            <color indexed="81"/>
            <rFont val="Tahoma"/>
            <family val="2"/>
          </rPr>
          <t xml:space="preserve">
</t>
        </r>
      </text>
    </comment>
    <comment ref="F435" authorId="0" shapeId="0" xr:uid="{239FE113-B94D-4874-BDB1-8419ED4C558A}">
      <text>
        <r>
          <rPr>
            <b/>
            <sz val="9"/>
            <color indexed="81"/>
            <rFont val="Tahoma"/>
            <family val="2"/>
          </rPr>
          <t>CEPICI: Prière lier la facture scannée</t>
        </r>
        <r>
          <rPr>
            <sz val="9"/>
            <color indexed="81"/>
            <rFont val="Tahoma"/>
            <family val="2"/>
          </rPr>
          <t xml:space="preserve">
</t>
        </r>
      </text>
    </comment>
    <comment ref="F436" authorId="0" shapeId="0" xr:uid="{0B835DB6-1C8D-4730-9C44-3A6DF6B2BFD2}">
      <text>
        <r>
          <rPr>
            <b/>
            <sz val="9"/>
            <color indexed="81"/>
            <rFont val="Tahoma"/>
            <family val="2"/>
          </rPr>
          <t>CEPICI: Prière lier la facture scannée</t>
        </r>
        <r>
          <rPr>
            <sz val="9"/>
            <color indexed="81"/>
            <rFont val="Tahoma"/>
            <family val="2"/>
          </rPr>
          <t xml:space="preserve">
</t>
        </r>
      </text>
    </comment>
    <comment ref="F437" authorId="0" shapeId="0" xr:uid="{CBE2684D-9667-4A30-8FE8-7D16D080DAA6}">
      <text>
        <r>
          <rPr>
            <b/>
            <sz val="9"/>
            <color indexed="81"/>
            <rFont val="Tahoma"/>
            <family val="2"/>
          </rPr>
          <t>CEPICI: Prière lier la facture scannée</t>
        </r>
        <r>
          <rPr>
            <sz val="9"/>
            <color indexed="81"/>
            <rFont val="Tahoma"/>
            <family val="2"/>
          </rPr>
          <t xml:space="preserve">
</t>
        </r>
      </text>
    </comment>
    <comment ref="F438" authorId="0" shapeId="0" xr:uid="{F6DA1267-6A1D-497C-BBBC-D7D80CB2E03C}">
      <text>
        <r>
          <rPr>
            <b/>
            <sz val="9"/>
            <color indexed="81"/>
            <rFont val="Tahoma"/>
            <family val="2"/>
          </rPr>
          <t>CEPICI: Prière lier la facture scannée</t>
        </r>
        <r>
          <rPr>
            <sz val="9"/>
            <color indexed="81"/>
            <rFont val="Tahoma"/>
            <family val="2"/>
          </rPr>
          <t xml:space="preserve">
</t>
        </r>
      </text>
    </comment>
    <comment ref="F439" authorId="0" shapeId="0" xr:uid="{7FD1D16D-6646-4EB1-8E39-5A8439AD6CAD}">
      <text>
        <r>
          <rPr>
            <b/>
            <sz val="9"/>
            <color indexed="81"/>
            <rFont val="Tahoma"/>
            <family val="2"/>
          </rPr>
          <t>CEPICI: Prière lier la facture scannée</t>
        </r>
        <r>
          <rPr>
            <sz val="9"/>
            <color indexed="81"/>
            <rFont val="Tahoma"/>
            <family val="2"/>
          </rPr>
          <t xml:space="preserve">
</t>
        </r>
      </text>
    </comment>
    <comment ref="F440" authorId="0" shapeId="0" xr:uid="{D3663D86-0055-44BD-BA03-B33C16E8B5AB}">
      <text>
        <r>
          <rPr>
            <b/>
            <sz val="9"/>
            <color indexed="81"/>
            <rFont val="Tahoma"/>
            <family val="2"/>
          </rPr>
          <t>CEPICI: Prière lier la facture scannée</t>
        </r>
        <r>
          <rPr>
            <sz val="9"/>
            <color indexed="81"/>
            <rFont val="Tahoma"/>
            <family val="2"/>
          </rPr>
          <t xml:space="preserve">
</t>
        </r>
      </text>
    </comment>
    <comment ref="F441" authorId="0" shapeId="0" xr:uid="{E546C160-782B-436E-BCBD-4620AE5864EE}">
      <text>
        <r>
          <rPr>
            <b/>
            <sz val="9"/>
            <color indexed="81"/>
            <rFont val="Tahoma"/>
            <family val="2"/>
          </rPr>
          <t>CEPICI: Prière lier la facture scannée</t>
        </r>
        <r>
          <rPr>
            <sz val="9"/>
            <color indexed="81"/>
            <rFont val="Tahoma"/>
            <family val="2"/>
          </rPr>
          <t xml:space="preserve">
</t>
        </r>
      </text>
    </comment>
    <comment ref="F442" authorId="0" shapeId="0" xr:uid="{6A257D82-224A-4D5F-9794-C286839735B5}">
      <text>
        <r>
          <rPr>
            <b/>
            <sz val="9"/>
            <color indexed="81"/>
            <rFont val="Tahoma"/>
            <family val="2"/>
          </rPr>
          <t>CEPICI: Prière lier la facture scannée</t>
        </r>
        <r>
          <rPr>
            <sz val="9"/>
            <color indexed="81"/>
            <rFont val="Tahoma"/>
            <family val="2"/>
          </rPr>
          <t xml:space="preserve">
</t>
        </r>
      </text>
    </comment>
    <comment ref="F443" authorId="0" shapeId="0" xr:uid="{59A5F93D-B7E0-49D2-880E-7BF91F44DF44}">
      <text>
        <r>
          <rPr>
            <b/>
            <sz val="9"/>
            <color indexed="81"/>
            <rFont val="Tahoma"/>
            <family val="2"/>
          </rPr>
          <t>CEPICI: Prière lier la facture scannée</t>
        </r>
        <r>
          <rPr>
            <sz val="9"/>
            <color indexed="81"/>
            <rFont val="Tahoma"/>
            <family val="2"/>
          </rPr>
          <t xml:space="preserve">
</t>
        </r>
      </text>
    </comment>
    <comment ref="F444" authorId="0" shapeId="0" xr:uid="{0013386A-4F10-4F28-A1CE-E8333D1984BA}">
      <text>
        <r>
          <rPr>
            <b/>
            <sz val="9"/>
            <color indexed="81"/>
            <rFont val="Tahoma"/>
            <family val="2"/>
          </rPr>
          <t>CEPICI: Prière lier la facture scannée</t>
        </r>
        <r>
          <rPr>
            <sz val="9"/>
            <color indexed="81"/>
            <rFont val="Tahoma"/>
            <family val="2"/>
          </rPr>
          <t xml:space="preserve">
</t>
        </r>
      </text>
    </comment>
    <comment ref="F445" authorId="0" shapeId="0" xr:uid="{C75FFB64-5323-4AE1-9764-F1EF7D543951}">
      <text>
        <r>
          <rPr>
            <b/>
            <sz val="9"/>
            <color indexed="81"/>
            <rFont val="Tahoma"/>
            <family val="2"/>
          </rPr>
          <t>CEPICI: Prière lier la facture scannée</t>
        </r>
        <r>
          <rPr>
            <sz val="9"/>
            <color indexed="81"/>
            <rFont val="Tahoma"/>
            <family val="2"/>
          </rPr>
          <t xml:space="preserve">
</t>
        </r>
      </text>
    </comment>
    <comment ref="F446" authorId="0" shapeId="0" xr:uid="{1F90E4A9-BB4A-45F8-8D26-1626FA98990C}">
      <text>
        <r>
          <rPr>
            <b/>
            <sz val="9"/>
            <color indexed="81"/>
            <rFont val="Tahoma"/>
            <family val="2"/>
          </rPr>
          <t>CEPICI: Prière lier la facture scannée</t>
        </r>
        <r>
          <rPr>
            <sz val="9"/>
            <color indexed="81"/>
            <rFont val="Tahoma"/>
            <family val="2"/>
          </rPr>
          <t xml:space="preserve">
</t>
        </r>
      </text>
    </comment>
    <comment ref="F447" authorId="0" shapeId="0" xr:uid="{D401D5EC-B3E5-4653-B5DE-507D1CB132F1}">
      <text>
        <r>
          <rPr>
            <b/>
            <sz val="9"/>
            <color indexed="81"/>
            <rFont val="Tahoma"/>
            <family val="2"/>
          </rPr>
          <t>CEPICI: Prière lier la facture scannée</t>
        </r>
        <r>
          <rPr>
            <sz val="9"/>
            <color indexed="81"/>
            <rFont val="Tahoma"/>
            <family val="2"/>
          </rPr>
          <t xml:space="preserve">
</t>
        </r>
      </text>
    </comment>
    <comment ref="F448" authorId="0" shapeId="0" xr:uid="{E4F35C0A-605D-435D-8E1F-D0FD1C861134}">
      <text>
        <r>
          <rPr>
            <b/>
            <sz val="9"/>
            <color indexed="81"/>
            <rFont val="Tahoma"/>
            <family val="2"/>
          </rPr>
          <t>CEPICI: Prière lier la facture scannée</t>
        </r>
        <r>
          <rPr>
            <sz val="9"/>
            <color indexed="81"/>
            <rFont val="Tahoma"/>
            <family val="2"/>
          </rPr>
          <t xml:space="preserve">
</t>
        </r>
      </text>
    </comment>
    <comment ref="F449" authorId="0" shapeId="0" xr:uid="{1FFA4197-B4B5-451A-ACBD-B7D3F19807AB}">
      <text>
        <r>
          <rPr>
            <b/>
            <sz val="9"/>
            <color indexed="81"/>
            <rFont val="Tahoma"/>
            <family val="2"/>
          </rPr>
          <t>CEPICI: Prière lier la facture scannée</t>
        </r>
        <r>
          <rPr>
            <sz val="9"/>
            <color indexed="81"/>
            <rFont val="Tahoma"/>
            <family val="2"/>
          </rPr>
          <t xml:space="preserve">
</t>
        </r>
      </text>
    </comment>
    <comment ref="F450" authorId="0" shapeId="0" xr:uid="{FF72C1D5-EBFC-4F42-879D-571FC85FCA93}">
      <text>
        <r>
          <rPr>
            <b/>
            <sz val="9"/>
            <color indexed="81"/>
            <rFont val="Tahoma"/>
            <family val="2"/>
          </rPr>
          <t>CEPICI: Prière lier la facture scannée</t>
        </r>
        <r>
          <rPr>
            <sz val="9"/>
            <color indexed="81"/>
            <rFont val="Tahoma"/>
            <family val="2"/>
          </rPr>
          <t xml:space="preserve">
</t>
        </r>
      </text>
    </comment>
    <comment ref="F451" authorId="0" shapeId="0" xr:uid="{14D15FBF-5BEE-43D9-BAB6-65117262C83B}">
      <text>
        <r>
          <rPr>
            <b/>
            <sz val="9"/>
            <color indexed="81"/>
            <rFont val="Tahoma"/>
            <family val="2"/>
          </rPr>
          <t>CEPICI: Prière lier la facture scannée</t>
        </r>
        <r>
          <rPr>
            <sz val="9"/>
            <color indexed="81"/>
            <rFont val="Tahoma"/>
            <family val="2"/>
          </rPr>
          <t xml:space="preserve">
</t>
        </r>
      </text>
    </comment>
    <comment ref="F452" authorId="0" shapeId="0" xr:uid="{413519C3-7939-456E-ADE2-A1631EEB47CC}">
      <text>
        <r>
          <rPr>
            <b/>
            <sz val="9"/>
            <color indexed="81"/>
            <rFont val="Tahoma"/>
            <family val="2"/>
          </rPr>
          <t>CEPICI: Prière lier la facture scannée</t>
        </r>
        <r>
          <rPr>
            <sz val="9"/>
            <color indexed="81"/>
            <rFont val="Tahoma"/>
            <family val="2"/>
          </rPr>
          <t xml:space="preserve">
</t>
        </r>
      </text>
    </comment>
    <comment ref="F453" authorId="0" shapeId="0" xr:uid="{2457AC52-9FFA-451F-9E11-AA11869553D8}">
      <text>
        <r>
          <rPr>
            <b/>
            <sz val="9"/>
            <color indexed="81"/>
            <rFont val="Tahoma"/>
            <family val="2"/>
          </rPr>
          <t>CEPICI: Prière lier la facture scannée</t>
        </r>
        <r>
          <rPr>
            <sz val="9"/>
            <color indexed="81"/>
            <rFont val="Tahoma"/>
            <family val="2"/>
          </rPr>
          <t xml:space="preserve">
</t>
        </r>
      </text>
    </comment>
    <comment ref="F454" authorId="0" shapeId="0" xr:uid="{768017B5-09A9-4CE3-A887-2FD5E0DA13C5}">
      <text>
        <r>
          <rPr>
            <b/>
            <sz val="9"/>
            <color indexed="81"/>
            <rFont val="Tahoma"/>
            <family val="2"/>
          </rPr>
          <t>CEPICI: Prière lier la facture scannée</t>
        </r>
        <r>
          <rPr>
            <sz val="9"/>
            <color indexed="81"/>
            <rFont val="Tahoma"/>
            <family val="2"/>
          </rPr>
          <t xml:space="preserve">
</t>
        </r>
      </text>
    </comment>
    <comment ref="F455" authorId="0" shapeId="0" xr:uid="{6F5AD8CE-FD8B-4A98-9779-746412324BCD}">
      <text>
        <r>
          <rPr>
            <b/>
            <sz val="9"/>
            <color indexed="81"/>
            <rFont val="Tahoma"/>
            <family val="2"/>
          </rPr>
          <t>CEPICI: Prière lier la facture scannée</t>
        </r>
        <r>
          <rPr>
            <sz val="9"/>
            <color indexed="81"/>
            <rFont val="Tahoma"/>
            <family val="2"/>
          </rPr>
          <t xml:space="preserve">
</t>
        </r>
      </text>
    </comment>
    <comment ref="F456" authorId="0" shapeId="0" xr:uid="{DEE17D1C-E877-4774-B3DF-3CBEE7ED5908}">
      <text>
        <r>
          <rPr>
            <b/>
            <sz val="9"/>
            <color indexed="81"/>
            <rFont val="Tahoma"/>
            <family val="2"/>
          </rPr>
          <t>CEPICI: Prière lier la facture scannée</t>
        </r>
        <r>
          <rPr>
            <sz val="9"/>
            <color indexed="81"/>
            <rFont val="Tahoma"/>
            <family val="2"/>
          </rPr>
          <t xml:space="preserve">
</t>
        </r>
      </text>
    </comment>
    <comment ref="F457" authorId="0" shapeId="0" xr:uid="{0A61DFB7-F24C-448F-90A5-F37323612951}">
      <text>
        <r>
          <rPr>
            <b/>
            <sz val="9"/>
            <color indexed="81"/>
            <rFont val="Tahoma"/>
            <family val="2"/>
          </rPr>
          <t>CEPICI: Prière lier la facture scannée</t>
        </r>
        <r>
          <rPr>
            <sz val="9"/>
            <color indexed="81"/>
            <rFont val="Tahoma"/>
            <family val="2"/>
          </rPr>
          <t xml:space="preserve">
</t>
        </r>
      </text>
    </comment>
    <comment ref="F458" authorId="0" shapeId="0" xr:uid="{94A5FCC6-16EB-4920-B271-FB709732B2AA}">
      <text>
        <r>
          <rPr>
            <b/>
            <sz val="9"/>
            <color indexed="81"/>
            <rFont val="Tahoma"/>
            <family val="2"/>
          </rPr>
          <t>CEPICI: Prière lier la facture scannée</t>
        </r>
        <r>
          <rPr>
            <sz val="9"/>
            <color indexed="81"/>
            <rFont val="Tahoma"/>
            <family val="2"/>
          </rPr>
          <t xml:space="preserve">
</t>
        </r>
      </text>
    </comment>
    <comment ref="F459" authorId="0" shapeId="0" xr:uid="{CC345C10-A2F7-4EE9-8ADA-58245BBBC179}">
      <text>
        <r>
          <rPr>
            <b/>
            <sz val="9"/>
            <color indexed="81"/>
            <rFont val="Tahoma"/>
            <family val="2"/>
          </rPr>
          <t>CEPICI: Prière lier la facture scannée</t>
        </r>
        <r>
          <rPr>
            <sz val="9"/>
            <color indexed="81"/>
            <rFont val="Tahoma"/>
            <family val="2"/>
          </rPr>
          <t xml:space="preserve">
</t>
        </r>
      </text>
    </comment>
    <comment ref="F460" authorId="0" shapeId="0" xr:uid="{378E5E8A-DAAA-41A9-A77A-C6B725D9E0F0}">
      <text>
        <r>
          <rPr>
            <b/>
            <sz val="9"/>
            <color indexed="81"/>
            <rFont val="Tahoma"/>
            <family val="2"/>
          </rPr>
          <t>CEPICI: Prière lier la facture scannée</t>
        </r>
        <r>
          <rPr>
            <sz val="9"/>
            <color indexed="81"/>
            <rFont val="Tahoma"/>
            <family val="2"/>
          </rPr>
          <t xml:space="preserve">
</t>
        </r>
      </text>
    </comment>
    <comment ref="F461" authorId="0" shapeId="0" xr:uid="{4E0AFAB5-53B4-4A02-A3B2-F143377AA999}">
      <text>
        <r>
          <rPr>
            <b/>
            <sz val="9"/>
            <color indexed="81"/>
            <rFont val="Tahoma"/>
            <family val="2"/>
          </rPr>
          <t>CEPICI: Prière lier la facture scannée</t>
        </r>
        <r>
          <rPr>
            <sz val="9"/>
            <color indexed="81"/>
            <rFont val="Tahoma"/>
            <family val="2"/>
          </rPr>
          <t xml:space="preserve">
</t>
        </r>
      </text>
    </comment>
    <comment ref="F462" authorId="0" shapeId="0" xr:uid="{38022E14-8628-4F5F-A5FA-51F90F8763D7}">
      <text>
        <r>
          <rPr>
            <b/>
            <sz val="9"/>
            <color indexed="81"/>
            <rFont val="Tahoma"/>
            <family val="2"/>
          </rPr>
          <t>CEPICI: Prière lier la facture scannée</t>
        </r>
        <r>
          <rPr>
            <sz val="9"/>
            <color indexed="81"/>
            <rFont val="Tahoma"/>
            <family val="2"/>
          </rPr>
          <t xml:space="preserve">
</t>
        </r>
      </text>
    </comment>
    <comment ref="F463" authorId="0" shapeId="0" xr:uid="{4DDE19A2-7F94-4217-BB81-0729EE41C3E1}">
      <text>
        <r>
          <rPr>
            <b/>
            <sz val="9"/>
            <color indexed="81"/>
            <rFont val="Tahoma"/>
            <family val="2"/>
          </rPr>
          <t>CEPICI: Prière lier la facture scannée</t>
        </r>
        <r>
          <rPr>
            <sz val="9"/>
            <color indexed="81"/>
            <rFont val="Tahoma"/>
            <family val="2"/>
          </rPr>
          <t xml:space="preserve">
</t>
        </r>
      </text>
    </comment>
    <comment ref="F464" authorId="0" shapeId="0" xr:uid="{E17D8B5B-30EC-4B74-B990-577FBF1C65AA}">
      <text>
        <r>
          <rPr>
            <b/>
            <sz val="9"/>
            <color indexed="81"/>
            <rFont val="Tahoma"/>
            <family val="2"/>
          </rPr>
          <t>CEPICI: Prière lier la facture scannée</t>
        </r>
        <r>
          <rPr>
            <sz val="9"/>
            <color indexed="81"/>
            <rFont val="Tahoma"/>
            <family val="2"/>
          </rPr>
          <t xml:space="preserve">
</t>
        </r>
      </text>
    </comment>
    <comment ref="F465" authorId="0" shapeId="0" xr:uid="{599BABB9-CAC1-454E-8266-922E919972CD}">
      <text>
        <r>
          <rPr>
            <b/>
            <sz val="9"/>
            <color indexed="81"/>
            <rFont val="Tahoma"/>
            <family val="2"/>
          </rPr>
          <t>CEPICI: Prière lier la facture scannée</t>
        </r>
        <r>
          <rPr>
            <sz val="9"/>
            <color indexed="81"/>
            <rFont val="Tahoma"/>
            <family val="2"/>
          </rPr>
          <t xml:space="preserve">
</t>
        </r>
      </text>
    </comment>
    <comment ref="F466" authorId="0" shapeId="0" xr:uid="{870AB87B-F88A-4591-982C-997B71400541}">
      <text>
        <r>
          <rPr>
            <b/>
            <sz val="9"/>
            <color indexed="81"/>
            <rFont val="Tahoma"/>
            <family val="2"/>
          </rPr>
          <t>CEPICI: Prière lier la facture scannée</t>
        </r>
        <r>
          <rPr>
            <sz val="9"/>
            <color indexed="81"/>
            <rFont val="Tahoma"/>
            <family val="2"/>
          </rPr>
          <t xml:space="preserve">
</t>
        </r>
      </text>
    </comment>
    <comment ref="F467" authorId="0" shapeId="0" xr:uid="{834176D5-AF21-4317-BE06-54789C9B6F4A}">
      <text>
        <r>
          <rPr>
            <b/>
            <sz val="9"/>
            <color indexed="81"/>
            <rFont val="Tahoma"/>
            <family val="2"/>
          </rPr>
          <t>CEPICI: Prière lier la facture scannée</t>
        </r>
        <r>
          <rPr>
            <sz val="9"/>
            <color indexed="81"/>
            <rFont val="Tahoma"/>
            <family val="2"/>
          </rPr>
          <t xml:space="preserve">
</t>
        </r>
      </text>
    </comment>
    <comment ref="F468" authorId="0" shapeId="0" xr:uid="{7BB8EC39-91FF-4DCB-A047-92310CCACC3A}">
      <text>
        <r>
          <rPr>
            <b/>
            <sz val="9"/>
            <color indexed="81"/>
            <rFont val="Tahoma"/>
            <family val="2"/>
          </rPr>
          <t>CEPICI: Prière lier la facture scannée</t>
        </r>
        <r>
          <rPr>
            <sz val="9"/>
            <color indexed="81"/>
            <rFont val="Tahoma"/>
            <family val="2"/>
          </rPr>
          <t xml:space="preserve">
</t>
        </r>
      </text>
    </comment>
    <comment ref="F469" authorId="0" shapeId="0" xr:uid="{E8D0970F-F36E-46EA-936F-D122DC07D8C2}">
      <text>
        <r>
          <rPr>
            <b/>
            <sz val="9"/>
            <color indexed="81"/>
            <rFont val="Tahoma"/>
            <family val="2"/>
          </rPr>
          <t>CEPICI: Prière lier la facture scannée</t>
        </r>
        <r>
          <rPr>
            <sz val="9"/>
            <color indexed="81"/>
            <rFont val="Tahoma"/>
            <family val="2"/>
          </rPr>
          <t xml:space="preserve">
</t>
        </r>
      </text>
    </comment>
    <comment ref="F470" authorId="0" shapeId="0" xr:uid="{26B7B46D-90B3-4105-A913-F2E02B41F469}">
      <text>
        <r>
          <rPr>
            <b/>
            <sz val="9"/>
            <color indexed="81"/>
            <rFont val="Tahoma"/>
            <family val="2"/>
          </rPr>
          <t>CEPICI: Prière lier la facture scannée</t>
        </r>
        <r>
          <rPr>
            <sz val="9"/>
            <color indexed="81"/>
            <rFont val="Tahoma"/>
            <family val="2"/>
          </rPr>
          <t xml:space="preserve">
</t>
        </r>
      </text>
    </comment>
    <comment ref="F471" authorId="0" shapeId="0" xr:uid="{8E1F275B-0FA8-47B7-ADEF-521BAC0BBEE1}">
      <text>
        <r>
          <rPr>
            <b/>
            <sz val="9"/>
            <color indexed="81"/>
            <rFont val="Tahoma"/>
            <family val="2"/>
          </rPr>
          <t>CEPICI: Prière lier la facture scannée</t>
        </r>
        <r>
          <rPr>
            <sz val="9"/>
            <color indexed="81"/>
            <rFont val="Tahoma"/>
            <family val="2"/>
          </rPr>
          <t xml:space="preserve">
</t>
        </r>
      </text>
    </comment>
    <comment ref="F472" authorId="0" shapeId="0" xr:uid="{711C2F1D-677F-4473-A9F1-5CAA623FF6FE}">
      <text>
        <r>
          <rPr>
            <b/>
            <sz val="9"/>
            <color indexed="81"/>
            <rFont val="Tahoma"/>
            <family val="2"/>
          </rPr>
          <t>CEPICI: Prière lier la facture scannée</t>
        </r>
        <r>
          <rPr>
            <sz val="9"/>
            <color indexed="81"/>
            <rFont val="Tahoma"/>
            <family val="2"/>
          </rPr>
          <t xml:space="preserve">
</t>
        </r>
      </text>
    </comment>
    <comment ref="F473" authorId="0" shapeId="0" xr:uid="{C2B9B422-E125-4322-AAC7-567BDADDE99D}">
      <text>
        <r>
          <rPr>
            <b/>
            <sz val="9"/>
            <color indexed="81"/>
            <rFont val="Tahoma"/>
            <family val="2"/>
          </rPr>
          <t>CEPICI: Prière lier la facture scannée</t>
        </r>
        <r>
          <rPr>
            <sz val="9"/>
            <color indexed="81"/>
            <rFont val="Tahoma"/>
            <family val="2"/>
          </rPr>
          <t xml:space="preserve">
</t>
        </r>
      </text>
    </comment>
    <comment ref="F474" authorId="0" shapeId="0" xr:uid="{12D19227-4602-493F-91B6-A8922335D6B5}">
      <text>
        <r>
          <rPr>
            <b/>
            <sz val="9"/>
            <color indexed="81"/>
            <rFont val="Tahoma"/>
            <family val="2"/>
          </rPr>
          <t>CEPICI: Prière lier la facture scannée</t>
        </r>
        <r>
          <rPr>
            <sz val="9"/>
            <color indexed="81"/>
            <rFont val="Tahoma"/>
            <family val="2"/>
          </rPr>
          <t xml:space="preserve">
</t>
        </r>
      </text>
    </comment>
    <comment ref="F475" authorId="0" shapeId="0" xr:uid="{8A3A3464-4BC6-439F-BD36-59DA3F0D41AA}">
      <text>
        <r>
          <rPr>
            <b/>
            <sz val="9"/>
            <color indexed="81"/>
            <rFont val="Tahoma"/>
            <family val="2"/>
          </rPr>
          <t>CEPICI: Prière lier la facture scannée</t>
        </r>
        <r>
          <rPr>
            <sz val="9"/>
            <color indexed="81"/>
            <rFont val="Tahoma"/>
            <family val="2"/>
          </rPr>
          <t xml:space="preserve">
</t>
        </r>
      </text>
    </comment>
    <comment ref="F476" authorId="0" shapeId="0" xr:uid="{4F927763-9BDC-4E74-BF8B-B58F65E1625B}">
      <text>
        <r>
          <rPr>
            <b/>
            <sz val="9"/>
            <color indexed="81"/>
            <rFont val="Tahoma"/>
            <family val="2"/>
          </rPr>
          <t>CEPICI: Prière lier la facture scannée</t>
        </r>
        <r>
          <rPr>
            <sz val="9"/>
            <color indexed="81"/>
            <rFont val="Tahoma"/>
            <family val="2"/>
          </rPr>
          <t xml:space="preserve">
</t>
        </r>
      </text>
    </comment>
    <comment ref="F477" authorId="0" shapeId="0" xr:uid="{23A91F24-3E55-494E-B502-33B53B5EE0D5}">
      <text>
        <r>
          <rPr>
            <b/>
            <sz val="9"/>
            <color indexed="81"/>
            <rFont val="Tahoma"/>
            <family val="2"/>
          </rPr>
          <t>CEPICI: Prière lier la facture scannée</t>
        </r>
        <r>
          <rPr>
            <sz val="9"/>
            <color indexed="81"/>
            <rFont val="Tahoma"/>
            <family val="2"/>
          </rPr>
          <t xml:space="preserve">
</t>
        </r>
      </text>
    </comment>
    <comment ref="F478" authorId="0" shapeId="0" xr:uid="{B75CDCC8-26B1-4C79-B6E4-D3F39F6248AD}">
      <text>
        <r>
          <rPr>
            <b/>
            <sz val="9"/>
            <color indexed="81"/>
            <rFont val="Tahoma"/>
            <family val="2"/>
          </rPr>
          <t>CEPICI: Prière lier la facture scannée</t>
        </r>
        <r>
          <rPr>
            <sz val="9"/>
            <color indexed="81"/>
            <rFont val="Tahoma"/>
            <family val="2"/>
          </rPr>
          <t xml:space="preserve">
</t>
        </r>
      </text>
    </comment>
    <comment ref="F479" authorId="0" shapeId="0" xr:uid="{98A5104F-7AD3-48E8-9DE4-8237DBCFB3EC}">
      <text>
        <r>
          <rPr>
            <b/>
            <sz val="9"/>
            <color indexed="81"/>
            <rFont val="Tahoma"/>
            <family val="2"/>
          </rPr>
          <t>CEPICI: Prière lier la facture scannée</t>
        </r>
        <r>
          <rPr>
            <sz val="9"/>
            <color indexed="81"/>
            <rFont val="Tahoma"/>
            <family val="2"/>
          </rPr>
          <t xml:space="preserve">
</t>
        </r>
      </text>
    </comment>
    <comment ref="F480" authorId="0" shapeId="0" xr:uid="{E582F725-755F-4051-AAA9-E38DB9E1B9EB}">
      <text>
        <r>
          <rPr>
            <b/>
            <sz val="9"/>
            <color indexed="81"/>
            <rFont val="Tahoma"/>
            <family val="2"/>
          </rPr>
          <t>CEPICI: Prière lier la facture scannée</t>
        </r>
        <r>
          <rPr>
            <sz val="9"/>
            <color indexed="81"/>
            <rFont val="Tahoma"/>
            <family val="2"/>
          </rPr>
          <t xml:space="preserve">
</t>
        </r>
      </text>
    </comment>
    <comment ref="F481" authorId="0" shapeId="0" xr:uid="{D1865A09-318A-4BF5-B128-C1E9AA49B94E}">
      <text>
        <r>
          <rPr>
            <b/>
            <sz val="9"/>
            <color indexed="81"/>
            <rFont val="Tahoma"/>
            <family val="2"/>
          </rPr>
          <t>CEPICI: Prière lier la facture scannée</t>
        </r>
        <r>
          <rPr>
            <sz val="9"/>
            <color indexed="81"/>
            <rFont val="Tahoma"/>
            <family val="2"/>
          </rPr>
          <t xml:space="preserve">
</t>
        </r>
      </text>
    </comment>
    <comment ref="F482" authorId="0" shapeId="0" xr:uid="{900ED546-908F-466B-A2DD-4FEFAD8BF56D}">
      <text>
        <r>
          <rPr>
            <b/>
            <sz val="9"/>
            <color indexed="81"/>
            <rFont val="Tahoma"/>
            <family val="2"/>
          </rPr>
          <t>CEPICI: Prière lier la facture scannée</t>
        </r>
        <r>
          <rPr>
            <sz val="9"/>
            <color indexed="81"/>
            <rFont val="Tahoma"/>
            <family val="2"/>
          </rPr>
          <t xml:space="preserve">
</t>
        </r>
      </text>
    </comment>
    <comment ref="F483" authorId="0" shapeId="0" xr:uid="{25978F95-78F5-426C-9FE1-C2D37BC61ED4}">
      <text>
        <r>
          <rPr>
            <b/>
            <sz val="9"/>
            <color indexed="81"/>
            <rFont val="Tahoma"/>
            <family val="2"/>
          </rPr>
          <t>CEPICI: Prière lier la facture scannée</t>
        </r>
        <r>
          <rPr>
            <sz val="9"/>
            <color indexed="81"/>
            <rFont val="Tahoma"/>
            <family val="2"/>
          </rPr>
          <t xml:space="preserve">
</t>
        </r>
      </text>
    </comment>
    <comment ref="F484" authorId="0" shapeId="0" xr:uid="{D4EE9747-AE91-41AD-B5C4-518845A452BB}">
      <text>
        <r>
          <rPr>
            <b/>
            <sz val="9"/>
            <color indexed="81"/>
            <rFont val="Tahoma"/>
            <family val="2"/>
          </rPr>
          <t>CEPICI: Prière lier la facture scannée</t>
        </r>
        <r>
          <rPr>
            <sz val="9"/>
            <color indexed="81"/>
            <rFont val="Tahoma"/>
            <family val="2"/>
          </rPr>
          <t xml:space="preserve">
</t>
        </r>
      </text>
    </comment>
    <comment ref="F485" authorId="0" shapeId="0" xr:uid="{4F7FA1C1-B0F2-44A8-9A61-E6BF57680747}">
      <text>
        <r>
          <rPr>
            <b/>
            <sz val="9"/>
            <color indexed="81"/>
            <rFont val="Tahoma"/>
            <family val="2"/>
          </rPr>
          <t>CEPICI: Prière lier la facture scannée</t>
        </r>
        <r>
          <rPr>
            <sz val="9"/>
            <color indexed="81"/>
            <rFont val="Tahoma"/>
            <family val="2"/>
          </rPr>
          <t xml:space="preserve">
</t>
        </r>
      </text>
    </comment>
    <comment ref="F486" authorId="0" shapeId="0" xr:uid="{70F015AA-B2BC-4EB2-B58D-973CDC620937}">
      <text>
        <r>
          <rPr>
            <b/>
            <sz val="9"/>
            <color indexed="81"/>
            <rFont val="Tahoma"/>
            <family val="2"/>
          </rPr>
          <t>CEPICI: Prière lier la facture scannée</t>
        </r>
        <r>
          <rPr>
            <sz val="9"/>
            <color indexed="81"/>
            <rFont val="Tahoma"/>
            <family val="2"/>
          </rPr>
          <t xml:space="preserve">
</t>
        </r>
      </text>
    </comment>
    <comment ref="F487" authorId="0" shapeId="0" xr:uid="{D1A65ADB-CD15-47BF-964B-A248665ADFD8}">
      <text>
        <r>
          <rPr>
            <b/>
            <sz val="9"/>
            <color indexed="81"/>
            <rFont val="Tahoma"/>
            <family val="2"/>
          </rPr>
          <t>CEPICI: Prière lier la facture scannée</t>
        </r>
        <r>
          <rPr>
            <sz val="9"/>
            <color indexed="81"/>
            <rFont val="Tahoma"/>
            <family val="2"/>
          </rPr>
          <t xml:space="preserve">
</t>
        </r>
      </text>
    </comment>
    <comment ref="F488" authorId="0" shapeId="0" xr:uid="{3C599254-F917-43B7-8CF2-36574897BD8F}">
      <text>
        <r>
          <rPr>
            <b/>
            <sz val="9"/>
            <color indexed="81"/>
            <rFont val="Tahoma"/>
            <family val="2"/>
          </rPr>
          <t>CEPICI: Prière lier la facture scannée</t>
        </r>
        <r>
          <rPr>
            <sz val="9"/>
            <color indexed="81"/>
            <rFont val="Tahoma"/>
            <family val="2"/>
          </rPr>
          <t xml:space="preserve">
</t>
        </r>
      </text>
    </comment>
    <comment ref="F489" authorId="0" shapeId="0" xr:uid="{E6CCE0A7-B70F-4941-A141-6F02A57F0100}">
      <text>
        <r>
          <rPr>
            <b/>
            <sz val="9"/>
            <color indexed="81"/>
            <rFont val="Tahoma"/>
            <family val="2"/>
          </rPr>
          <t>CEPICI: Prière lier la facture scannée</t>
        </r>
        <r>
          <rPr>
            <sz val="9"/>
            <color indexed="81"/>
            <rFont val="Tahoma"/>
            <family val="2"/>
          </rPr>
          <t xml:space="preserve">
</t>
        </r>
      </text>
    </comment>
    <comment ref="F490" authorId="0" shapeId="0" xr:uid="{60C2B030-03A4-4092-8134-CAC03D71CD46}">
      <text>
        <r>
          <rPr>
            <b/>
            <sz val="9"/>
            <color indexed="81"/>
            <rFont val="Tahoma"/>
            <family val="2"/>
          </rPr>
          <t>CEPICI: Prière lier la facture scannée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C8EA0AB2-E59E-46E0-8E62-C8DDC9873821}">
      <text>
        <r>
          <rPr>
            <b/>
            <sz val="9"/>
            <color indexed="81"/>
            <rFont val="Tahoma"/>
            <family val="2"/>
          </rPr>
          <t>CEPICI: Prière lier la facture scannée</t>
        </r>
        <r>
          <rPr>
            <sz val="9"/>
            <color indexed="81"/>
            <rFont val="Tahoma"/>
            <family val="2"/>
          </rPr>
          <t xml:space="preserve">
</t>
        </r>
      </text>
    </comment>
    <comment ref="F21" authorId="0" shapeId="0" xr:uid="{60037D59-C92D-47D6-8511-0A4218584D25}">
      <text>
        <r>
          <rPr>
            <b/>
            <sz val="9"/>
            <color indexed="81"/>
            <rFont val="Tahoma"/>
            <family val="2"/>
          </rPr>
          <t>CEPICI: Prière lier la facture scannée</t>
        </r>
        <r>
          <rPr>
            <sz val="9"/>
            <color indexed="81"/>
            <rFont val="Tahoma"/>
            <family val="2"/>
          </rPr>
          <t xml:space="preserve">
</t>
        </r>
      </text>
    </comment>
    <comment ref="F22" authorId="0" shapeId="0" xr:uid="{7E02A0C9-593F-4DAB-A0C0-19CEC9A95E07}">
      <text>
        <r>
          <rPr>
            <b/>
            <sz val="9"/>
            <color indexed="81"/>
            <rFont val="Tahoma"/>
            <family val="2"/>
          </rPr>
          <t>CEPICI: Prière lier la facture scannée</t>
        </r>
        <r>
          <rPr>
            <sz val="9"/>
            <color indexed="81"/>
            <rFont val="Tahoma"/>
            <family val="2"/>
          </rPr>
          <t xml:space="preserve">
</t>
        </r>
      </text>
    </comment>
    <comment ref="F23" authorId="0" shapeId="0" xr:uid="{6BB0DC4F-0C5A-4F5D-A041-DCF7A88B7F8C}">
      <text>
        <r>
          <rPr>
            <b/>
            <sz val="9"/>
            <color indexed="81"/>
            <rFont val="Tahoma"/>
            <family val="2"/>
          </rPr>
          <t>CEPICI: Prière lier la facture scannée</t>
        </r>
        <r>
          <rPr>
            <sz val="9"/>
            <color indexed="81"/>
            <rFont val="Tahoma"/>
            <family val="2"/>
          </rPr>
          <t xml:space="preserve">
</t>
        </r>
      </text>
    </comment>
    <comment ref="F24" authorId="0" shapeId="0" xr:uid="{8CF2485B-2F21-43D6-89B3-48E6E6BA41FE}">
      <text>
        <r>
          <rPr>
            <b/>
            <sz val="9"/>
            <color indexed="81"/>
            <rFont val="Tahoma"/>
            <family val="2"/>
          </rPr>
          <t>CEPICI: Prière lier la facture scannée</t>
        </r>
        <r>
          <rPr>
            <sz val="9"/>
            <color indexed="81"/>
            <rFont val="Tahoma"/>
            <family val="2"/>
          </rPr>
          <t xml:space="preserve">
</t>
        </r>
      </text>
    </comment>
    <comment ref="F25" authorId="0" shapeId="0" xr:uid="{A6ADE928-B3A3-4A96-BD8A-9A941560E8B6}">
      <text>
        <r>
          <rPr>
            <b/>
            <sz val="9"/>
            <color indexed="81"/>
            <rFont val="Tahoma"/>
            <family val="2"/>
          </rPr>
          <t>CEPICI: Prière lier la facture scannée</t>
        </r>
        <r>
          <rPr>
            <sz val="9"/>
            <color indexed="81"/>
            <rFont val="Tahoma"/>
            <family val="2"/>
          </rPr>
          <t xml:space="preserve">
</t>
        </r>
      </text>
    </comment>
    <comment ref="F26" authorId="0" shapeId="0" xr:uid="{7BE89BFE-56C0-4902-9E34-2703A7168CA7}">
      <text>
        <r>
          <rPr>
            <b/>
            <sz val="9"/>
            <color indexed="81"/>
            <rFont val="Tahoma"/>
            <family val="2"/>
          </rPr>
          <t>CEPICI: Prière lier la facture scannée</t>
        </r>
        <r>
          <rPr>
            <sz val="9"/>
            <color indexed="81"/>
            <rFont val="Tahoma"/>
            <family val="2"/>
          </rPr>
          <t xml:space="preserve">
</t>
        </r>
      </text>
    </comment>
    <comment ref="F27" authorId="0" shapeId="0" xr:uid="{9AFFD2D1-AB1F-4E7A-9620-AB7555BBC4C4}">
      <text>
        <r>
          <rPr>
            <b/>
            <sz val="9"/>
            <color indexed="81"/>
            <rFont val="Tahoma"/>
            <family val="2"/>
          </rPr>
          <t>CEPICI: Prière lier la facture scannée</t>
        </r>
        <r>
          <rPr>
            <sz val="9"/>
            <color indexed="81"/>
            <rFont val="Tahoma"/>
            <family val="2"/>
          </rPr>
          <t xml:space="preserve">
</t>
        </r>
      </text>
    </comment>
    <comment ref="F28" authorId="0" shapeId="0" xr:uid="{FF062D3C-F1AC-46DA-8C0B-9711DC9512EC}">
      <text>
        <r>
          <rPr>
            <b/>
            <sz val="9"/>
            <color indexed="81"/>
            <rFont val="Tahoma"/>
            <family val="2"/>
          </rPr>
          <t>CEPICI: Prière lier la facture scannée</t>
        </r>
        <r>
          <rPr>
            <sz val="9"/>
            <color indexed="81"/>
            <rFont val="Tahoma"/>
            <family val="2"/>
          </rPr>
          <t xml:space="preserve">
</t>
        </r>
      </text>
    </comment>
    <comment ref="F29" authorId="0" shapeId="0" xr:uid="{46B4BA8C-9F76-4BB3-B6D3-465BD94CBF28}">
      <text>
        <r>
          <rPr>
            <b/>
            <sz val="9"/>
            <color indexed="81"/>
            <rFont val="Tahoma"/>
            <family val="2"/>
          </rPr>
          <t>CEPICI: Prière lier la facture scannée</t>
        </r>
        <r>
          <rPr>
            <sz val="9"/>
            <color indexed="81"/>
            <rFont val="Tahoma"/>
            <family val="2"/>
          </rPr>
          <t xml:space="preserve">
</t>
        </r>
      </text>
    </comment>
    <comment ref="F30" authorId="0" shapeId="0" xr:uid="{55F70557-1DBC-4D63-A737-C3CF58FC2607}">
      <text>
        <r>
          <rPr>
            <b/>
            <sz val="9"/>
            <color indexed="81"/>
            <rFont val="Tahoma"/>
            <family val="2"/>
          </rPr>
          <t>CEPICI: Prière lier la facture scannée</t>
        </r>
        <r>
          <rPr>
            <sz val="9"/>
            <color indexed="81"/>
            <rFont val="Tahoma"/>
            <family val="2"/>
          </rPr>
          <t xml:space="preserve">
</t>
        </r>
      </text>
    </comment>
    <comment ref="F31" authorId="0" shapeId="0" xr:uid="{ABD0A49A-EE2C-4145-A21E-8C733D083EF9}">
      <text>
        <r>
          <rPr>
            <b/>
            <sz val="9"/>
            <color indexed="81"/>
            <rFont val="Tahoma"/>
            <family val="2"/>
          </rPr>
          <t>CEPICI: Prière lier la facture scannée</t>
        </r>
        <r>
          <rPr>
            <sz val="9"/>
            <color indexed="81"/>
            <rFont val="Tahoma"/>
            <family val="2"/>
          </rPr>
          <t xml:space="preserve">
</t>
        </r>
      </text>
    </comment>
    <comment ref="F32" authorId="0" shapeId="0" xr:uid="{C1677E89-38E4-47AE-96F8-8FED8C8B0FB1}">
      <text>
        <r>
          <rPr>
            <b/>
            <sz val="9"/>
            <color indexed="81"/>
            <rFont val="Tahoma"/>
            <family val="2"/>
          </rPr>
          <t>CEPICI: Prière lier la facture scannée</t>
        </r>
        <r>
          <rPr>
            <sz val="9"/>
            <color indexed="81"/>
            <rFont val="Tahoma"/>
            <family val="2"/>
          </rPr>
          <t xml:space="preserve">
</t>
        </r>
      </text>
    </comment>
    <comment ref="F33" authorId="0" shapeId="0" xr:uid="{8F09F5E7-6EE3-4D6B-A7CE-742E833744B4}">
      <text>
        <r>
          <rPr>
            <b/>
            <sz val="9"/>
            <color indexed="81"/>
            <rFont val="Tahoma"/>
            <family val="2"/>
          </rPr>
          <t>CEPICI: Prière lier la facture scannée</t>
        </r>
        <r>
          <rPr>
            <sz val="9"/>
            <color indexed="81"/>
            <rFont val="Tahoma"/>
            <family val="2"/>
          </rPr>
          <t xml:space="preserve">
</t>
        </r>
      </text>
    </comment>
    <comment ref="F34" authorId="0" shapeId="0" xr:uid="{799A12DB-E1E8-44CF-9787-B09790F76770}">
      <text>
        <r>
          <rPr>
            <b/>
            <sz val="9"/>
            <color indexed="81"/>
            <rFont val="Tahoma"/>
            <family val="2"/>
          </rPr>
          <t>CEPICI: Prière lier la facture scannée</t>
        </r>
        <r>
          <rPr>
            <sz val="9"/>
            <color indexed="81"/>
            <rFont val="Tahoma"/>
            <family val="2"/>
          </rPr>
          <t xml:space="preserve">
</t>
        </r>
      </text>
    </comment>
    <comment ref="F35" authorId="0" shapeId="0" xr:uid="{8A3FCEE1-9E00-466D-B4EA-B1E689268D8A}">
      <text>
        <r>
          <rPr>
            <b/>
            <sz val="9"/>
            <color indexed="81"/>
            <rFont val="Tahoma"/>
            <family val="2"/>
          </rPr>
          <t>CEPICI: Prière lier la facture scannée</t>
        </r>
        <r>
          <rPr>
            <sz val="9"/>
            <color indexed="81"/>
            <rFont val="Tahoma"/>
            <family val="2"/>
          </rPr>
          <t xml:space="preserve">
</t>
        </r>
      </text>
    </comment>
    <comment ref="F36" authorId="0" shapeId="0" xr:uid="{62CE9580-6C53-4A95-8585-5C6CB4ACC5A2}">
      <text>
        <r>
          <rPr>
            <b/>
            <sz val="9"/>
            <color indexed="81"/>
            <rFont val="Tahoma"/>
            <family val="2"/>
          </rPr>
          <t>CEPICI: Prière lier la facture scannée</t>
        </r>
        <r>
          <rPr>
            <sz val="9"/>
            <color indexed="81"/>
            <rFont val="Tahoma"/>
            <family val="2"/>
          </rPr>
          <t xml:space="preserve">
</t>
        </r>
      </text>
    </comment>
    <comment ref="F37" authorId="0" shapeId="0" xr:uid="{FB45F126-C5AE-453D-934D-393BA8D1FA32}">
      <text>
        <r>
          <rPr>
            <b/>
            <sz val="9"/>
            <color indexed="81"/>
            <rFont val="Tahoma"/>
            <family val="2"/>
          </rPr>
          <t>CEPICI: Prière lier la facture scannée</t>
        </r>
        <r>
          <rPr>
            <sz val="9"/>
            <color indexed="81"/>
            <rFont val="Tahoma"/>
            <family val="2"/>
          </rPr>
          <t xml:space="preserve">
</t>
        </r>
      </text>
    </comment>
    <comment ref="F38" authorId="0" shapeId="0" xr:uid="{7A9A77F1-EAC7-41CC-B709-E4045D5FFDCD}">
      <text>
        <r>
          <rPr>
            <b/>
            <sz val="9"/>
            <color indexed="81"/>
            <rFont val="Tahoma"/>
            <family val="2"/>
          </rPr>
          <t>CEPICI: Prière lier la facture scannée</t>
        </r>
        <r>
          <rPr>
            <sz val="9"/>
            <color indexed="81"/>
            <rFont val="Tahoma"/>
            <family val="2"/>
          </rPr>
          <t xml:space="preserve">
</t>
        </r>
      </text>
    </comment>
    <comment ref="F39" authorId="0" shapeId="0" xr:uid="{77B32D07-4765-4F6E-9FFA-26077DE7B9D5}">
      <text>
        <r>
          <rPr>
            <b/>
            <sz val="9"/>
            <color indexed="81"/>
            <rFont val="Tahoma"/>
            <family val="2"/>
          </rPr>
          <t>CEPICI: Prière lier la facture scannée</t>
        </r>
        <r>
          <rPr>
            <sz val="9"/>
            <color indexed="81"/>
            <rFont val="Tahoma"/>
            <family val="2"/>
          </rPr>
          <t xml:space="preserve">
</t>
        </r>
      </text>
    </comment>
    <comment ref="F40" authorId="0" shapeId="0" xr:uid="{12ABF9F7-32DF-4238-A210-BD66790A0F02}">
      <text>
        <r>
          <rPr>
            <b/>
            <sz val="9"/>
            <color indexed="81"/>
            <rFont val="Tahoma"/>
            <family val="2"/>
          </rPr>
          <t>CEPICI: Prière lier la facture scannée</t>
        </r>
        <r>
          <rPr>
            <sz val="9"/>
            <color indexed="81"/>
            <rFont val="Tahoma"/>
            <family val="2"/>
          </rPr>
          <t xml:space="preserve">
</t>
        </r>
      </text>
    </comment>
    <comment ref="F41" authorId="0" shapeId="0" xr:uid="{BFD8DB2D-037A-47ED-87A6-3B874D6A9DF3}">
      <text>
        <r>
          <rPr>
            <b/>
            <sz val="9"/>
            <color indexed="81"/>
            <rFont val="Tahoma"/>
            <family val="2"/>
          </rPr>
          <t>CEPICI: Prière lier la facture scannée</t>
        </r>
        <r>
          <rPr>
            <sz val="9"/>
            <color indexed="81"/>
            <rFont val="Tahoma"/>
            <family val="2"/>
          </rPr>
          <t xml:space="preserve">
</t>
        </r>
      </text>
    </comment>
    <comment ref="F42" authorId="0" shapeId="0" xr:uid="{3E98D6A6-78BC-4DB5-BB9D-E67F6DC9D365}">
      <text>
        <r>
          <rPr>
            <b/>
            <sz val="9"/>
            <color indexed="81"/>
            <rFont val="Tahoma"/>
            <family val="2"/>
          </rPr>
          <t>CEPICI: Prière lier la facture scannée</t>
        </r>
        <r>
          <rPr>
            <sz val="9"/>
            <color indexed="81"/>
            <rFont val="Tahoma"/>
            <family val="2"/>
          </rPr>
          <t xml:space="preserve">
</t>
        </r>
      </text>
    </comment>
    <comment ref="F43" authorId="0" shapeId="0" xr:uid="{798730EC-C5C9-479C-B8E1-BB4E28ABC191}">
      <text>
        <r>
          <rPr>
            <b/>
            <sz val="9"/>
            <color indexed="81"/>
            <rFont val="Tahoma"/>
            <family val="2"/>
          </rPr>
          <t>CEPICI: Prière lier la facture scannée</t>
        </r>
        <r>
          <rPr>
            <sz val="9"/>
            <color indexed="81"/>
            <rFont val="Tahoma"/>
            <family val="2"/>
          </rPr>
          <t xml:space="preserve">
</t>
        </r>
      </text>
    </comment>
    <comment ref="F44" authorId="0" shapeId="0" xr:uid="{872AF4E3-71BB-4EDD-8934-14CF3CFA9875}">
      <text>
        <r>
          <rPr>
            <b/>
            <sz val="9"/>
            <color indexed="81"/>
            <rFont val="Tahoma"/>
            <family val="2"/>
          </rPr>
          <t>CEPICI: Prière lier la facture scannée</t>
        </r>
        <r>
          <rPr>
            <sz val="9"/>
            <color indexed="81"/>
            <rFont val="Tahoma"/>
            <family val="2"/>
          </rPr>
          <t xml:space="preserve">
</t>
        </r>
      </text>
    </comment>
    <comment ref="F45" authorId="0" shapeId="0" xr:uid="{F06ADBC9-15C2-464B-9D1A-38E59E653A63}">
      <text>
        <r>
          <rPr>
            <b/>
            <sz val="9"/>
            <color indexed="81"/>
            <rFont val="Tahoma"/>
            <family val="2"/>
          </rPr>
          <t>CEPICI: Prière lier la facture scannée</t>
        </r>
        <r>
          <rPr>
            <sz val="9"/>
            <color indexed="81"/>
            <rFont val="Tahoma"/>
            <family val="2"/>
          </rPr>
          <t xml:space="preserve">
</t>
        </r>
      </text>
    </comment>
    <comment ref="F46" authorId="0" shapeId="0" xr:uid="{B038CC13-35D4-42EC-A0B3-06C2213C21AA}">
      <text>
        <r>
          <rPr>
            <b/>
            <sz val="9"/>
            <color indexed="81"/>
            <rFont val="Tahoma"/>
            <family val="2"/>
          </rPr>
          <t>CEPICI: Prière lier la facture scannée</t>
        </r>
        <r>
          <rPr>
            <sz val="9"/>
            <color indexed="81"/>
            <rFont val="Tahoma"/>
            <family val="2"/>
          </rPr>
          <t xml:space="preserve">
</t>
        </r>
      </text>
    </comment>
    <comment ref="F47" authorId="0" shapeId="0" xr:uid="{1BCAAD0D-033B-42CE-B5D2-53216665D7E4}">
      <text>
        <r>
          <rPr>
            <b/>
            <sz val="9"/>
            <color indexed="81"/>
            <rFont val="Tahoma"/>
            <family val="2"/>
          </rPr>
          <t>CEPICI: Prière lier la facture scannée</t>
        </r>
        <r>
          <rPr>
            <sz val="9"/>
            <color indexed="81"/>
            <rFont val="Tahoma"/>
            <family val="2"/>
          </rPr>
          <t xml:space="preserve">
</t>
        </r>
      </text>
    </comment>
    <comment ref="F48" authorId="0" shapeId="0" xr:uid="{0B0173B2-AD85-4DBC-8CAA-1EBD8CE38C49}">
      <text>
        <r>
          <rPr>
            <b/>
            <sz val="9"/>
            <color indexed="81"/>
            <rFont val="Tahoma"/>
            <family val="2"/>
          </rPr>
          <t>CEPICI: Prière lier la facture scannée</t>
        </r>
        <r>
          <rPr>
            <sz val="9"/>
            <color indexed="81"/>
            <rFont val="Tahoma"/>
            <family val="2"/>
          </rPr>
          <t xml:space="preserve">
</t>
        </r>
      </text>
    </comment>
    <comment ref="F49" authorId="0" shapeId="0" xr:uid="{00084B4A-4DC8-484B-9B34-B900A9F25EFD}">
      <text>
        <r>
          <rPr>
            <b/>
            <sz val="9"/>
            <color indexed="81"/>
            <rFont val="Tahoma"/>
            <family val="2"/>
          </rPr>
          <t>CEPICI: Prière lier la facture scannée</t>
        </r>
        <r>
          <rPr>
            <sz val="9"/>
            <color indexed="81"/>
            <rFont val="Tahoma"/>
            <family val="2"/>
          </rPr>
          <t xml:space="preserve">
</t>
        </r>
      </text>
    </comment>
    <comment ref="F50" authorId="0" shapeId="0" xr:uid="{071A07C8-4708-4FA9-A6F1-53190759A879}">
      <text>
        <r>
          <rPr>
            <b/>
            <sz val="9"/>
            <color indexed="81"/>
            <rFont val="Tahoma"/>
            <family val="2"/>
          </rPr>
          <t>CEPICI: Prière lier la facture scannée</t>
        </r>
        <r>
          <rPr>
            <sz val="9"/>
            <color indexed="81"/>
            <rFont val="Tahoma"/>
            <family val="2"/>
          </rPr>
          <t xml:space="preserve">
</t>
        </r>
      </text>
    </comment>
    <comment ref="F51" authorId="0" shapeId="0" xr:uid="{903AF713-F118-4907-BE87-2BAE09D13C31}">
      <text>
        <r>
          <rPr>
            <b/>
            <sz val="9"/>
            <color indexed="81"/>
            <rFont val="Tahoma"/>
            <family val="2"/>
          </rPr>
          <t>CEPICI: Prière lier la facture scannée</t>
        </r>
        <r>
          <rPr>
            <sz val="9"/>
            <color indexed="81"/>
            <rFont val="Tahoma"/>
            <family val="2"/>
          </rPr>
          <t xml:space="preserve">
</t>
        </r>
      </text>
    </comment>
    <comment ref="F52" authorId="0" shapeId="0" xr:uid="{FA590F6D-70E8-40F9-A08F-39EC82D03C24}">
      <text>
        <r>
          <rPr>
            <b/>
            <sz val="9"/>
            <color indexed="81"/>
            <rFont val="Tahoma"/>
            <family val="2"/>
          </rPr>
          <t>CEPICI: Prière lier la facture scannée</t>
        </r>
        <r>
          <rPr>
            <sz val="9"/>
            <color indexed="81"/>
            <rFont val="Tahoma"/>
            <family val="2"/>
          </rPr>
          <t xml:space="preserve">
</t>
        </r>
      </text>
    </comment>
    <comment ref="F53" authorId="0" shapeId="0" xr:uid="{72E9A19C-2BC5-4912-962B-D092463C05F3}">
      <text>
        <r>
          <rPr>
            <b/>
            <sz val="9"/>
            <color indexed="81"/>
            <rFont val="Tahoma"/>
            <family val="2"/>
          </rPr>
          <t>CEPICI: Prière lier la facture scannée</t>
        </r>
        <r>
          <rPr>
            <sz val="9"/>
            <color indexed="81"/>
            <rFont val="Tahoma"/>
            <family val="2"/>
          </rPr>
          <t xml:space="preserve">
</t>
        </r>
      </text>
    </comment>
    <comment ref="F54" authorId="0" shapeId="0" xr:uid="{A4D6B730-D90D-4B75-9514-88B75A748473}">
      <text>
        <r>
          <rPr>
            <b/>
            <sz val="9"/>
            <color indexed="81"/>
            <rFont val="Tahoma"/>
            <family val="2"/>
          </rPr>
          <t>CEPICI: Prière lier la facture scannée</t>
        </r>
        <r>
          <rPr>
            <sz val="9"/>
            <color indexed="81"/>
            <rFont val="Tahoma"/>
            <family val="2"/>
          </rPr>
          <t xml:space="preserve">
</t>
        </r>
      </text>
    </comment>
    <comment ref="F55" authorId="0" shapeId="0" xr:uid="{B4EA464A-F821-42FF-9583-8ABE4DD74B6D}">
      <text>
        <r>
          <rPr>
            <b/>
            <sz val="9"/>
            <color indexed="81"/>
            <rFont val="Tahoma"/>
            <family val="2"/>
          </rPr>
          <t>CEPICI: Prière lier la facture scannée</t>
        </r>
        <r>
          <rPr>
            <sz val="9"/>
            <color indexed="81"/>
            <rFont val="Tahoma"/>
            <family val="2"/>
          </rPr>
          <t xml:space="preserve">
</t>
        </r>
      </text>
    </comment>
    <comment ref="F56" authorId="0" shapeId="0" xr:uid="{9F8126AE-9FBC-44A9-ADA8-79C46553F1B3}">
      <text>
        <r>
          <rPr>
            <b/>
            <sz val="9"/>
            <color indexed="81"/>
            <rFont val="Tahoma"/>
            <family val="2"/>
          </rPr>
          <t>CEPICI: Prière lier la facture scannée</t>
        </r>
        <r>
          <rPr>
            <sz val="9"/>
            <color indexed="81"/>
            <rFont val="Tahoma"/>
            <family val="2"/>
          </rPr>
          <t xml:space="preserve">
</t>
        </r>
      </text>
    </comment>
    <comment ref="F57" authorId="0" shapeId="0" xr:uid="{37184D67-5759-47BC-85FE-13A9170165AF}">
      <text>
        <r>
          <rPr>
            <b/>
            <sz val="9"/>
            <color indexed="81"/>
            <rFont val="Tahoma"/>
            <family val="2"/>
          </rPr>
          <t>CEPICI: Prière lier la facture scannée</t>
        </r>
        <r>
          <rPr>
            <sz val="9"/>
            <color indexed="81"/>
            <rFont val="Tahoma"/>
            <family val="2"/>
          </rPr>
          <t xml:space="preserve">
</t>
        </r>
      </text>
    </comment>
    <comment ref="F58" authorId="0" shapeId="0" xr:uid="{982A64C4-C0B7-4DBC-B298-DAFADC1E77D0}">
      <text>
        <r>
          <rPr>
            <b/>
            <sz val="9"/>
            <color indexed="81"/>
            <rFont val="Tahoma"/>
            <family val="2"/>
          </rPr>
          <t>CEPICI: Prière lier la facture scannée</t>
        </r>
        <r>
          <rPr>
            <sz val="9"/>
            <color indexed="81"/>
            <rFont val="Tahoma"/>
            <family val="2"/>
          </rPr>
          <t xml:space="preserve">
</t>
        </r>
      </text>
    </comment>
    <comment ref="F59" authorId="0" shapeId="0" xr:uid="{E3066864-C6AD-470C-9733-5203D2D4A71B}">
      <text>
        <r>
          <rPr>
            <b/>
            <sz val="9"/>
            <color indexed="81"/>
            <rFont val="Tahoma"/>
            <family val="2"/>
          </rPr>
          <t>CEPICI: Prière lier la facture scannée</t>
        </r>
        <r>
          <rPr>
            <sz val="9"/>
            <color indexed="81"/>
            <rFont val="Tahoma"/>
            <family val="2"/>
          </rPr>
          <t xml:space="preserve">
</t>
        </r>
      </text>
    </comment>
    <comment ref="F60" authorId="0" shapeId="0" xr:uid="{7D712A37-FC0F-475B-8BAF-562C01808F55}">
      <text>
        <r>
          <rPr>
            <b/>
            <sz val="9"/>
            <color indexed="81"/>
            <rFont val="Tahoma"/>
            <family val="2"/>
          </rPr>
          <t>CEPICI: Prière lier la facture scannée</t>
        </r>
        <r>
          <rPr>
            <sz val="9"/>
            <color indexed="81"/>
            <rFont val="Tahoma"/>
            <family val="2"/>
          </rPr>
          <t xml:space="preserve">
</t>
        </r>
      </text>
    </comment>
    <comment ref="F61" authorId="0" shapeId="0" xr:uid="{4EFCA1E2-D442-4ADE-A1B8-DC8019EAF588}">
      <text>
        <r>
          <rPr>
            <b/>
            <sz val="9"/>
            <color indexed="81"/>
            <rFont val="Tahoma"/>
            <family val="2"/>
          </rPr>
          <t>CEPICI: Prière lier la facture scannée</t>
        </r>
        <r>
          <rPr>
            <sz val="9"/>
            <color indexed="81"/>
            <rFont val="Tahoma"/>
            <family val="2"/>
          </rPr>
          <t xml:space="preserve">
</t>
        </r>
      </text>
    </comment>
    <comment ref="F62" authorId="0" shapeId="0" xr:uid="{F860754F-75DD-4212-9F6D-EF912D25B8A4}">
      <text>
        <r>
          <rPr>
            <b/>
            <sz val="9"/>
            <color indexed="81"/>
            <rFont val="Tahoma"/>
            <family val="2"/>
          </rPr>
          <t>CEPICI: Prière lier la facture scannée</t>
        </r>
        <r>
          <rPr>
            <sz val="9"/>
            <color indexed="81"/>
            <rFont val="Tahoma"/>
            <family val="2"/>
          </rPr>
          <t xml:space="preserve">
</t>
        </r>
      </text>
    </comment>
    <comment ref="F63" authorId="0" shapeId="0" xr:uid="{05ECDA23-DDA0-4301-BB0B-74D3559DAA6B}">
      <text>
        <r>
          <rPr>
            <b/>
            <sz val="9"/>
            <color indexed="81"/>
            <rFont val="Tahoma"/>
            <family val="2"/>
          </rPr>
          <t>CEPICI: Prière lier la facture scannée</t>
        </r>
        <r>
          <rPr>
            <sz val="9"/>
            <color indexed="81"/>
            <rFont val="Tahoma"/>
            <family val="2"/>
          </rPr>
          <t xml:space="preserve">
</t>
        </r>
      </text>
    </comment>
    <comment ref="F64" authorId="0" shapeId="0" xr:uid="{D32B3BB5-B23D-4867-89BC-3AF81AE1B8D1}">
      <text>
        <r>
          <rPr>
            <b/>
            <sz val="9"/>
            <color indexed="81"/>
            <rFont val="Tahoma"/>
            <family val="2"/>
          </rPr>
          <t>CEPICI: Prière lier la facture scannée</t>
        </r>
        <r>
          <rPr>
            <sz val="9"/>
            <color indexed="81"/>
            <rFont val="Tahoma"/>
            <family val="2"/>
          </rPr>
          <t xml:space="preserve">
</t>
        </r>
      </text>
    </comment>
    <comment ref="F65" authorId="0" shapeId="0" xr:uid="{55CE0B51-AE71-4FC2-9031-A3B1810287C1}">
      <text>
        <r>
          <rPr>
            <b/>
            <sz val="9"/>
            <color indexed="81"/>
            <rFont val="Tahoma"/>
            <family val="2"/>
          </rPr>
          <t>CEPICI: Prière lier la facture scannée</t>
        </r>
        <r>
          <rPr>
            <sz val="9"/>
            <color indexed="81"/>
            <rFont val="Tahoma"/>
            <family val="2"/>
          </rPr>
          <t xml:space="preserve">
</t>
        </r>
      </text>
    </comment>
    <comment ref="F66" authorId="0" shapeId="0" xr:uid="{72E1A2E4-91CF-4564-B244-5BAF1A2645DB}">
      <text>
        <r>
          <rPr>
            <b/>
            <sz val="9"/>
            <color indexed="81"/>
            <rFont val="Tahoma"/>
            <family val="2"/>
          </rPr>
          <t>CEPICI: Prière lier la facture scannée</t>
        </r>
        <r>
          <rPr>
            <sz val="9"/>
            <color indexed="81"/>
            <rFont val="Tahoma"/>
            <family val="2"/>
          </rPr>
          <t xml:space="preserve">
</t>
        </r>
      </text>
    </comment>
    <comment ref="F67" authorId="0" shapeId="0" xr:uid="{645AA8A4-E345-473F-BE88-8EF14660D8D7}">
      <text>
        <r>
          <rPr>
            <b/>
            <sz val="9"/>
            <color indexed="81"/>
            <rFont val="Tahoma"/>
            <family val="2"/>
          </rPr>
          <t>CEPICI: Prière lier la facture scannée</t>
        </r>
        <r>
          <rPr>
            <sz val="9"/>
            <color indexed="81"/>
            <rFont val="Tahoma"/>
            <family val="2"/>
          </rPr>
          <t xml:space="preserve">
</t>
        </r>
      </text>
    </comment>
    <comment ref="F68" authorId="0" shapeId="0" xr:uid="{6C35416D-D9D9-4758-AE8C-E0627B816370}">
      <text>
        <r>
          <rPr>
            <b/>
            <sz val="9"/>
            <color indexed="81"/>
            <rFont val="Tahoma"/>
            <family val="2"/>
          </rPr>
          <t>CEPICI: Prière lier la facture scannée</t>
        </r>
        <r>
          <rPr>
            <sz val="9"/>
            <color indexed="81"/>
            <rFont val="Tahoma"/>
            <family val="2"/>
          </rPr>
          <t xml:space="preserve">
</t>
        </r>
      </text>
    </comment>
    <comment ref="F69" authorId="0" shapeId="0" xr:uid="{195EA644-9206-434A-AF1D-76DCC609CDFE}">
      <text>
        <r>
          <rPr>
            <b/>
            <sz val="9"/>
            <color indexed="81"/>
            <rFont val="Tahoma"/>
            <family val="2"/>
          </rPr>
          <t>CEPICI: Prière lier la facture scannée</t>
        </r>
        <r>
          <rPr>
            <sz val="9"/>
            <color indexed="81"/>
            <rFont val="Tahoma"/>
            <family val="2"/>
          </rPr>
          <t xml:space="preserve">
</t>
        </r>
      </text>
    </comment>
    <comment ref="F70" authorId="0" shapeId="0" xr:uid="{F32313BC-67DA-47D8-9151-307320FE836F}">
      <text>
        <r>
          <rPr>
            <b/>
            <sz val="9"/>
            <color indexed="81"/>
            <rFont val="Tahoma"/>
            <family val="2"/>
          </rPr>
          <t>CEPICI: Prière lier la facture scannée</t>
        </r>
        <r>
          <rPr>
            <sz val="9"/>
            <color indexed="81"/>
            <rFont val="Tahoma"/>
            <family val="2"/>
          </rPr>
          <t xml:space="preserve">
</t>
        </r>
      </text>
    </comment>
    <comment ref="F71" authorId="0" shapeId="0" xr:uid="{CD3B239B-85A8-425C-B34E-184B10F96E47}">
      <text>
        <r>
          <rPr>
            <b/>
            <sz val="9"/>
            <color indexed="81"/>
            <rFont val="Tahoma"/>
            <family val="2"/>
          </rPr>
          <t>CEPICI: Prière lier la facture scannée</t>
        </r>
        <r>
          <rPr>
            <sz val="9"/>
            <color indexed="81"/>
            <rFont val="Tahoma"/>
            <family val="2"/>
          </rPr>
          <t xml:space="preserve">
</t>
        </r>
      </text>
    </comment>
    <comment ref="F72" authorId="0" shapeId="0" xr:uid="{9D6BC147-613C-4D81-BA84-3948C3D8C07A}">
      <text>
        <r>
          <rPr>
            <b/>
            <sz val="9"/>
            <color indexed="81"/>
            <rFont val="Tahoma"/>
            <family val="2"/>
          </rPr>
          <t>CEPICI: Prière lier la facture scannée</t>
        </r>
        <r>
          <rPr>
            <sz val="9"/>
            <color indexed="81"/>
            <rFont val="Tahoma"/>
            <family val="2"/>
          </rPr>
          <t xml:space="preserve">
</t>
        </r>
      </text>
    </comment>
    <comment ref="F73" authorId="0" shapeId="0" xr:uid="{E79BAF4D-4A3A-4C13-9C2F-0FC43AF1D2B8}">
      <text>
        <r>
          <rPr>
            <b/>
            <sz val="9"/>
            <color indexed="81"/>
            <rFont val="Tahoma"/>
            <family val="2"/>
          </rPr>
          <t>CEPICI: Prière lier la facture scannée</t>
        </r>
        <r>
          <rPr>
            <sz val="9"/>
            <color indexed="81"/>
            <rFont val="Tahoma"/>
            <family val="2"/>
          </rPr>
          <t xml:space="preserve">
</t>
        </r>
      </text>
    </comment>
    <comment ref="F74" authorId="0" shapeId="0" xr:uid="{1E9D74E7-B368-41F0-96F7-A236A67F1937}">
      <text>
        <r>
          <rPr>
            <b/>
            <sz val="9"/>
            <color indexed="81"/>
            <rFont val="Tahoma"/>
            <family val="2"/>
          </rPr>
          <t>CEPICI: Prière lier la facture scannée</t>
        </r>
        <r>
          <rPr>
            <sz val="9"/>
            <color indexed="81"/>
            <rFont val="Tahoma"/>
            <family val="2"/>
          </rPr>
          <t xml:space="preserve">
</t>
        </r>
      </text>
    </comment>
    <comment ref="F75" authorId="0" shapeId="0" xr:uid="{8D73981B-F68A-4B7B-8E3C-DF9C1A474853}">
      <text>
        <r>
          <rPr>
            <b/>
            <sz val="9"/>
            <color indexed="81"/>
            <rFont val="Tahoma"/>
            <family val="2"/>
          </rPr>
          <t>CEPICI: Prière lier la facture scannée</t>
        </r>
        <r>
          <rPr>
            <sz val="9"/>
            <color indexed="81"/>
            <rFont val="Tahoma"/>
            <family val="2"/>
          </rPr>
          <t xml:space="preserve">
</t>
        </r>
      </text>
    </comment>
    <comment ref="F76" authorId="0" shapeId="0" xr:uid="{D664F99C-DA78-48EB-A579-52557575EA3C}">
      <text>
        <r>
          <rPr>
            <b/>
            <sz val="9"/>
            <color indexed="81"/>
            <rFont val="Tahoma"/>
            <family val="2"/>
          </rPr>
          <t>CEPICI: Prière lier la facture scannée</t>
        </r>
        <r>
          <rPr>
            <sz val="9"/>
            <color indexed="81"/>
            <rFont val="Tahoma"/>
            <family val="2"/>
          </rPr>
          <t xml:space="preserve">
</t>
        </r>
      </text>
    </comment>
    <comment ref="F77" authorId="0" shapeId="0" xr:uid="{155AEDB4-4F16-4576-B905-09A9C468CB65}">
      <text>
        <r>
          <rPr>
            <b/>
            <sz val="9"/>
            <color indexed="81"/>
            <rFont val="Tahoma"/>
            <family val="2"/>
          </rPr>
          <t>CEPICI: Prière lier la facture scannée</t>
        </r>
        <r>
          <rPr>
            <sz val="9"/>
            <color indexed="81"/>
            <rFont val="Tahoma"/>
            <family val="2"/>
          </rPr>
          <t xml:space="preserve">
</t>
        </r>
      </text>
    </comment>
    <comment ref="F78" authorId="0" shapeId="0" xr:uid="{029DEAFD-6001-4F0D-BC32-4B96D0903C63}">
      <text>
        <r>
          <rPr>
            <b/>
            <sz val="9"/>
            <color indexed="81"/>
            <rFont val="Tahoma"/>
            <family val="2"/>
          </rPr>
          <t>CEPICI: Prière lier la facture scannée</t>
        </r>
        <r>
          <rPr>
            <sz val="9"/>
            <color indexed="81"/>
            <rFont val="Tahoma"/>
            <family val="2"/>
          </rPr>
          <t xml:space="preserve">
</t>
        </r>
      </text>
    </comment>
    <comment ref="F79" authorId="0" shapeId="0" xr:uid="{10EF9936-110E-4BD1-AE64-F6F6296ABAE2}">
      <text>
        <r>
          <rPr>
            <b/>
            <sz val="9"/>
            <color indexed="81"/>
            <rFont val="Tahoma"/>
            <family val="2"/>
          </rPr>
          <t>CEPICI: Prière lier la facture scannée</t>
        </r>
        <r>
          <rPr>
            <sz val="9"/>
            <color indexed="81"/>
            <rFont val="Tahoma"/>
            <family val="2"/>
          </rPr>
          <t xml:space="preserve">
</t>
        </r>
      </text>
    </comment>
    <comment ref="F80" authorId="0" shapeId="0" xr:uid="{F63A4106-1B0B-4900-8354-DB2BCCFD4559}">
      <text>
        <r>
          <rPr>
            <b/>
            <sz val="9"/>
            <color indexed="81"/>
            <rFont val="Tahoma"/>
            <family val="2"/>
          </rPr>
          <t>CEPICI: Prière lier la facture scannée</t>
        </r>
        <r>
          <rPr>
            <sz val="9"/>
            <color indexed="81"/>
            <rFont val="Tahoma"/>
            <family val="2"/>
          </rPr>
          <t xml:space="preserve">
</t>
        </r>
      </text>
    </comment>
    <comment ref="F81" authorId="0" shapeId="0" xr:uid="{CF50F817-27C8-45E6-8463-669D001FF360}">
      <text>
        <r>
          <rPr>
            <b/>
            <sz val="9"/>
            <color indexed="81"/>
            <rFont val="Tahoma"/>
            <family val="2"/>
          </rPr>
          <t>CEPICI: Prière lier la facture scannée</t>
        </r>
        <r>
          <rPr>
            <sz val="9"/>
            <color indexed="81"/>
            <rFont val="Tahoma"/>
            <family val="2"/>
          </rPr>
          <t xml:space="preserve">
</t>
        </r>
      </text>
    </comment>
    <comment ref="F82" authorId="0" shapeId="0" xr:uid="{27325E86-57CA-4B42-AD65-145C97D3E373}">
      <text>
        <r>
          <rPr>
            <b/>
            <sz val="9"/>
            <color indexed="81"/>
            <rFont val="Tahoma"/>
            <family val="2"/>
          </rPr>
          <t>CEPICI: Prière lier la facture scannée</t>
        </r>
        <r>
          <rPr>
            <sz val="9"/>
            <color indexed="81"/>
            <rFont val="Tahoma"/>
            <family val="2"/>
          </rPr>
          <t xml:space="preserve">
</t>
        </r>
      </text>
    </comment>
    <comment ref="F83" authorId="0" shapeId="0" xr:uid="{394099CF-B78D-41AE-BA0C-F2F08BF37D16}">
      <text>
        <r>
          <rPr>
            <b/>
            <sz val="9"/>
            <color indexed="81"/>
            <rFont val="Tahoma"/>
            <family val="2"/>
          </rPr>
          <t>CEPICI: Prière lier la facture scannée</t>
        </r>
        <r>
          <rPr>
            <sz val="9"/>
            <color indexed="81"/>
            <rFont val="Tahoma"/>
            <family val="2"/>
          </rPr>
          <t xml:space="preserve">
</t>
        </r>
      </text>
    </comment>
    <comment ref="F84" authorId="0" shapeId="0" xr:uid="{3D394B97-B37F-49E5-8F2A-FD6403249AE1}">
      <text>
        <r>
          <rPr>
            <b/>
            <sz val="9"/>
            <color indexed="81"/>
            <rFont val="Tahoma"/>
            <family val="2"/>
          </rPr>
          <t>CEPICI: Prière lier la facture scannée</t>
        </r>
        <r>
          <rPr>
            <sz val="9"/>
            <color indexed="81"/>
            <rFont val="Tahoma"/>
            <family val="2"/>
          </rPr>
          <t xml:space="preserve">
</t>
        </r>
      </text>
    </comment>
    <comment ref="F85" authorId="0" shapeId="0" xr:uid="{29A90EE4-8346-4D5E-A128-7E65F454F31B}">
      <text>
        <r>
          <rPr>
            <b/>
            <sz val="9"/>
            <color indexed="81"/>
            <rFont val="Tahoma"/>
            <family val="2"/>
          </rPr>
          <t>CEPICI: Prière lier la facture scannée</t>
        </r>
        <r>
          <rPr>
            <sz val="9"/>
            <color indexed="81"/>
            <rFont val="Tahoma"/>
            <family val="2"/>
          </rPr>
          <t xml:space="preserve">
</t>
        </r>
      </text>
    </comment>
    <comment ref="F86" authorId="0" shapeId="0" xr:uid="{36680C1B-65E4-4B8E-9ECB-DF79B7199A84}">
      <text>
        <r>
          <rPr>
            <b/>
            <sz val="9"/>
            <color indexed="81"/>
            <rFont val="Tahoma"/>
            <family val="2"/>
          </rPr>
          <t>CEPICI: Prière lier la facture scannée</t>
        </r>
        <r>
          <rPr>
            <sz val="9"/>
            <color indexed="81"/>
            <rFont val="Tahoma"/>
            <family val="2"/>
          </rPr>
          <t xml:space="preserve">
</t>
        </r>
      </text>
    </comment>
    <comment ref="F87" authorId="0" shapeId="0" xr:uid="{52D065BF-E59E-4A43-949B-B056506405D1}">
      <text>
        <r>
          <rPr>
            <b/>
            <sz val="9"/>
            <color indexed="81"/>
            <rFont val="Tahoma"/>
            <family val="2"/>
          </rPr>
          <t>CEPICI: Prière lier la facture scannée</t>
        </r>
        <r>
          <rPr>
            <sz val="9"/>
            <color indexed="81"/>
            <rFont val="Tahoma"/>
            <family val="2"/>
          </rPr>
          <t xml:space="preserve">
</t>
        </r>
      </text>
    </comment>
    <comment ref="F88" authorId="0" shapeId="0" xr:uid="{C7694D9B-124B-4921-9CB8-64EB568E60F4}">
      <text>
        <r>
          <rPr>
            <b/>
            <sz val="9"/>
            <color indexed="81"/>
            <rFont val="Tahoma"/>
            <family val="2"/>
          </rPr>
          <t>CEPICI: Prière lier la facture scannée</t>
        </r>
        <r>
          <rPr>
            <sz val="9"/>
            <color indexed="81"/>
            <rFont val="Tahoma"/>
            <family val="2"/>
          </rPr>
          <t xml:space="preserve">
</t>
        </r>
      </text>
    </comment>
    <comment ref="F89" authorId="0" shapeId="0" xr:uid="{139610DB-31A9-468C-BAE7-B609ADEB4ED5}">
      <text>
        <r>
          <rPr>
            <b/>
            <sz val="9"/>
            <color indexed="81"/>
            <rFont val="Tahoma"/>
            <family val="2"/>
          </rPr>
          <t>CEPICI: Prière lier la facture scannée</t>
        </r>
        <r>
          <rPr>
            <sz val="9"/>
            <color indexed="81"/>
            <rFont val="Tahoma"/>
            <family val="2"/>
          </rPr>
          <t xml:space="preserve">
</t>
        </r>
      </text>
    </comment>
    <comment ref="F90" authorId="0" shapeId="0" xr:uid="{8906CB3D-A738-4240-8180-B566C5533BAD}">
      <text>
        <r>
          <rPr>
            <b/>
            <sz val="9"/>
            <color indexed="81"/>
            <rFont val="Tahoma"/>
            <family val="2"/>
          </rPr>
          <t>CEPICI: Prière lier la facture scannée</t>
        </r>
        <r>
          <rPr>
            <sz val="9"/>
            <color indexed="81"/>
            <rFont val="Tahoma"/>
            <family val="2"/>
          </rPr>
          <t xml:space="preserve">
</t>
        </r>
      </text>
    </comment>
    <comment ref="F91" authorId="0" shapeId="0" xr:uid="{21F26C43-576E-49A0-8DC7-E846EBCBA805}">
      <text>
        <r>
          <rPr>
            <b/>
            <sz val="9"/>
            <color indexed="81"/>
            <rFont val="Tahoma"/>
            <family val="2"/>
          </rPr>
          <t>CEPICI: Prière lier la facture scannée</t>
        </r>
        <r>
          <rPr>
            <sz val="9"/>
            <color indexed="81"/>
            <rFont val="Tahoma"/>
            <family val="2"/>
          </rPr>
          <t xml:space="preserve">
</t>
        </r>
      </text>
    </comment>
    <comment ref="F92" authorId="0" shapeId="0" xr:uid="{726234EC-4810-4E3C-8E17-FF98CDAF6746}">
      <text>
        <r>
          <rPr>
            <b/>
            <sz val="9"/>
            <color indexed="81"/>
            <rFont val="Tahoma"/>
            <family val="2"/>
          </rPr>
          <t>CEPICI: Prière lier la facture scannée</t>
        </r>
        <r>
          <rPr>
            <sz val="9"/>
            <color indexed="81"/>
            <rFont val="Tahoma"/>
            <family val="2"/>
          </rPr>
          <t xml:space="preserve">
</t>
        </r>
      </text>
    </comment>
    <comment ref="F93" authorId="0" shapeId="0" xr:uid="{71C9EC10-6526-449D-AD8D-E29EB2AA6473}">
      <text>
        <r>
          <rPr>
            <b/>
            <sz val="9"/>
            <color indexed="81"/>
            <rFont val="Tahoma"/>
            <family val="2"/>
          </rPr>
          <t>CEPICI: Prière lier la facture scannée</t>
        </r>
        <r>
          <rPr>
            <sz val="9"/>
            <color indexed="81"/>
            <rFont val="Tahoma"/>
            <family val="2"/>
          </rPr>
          <t xml:space="preserve">
</t>
        </r>
      </text>
    </comment>
    <comment ref="F94" authorId="0" shapeId="0" xr:uid="{3A32F405-647C-47E5-8CB9-6F0C2AC27E1B}">
      <text>
        <r>
          <rPr>
            <b/>
            <sz val="9"/>
            <color indexed="81"/>
            <rFont val="Tahoma"/>
            <family val="2"/>
          </rPr>
          <t>CEPICI: Prière lier la facture scannée</t>
        </r>
        <r>
          <rPr>
            <sz val="9"/>
            <color indexed="81"/>
            <rFont val="Tahoma"/>
            <family val="2"/>
          </rPr>
          <t xml:space="preserve">
</t>
        </r>
      </text>
    </comment>
    <comment ref="F95" authorId="0" shapeId="0" xr:uid="{A398B4B0-F8A8-41F4-8557-49D4227C873E}">
      <text>
        <r>
          <rPr>
            <b/>
            <sz val="9"/>
            <color indexed="81"/>
            <rFont val="Tahoma"/>
            <family val="2"/>
          </rPr>
          <t>CEPICI: Prière lier la facture scannée</t>
        </r>
        <r>
          <rPr>
            <sz val="9"/>
            <color indexed="81"/>
            <rFont val="Tahoma"/>
            <family val="2"/>
          </rPr>
          <t xml:space="preserve">
</t>
        </r>
      </text>
    </comment>
    <comment ref="F96" authorId="0" shapeId="0" xr:uid="{871690BD-596D-4119-BFBB-AB5178B04616}">
      <text>
        <r>
          <rPr>
            <b/>
            <sz val="9"/>
            <color indexed="81"/>
            <rFont val="Tahoma"/>
            <family val="2"/>
          </rPr>
          <t>CEPICI: Prière lier la facture scannée</t>
        </r>
        <r>
          <rPr>
            <sz val="9"/>
            <color indexed="81"/>
            <rFont val="Tahoma"/>
            <family val="2"/>
          </rPr>
          <t xml:space="preserve">
</t>
        </r>
      </text>
    </comment>
    <comment ref="F97" authorId="0" shapeId="0" xr:uid="{FE6DB09E-E4F8-468D-BAB6-CF03CCE3C86E}">
      <text>
        <r>
          <rPr>
            <b/>
            <sz val="9"/>
            <color indexed="81"/>
            <rFont val="Tahoma"/>
            <family val="2"/>
          </rPr>
          <t>CEPICI: Prière lier la facture scannée</t>
        </r>
        <r>
          <rPr>
            <sz val="9"/>
            <color indexed="81"/>
            <rFont val="Tahoma"/>
            <family val="2"/>
          </rPr>
          <t xml:space="preserve">
</t>
        </r>
      </text>
    </comment>
    <comment ref="F98" authorId="0" shapeId="0" xr:uid="{8A5E7BC3-F47D-46F3-BE72-D2D55789A98D}">
      <text>
        <r>
          <rPr>
            <b/>
            <sz val="9"/>
            <color indexed="81"/>
            <rFont val="Tahoma"/>
            <family val="2"/>
          </rPr>
          <t>CEPICI: Prière lier la facture scannée</t>
        </r>
        <r>
          <rPr>
            <sz val="9"/>
            <color indexed="81"/>
            <rFont val="Tahoma"/>
            <family val="2"/>
          </rPr>
          <t xml:space="preserve">
</t>
        </r>
      </text>
    </comment>
    <comment ref="F99" authorId="0" shapeId="0" xr:uid="{2ABF000F-9013-45A8-8E0B-6D4C00F7403C}">
      <text>
        <r>
          <rPr>
            <b/>
            <sz val="9"/>
            <color indexed="81"/>
            <rFont val="Tahoma"/>
            <family val="2"/>
          </rPr>
          <t>CEPICI: Prière lier la facture scannée</t>
        </r>
        <r>
          <rPr>
            <sz val="9"/>
            <color indexed="81"/>
            <rFont val="Tahoma"/>
            <family val="2"/>
          </rPr>
          <t xml:space="preserve">
</t>
        </r>
      </text>
    </comment>
    <comment ref="F100" authorId="0" shapeId="0" xr:uid="{94ED4D02-FB79-4447-A80C-54DB06EB416C}">
      <text>
        <r>
          <rPr>
            <b/>
            <sz val="9"/>
            <color indexed="81"/>
            <rFont val="Tahoma"/>
            <family val="2"/>
          </rPr>
          <t>CEPICI: Prière lier la facture scannée</t>
        </r>
        <r>
          <rPr>
            <sz val="9"/>
            <color indexed="81"/>
            <rFont val="Tahoma"/>
            <family val="2"/>
          </rPr>
          <t xml:space="preserve">
</t>
        </r>
      </text>
    </comment>
    <comment ref="F101" authorId="0" shapeId="0" xr:uid="{F62E18E1-6B18-4DF3-996A-D8F0700790AE}">
      <text>
        <r>
          <rPr>
            <b/>
            <sz val="9"/>
            <color indexed="81"/>
            <rFont val="Tahoma"/>
            <family val="2"/>
          </rPr>
          <t>CEPICI: Prière lier la facture scannée</t>
        </r>
        <r>
          <rPr>
            <sz val="9"/>
            <color indexed="81"/>
            <rFont val="Tahoma"/>
            <family val="2"/>
          </rPr>
          <t xml:space="preserve">
</t>
        </r>
      </text>
    </comment>
    <comment ref="F102" authorId="0" shapeId="0" xr:uid="{B8932071-BA9A-41A8-8B7E-1E0EA901D702}">
      <text>
        <r>
          <rPr>
            <b/>
            <sz val="9"/>
            <color indexed="81"/>
            <rFont val="Tahoma"/>
            <family val="2"/>
          </rPr>
          <t>CEPICI: Prière lier la facture scannée</t>
        </r>
        <r>
          <rPr>
            <sz val="9"/>
            <color indexed="81"/>
            <rFont val="Tahoma"/>
            <family val="2"/>
          </rPr>
          <t xml:space="preserve">
</t>
        </r>
      </text>
    </comment>
    <comment ref="F103" authorId="0" shapeId="0" xr:uid="{A9039B87-E493-42B8-8883-39F4E3B50BB4}">
      <text>
        <r>
          <rPr>
            <b/>
            <sz val="9"/>
            <color indexed="81"/>
            <rFont val="Tahoma"/>
            <family val="2"/>
          </rPr>
          <t>CEPICI: Prière lier la facture scannée</t>
        </r>
        <r>
          <rPr>
            <sz val="9"/>
            <color indexed="81"/>
            <rFont val="Tahoma"/>
            <family val="2"/>
          </rPr>
          <t xml:space="preserve">
</t>
        </r>
      </text>
    </comment>
    <comment ref="F104" authorId="0" shapeId="0" xr:uid="{4C33E9F1-463F-42AA-B977-A0AF941CADA1}">
      <text>
        <r>
          <rPr>
            <b/>
            <sz val="9"/>
            <color indexed="81"/>
            <rFont val="Tahoma"/>
            <family val="2"/>
          </rPr>
          <t>CEPICI: Prière lier la facture scannée</t>
        </r>
        <r>
          <rPr>
            <sz val="9"/>
            <color indexed="81"/>
            <rFont val="Tahoma"/>
            <family val="2"/>
          </rPr>
          <t xml:space="preserve">
</t>
        </r>
      </text>
    </comment>
    <comment ref="F105" authorId="0" shapeId="0" xr:uid="{D830B5CF-49EE-48F6-AE04-013EB008C513}">
      <text>
        <r>
          <rPr>
            <b/>
            <sz val="9"/>
            <color indexed="81"/>
            <rFont val="Tahoma"/>
            <family val="2"/>
          </rPr>
          <t>CEPICI: Prière lier la facture scannée</t>
        </r>
        <r>
          <rPr>
            <sz val="9"/>
            <color indexed="81"/>
            <rFont val="Tahoma"/>
            <family val="2"/>
          </rPr>
          <t xml:space="preserve">
</t>
        </r>
      </text>
    </comment>
    <comment ref="F106" authorId="0" shapeId="0" xr:uid="{260EE5E7-E571-4779-A014-641A69972AC2}">
      <text>
        <r>
          <rPr>
            <b/>
            <sz val="9"/>
            <color indexed="81"/>
            <rFont val="Tahoma"/>
            <family val="2"/>
          </rPr>
          <t>CEPICI: Prière lier la facture scannée</t>
        </r>
        <r>
          <rPr>
            <sz val="9"/>
            <color indexed="81"/>
            <rFont val="Tahoma"/>
            <family val="2"/>
          </rPr>
          <t xml:space="preserve">
</t>
        </r>
      </text>
    </comment>
    <comment ref="F107" authorId="0" shapeId="0" xr:uid="{8D7327A2-7ADB-44CE-99DB-9E8AF87DB8BF}">
      <text>
        <r>
          <rPr>
            <b/>
            <sz val="9"/>
            <color indexed="81"/>
            <rFont val="Tahoma"/>
            <family val="2"/>
          </rPr>
          <t>CEPICI: Prière lier la facture scannée</t>
        </r>
        <r>
          <rPr>
            <sz val="9"/>
            <color indexed="81"/>
            <rFont val="Tahoma"/>
            <family val="2"/>
          </rPr>
          <t xml:space="preserve">
</t>
        </r>
      </text>
    </comment>
    <comment ref="F108" authorId="0" shapeId="0" xr:uid="{13AF4F7F-C5BB-404C-A767-49E9F886767C}">
      <text>
        <r>
          <rPr>
            <b/>
            <sz val="9"/>
            <color indexed="81"/>
            <rFont val="Tahoma"/>
            <family val="2"/>
          </rPr>
          <t>CEPICI: Prière lier la facture scannée</t>
        </r>
        <r>
          <rPr>
            <sz val="9"/>
            <color indexed="81"/>
            <rFont val="Tahoma"/>
            <family val="2"/>
          </rPr>
          <t xml:space="preserve">
</t>
        </r>
      </text>
    </comment>
    <comment ref="F109" authorId="0" shapeId="0" xr:uid="{AF24C982-003C-4F4D-A67E-690B025AC60C}">
      <text>
        <r>
          <rPr>
            <b/>
            <sz val="9"/>
            <color indexed="81"/>
            <rFont val="Tahoma"/>
            <family val="2"/>
          </rPr>
          <t>CEPICI: Prière lier la facture scannée</t>
        </r>
        <r>
          <rPr>
            <sz val="9"/>
            <color indexed="81"/>
            <rFont val="Tahoma"/>
            <family val="2"/>
          </rPr>
          <t xml:space="preserve">
</t>
        </r>
      </text>
    </comment>
    <comment ref="F110" authorId="0" shapeId="0" xr:uid="{0B3654AE-3A92-41A9-9D9B-D1EA6F8787A3}">
      <text>
        <r>
          <rPr>
            <b/>
            <sz val="9"/>
            <color indexed="81"/>
            <rFont val="Tahoma"/>
            <family val="2"/>
          </rPr>
          <t>CEPICI: Prière lier la facture scannée</t>
        </r>
        <r>
          <rPr>
            <sz val="9"/>
            <color indexed="81"/>
            <rFont val="Tahoma"/>
            <family val="2"/>
          </rPr>
          <t xml:space="preserve">
</t>
        </r>
      </text>
    </comment>
    <comment ref="F111" authorId="0" shapeId="0" xr:uid="{EDE20C61-211D-4137-8471-150F84FE3DAE}">
      <text>
        <r>
          <rPr>
            <b/>
            <sz val="9"/>
            <color indexed="81"/>
            <rFont val="Tahoma"/>
            <family val="2"/>
          </rPr>
          <t>CEPICI: Prière lier la facture scannée</t>
        </r>
        <r>
          <rPr>
            <sz val="9"/>
            <color indexed="81"/>
            <rFont val="Tahoma"/>
            <family val="2"/>
          </rPr>
          <t xml:space="preserve">
</t>
        </r>
      </text>
    </comment>
    <comment ref="F112" authorId="0" shapeId="0" xr:uid="{DF004F11-40A0-4472-8E79-A0519B0835BF}">
      <text>
        <r>
          <rPr>
            <b/>
            <sz val="9"/>
            <color indexed="81"/>
            <rFont val="Tahoma"/>
            <family val="2"/>
          </rPr>
          <t>CEPICI: Prière lier la facture scannée</t>
        </r>
        <r>
          <rPr>
            <sz val="9"/>
            <color indexed="81"/>
            <rFont val="Tahoma"/>
            <family val="2"/>
          </rPr>
          <t xml:space="preserve">
</t>
        </r>
      </text>
    </comment>
    <comment ref="F113" authorId="0" shapeId="0" xr:uid="{DAC626D5-8D11-47FF-9F39-188B08490039}">
      <text>
        <r>
          <rPr>
            <b/>
            <sz val="9"/>
            <color indexed="81"/>
            <rFont val="Tahoma"/>
            <family val="2"/>
          </rPr>
          <t>CEPICI: Prière lier la facture scannée</t>
        </r>
        <r>
          <rPr>
            <sz val="9"/>
            <color indexed="81"/>
            <rFont val="Tahoma"/>
            <family val="2"/>
          </rPr>
          <t xml:space="preserve">
</t>
        </r>
      </text>
    </comment>
    <comment ref="F114" authorId="0" shapeId="0" xr:uid="{D31E7B93-266D-4248-94CF-8EFB142DA586}">
      <text>
        <r>
          <rPr>
            <b/>
            <sz val="9"/>
            <color indexed="81"/>
            <rFont val="Tahoma"/>
            <family val="2"/>
          </rPr>
          <t>CEPICI: Prière lier la facture scannée</t>
        </r>
        <r>
          <rPr>
            <sz val="9"/>
            <color indexed="81"/>
            <rFont val="Tahoma"/>
            <family val="2"/>
          </rPr>
          <t xml:space="preserve">
</t>
        </r>
      </text>
    </comment>
    <comment ref="F115" authorId="0" shapeId="0" xr:uid="{0B6C99EB-3503-478C-91B6-B72FF2BF9CA8}">
      <text>
        <r>
          <rPr>
            <b/>
            <sz val="9"/>
            <color indexed="81"/>
            <rFont val="Tahoma"/>
            <family val="2"/>
          </rPr>
          <t>CEPICI: Prière lier la facture scannée</t>
        </r>
        <r>
          <rPr>
            <sz val="9"/>
            <color indexed="81"/>
            <rFont val="Tahoma"/>
            <family val="2"/>
          </rPr>
          <t xml:space="preserve">
</t>
        </r>
      </text>
    </comment>
    <comment ref="F116" authorId="0" shapeId="0" xr:uid="{188E6CFC-1FA6-40EF-AFA8-87BB9F0E61CA}">
      <text>
        <r>
          <rPr>
            <b/>
            <sz val="9"/>
            <color indexed="81"/>
            <rFont val="Tahoma"/>
            <family val="2"/>
          </rPr>
          <t>CEPICI: Prière lier la facture scannée</t>
        </r>
        <r>
          <rPr>
            <sz val="9"/>
            <color indexed="81"/>
            <rFont val="Tahoma"/>
            <family val="2"/>
          </rPr>
          <t xml:space="preserve">
</t>
        </r>
      </text>
    </comment>
    <comment ref="F117" authorId="0" shapeId="0" xr:uid="{8F056C8C-D829-4C28-ABCA-32DC06CFB3E9}">
      <text>
        <r>
          <rPr>
            <b/>
            <sz val="9"/>
            <color indexed="81"/>
            <rFont val="Tahoma"/>
            <family val="2"/>
          </rPr>
          <t>CEPICI: Prière lier la facture scannée</t>
        </r>
        <r>
          <rPr>
            <sz val="9"/>
            <color indexed="81"/>
            <rFont val="Tahoma"/>
            <family val="2"/>
          </rPr>
          <t xml:space="preserve">
</t>
        </r>
      </text>
    </comment>
    <comment ref="F118" authorId="0" shapeId="0" xr:uid="{937DA696-EDC1-4901-AF45-95ED7FA3F676}">
      <text>
        <r>
          <rPr>
            <b/>
            <sz val="9"/>
            <color indexed="81"/>
            <rFont val="Tahoma"/>
            <family val="2"/>
          </rPr>
          <t>CEPICI: Prière lier la facture scannée</t>
        </r>
        <r>
          <rPr>
            <sz val="9"/>
            <color indexed="81"/>
            <rFont val="Tahoma"/>
            <family val="2"/>
          </rPr>
          <t xml:space="preserve">
</t>
        </r>
      </text>
    </comment>
    <comment ref="F119" authorId="0" shapeId="0" xr:uid="{9BF9D61C-9089-4C70-8F33-E3F7D95C9113}">
      <text>
        <r>
          <rPr>
            <b/>
            <sz val="9"/>
            <color indexed="81"/>
            <rFont val="Tahoma"/>
            <family val="2"/>
          </rPr>
          <t>CEPICI: Prière lier la facture scannée</t>
        </r>
        <r>
          <rPr>
            <sz val="9"/>
            <color indexed="81"/>
            <rFont val="Tahoma"/>
            <family val="2"/>
          </rPr>
          <t xml:space="preserve">
</t>
        </r>
      </text>
    </comment>
    <comment ref="F120" authorId="0" shapeId="0" xr:uid="{C7021296-A88F-4911-ADF5-A218B36B62A8}">
      <text>
        <r>
          <rPr>
            <b/>
            <sz val="9"/>
            <color indexed="81"/>
            <rFont val="Tahoma"/>
            <family val="2"/>
          </rPr>
          <t>CEPICI: Prière lier la facture scannée</t>
        </r>
        <r>
          <rPr>
            <sz val="9"/>
            <color indexed="81"/>
            <rFont val="Tahoma"/>
            <family val="2"/>
          </rPr>
          <t xml:space="preserve">
</t>
        </r>
      </text>
    </comment>
    <comment ref="F121" authorId="0" shapeId="0" xr:uid="{44341653-EAFD-47CF-B6E3-6B9777B425B2}">
      <text>
        <r>
          <rPr>
            <b/>
            <sz val="9"/>
            <color indexed="81"/>
            <rFont val="Tahoma"/>
            <family val="2"/>
          </rPr>
          <t>CEPICI: Prière lier la facture scannée</t>
        </r>
        <r>
          <rPr>
            <sz val="9"/>
            <color indexed="81"/>
            <rFont val="Tahoma"/>
            <family val="2"/>
          </rPr>
          <t xml:space="preserve">
</t>
        </r>
      </text>
    </comment>
    <comment ref="F122" authorId="0" shapeId="0" xr:uid="{EA4CB2C8-C3B8-4211-8B9F-20BFA726B685}">
      <text>
        <r>
          <rPr>
            <b/>
            <sz val="9"/>
            <color indexed="81"/>
            <rFont val="Tahoma"/>
            <family val="2"/>
          </rPr>
          <t>CEPICI: Prière lier la facture scannée</t>
        </r>
        <r>
          <rPr>
            <sz val="9"/>
            <color indexed="81"/>
            <rFont val="Tahoma"/>
            <family val="2"/>
          </rPr>
          <t xml:space="preserve">
</t>
        </r>
      </text>
    </comment>
    <comment ref="F123" authorId="0" shapeId="0" xr:uid="{1444A8D9-54A3-49C0-94EF-99CD445E7E25}">
      <text>
        <r>
          <rPr>
            <b/>
            <sz val="9"/>
            <color indexed="81"/>
            <rFont val="Tahoma"/>
            <family val="2"/>
          </rPr>
          <t>CEPICI: Prière lier la facture scannée</t>
        </r>
        <r>
          <rPr>
            <sz val="9"/>
            <color indexed="81"/>
            <rFont val="Tahoma"/>
            <family val="2"/>
          </rPr>
          <t xml:space="preserve">
</t>
        </r>
      </text>
    </comment>
    <comment ref="F124" authorId="0" shapeId="0" xr:uid="{C1E8E28F-2FD5-4D0C-A92C-E52760495E21}">
      <text>
        <r>
          <rPr>
            <b/>
            <sz val="9"/>
            <color indexed="81"/>
            <rFont val="Tahoma"/>
            <family val="2"/>
          </rPr>
          <t>CEPICI: Prière lier la facture scannée</t>
        </r>
        <r>
          <rPr>
            <sz val="9"/>
            <color indexed="81"/>
            <rFont val="Tahoma"/>
            <family val="2"/>
          </rPr>
          <t xml:space="preserve">
</t>
        </r>
      </text>
    </comment>
    <comment ref="F125" authorId="0" shapeId="0" xr:uid="{0DBD82BF-0358-4222-803E-DF43BA1708CD}">
      <text>
        <r>
          <rPr>
            <b/>
            <sz val="9"/>
            <color indexed="81"/>
            <rFont val="Tahoma"/>
            <family val="2"/>
          </rPr>
          <t>CEPICI: Prière lier la facture scannée</t>
        </r>
        <r>
          <rPr>
            <sz val="9"/>
            <color indexed="81"/>
            <rFont val="Tahoma"/>
            <family val="2"/>
          </rPr>
          <t xml:space="preserve">
</t>
        </r>
      </text>
    </comment>
    <comment ref="F126" authorId="0" shapeId="0" xr:uid="{A58E9CDE-D605-4058-986F-5E73F5A68A4E}">
      <text>
        <r>
          <rPr>
            <b/>
            <sz val="9"/>
            <color indexed="81"/>
            <rFont val="Tahoma"/>
            <family val="2"/>
          </rPr>
          <t>CEPICI: Prière lier la facture scannée</t>
        </r>
        <r>
          <rPr>
            <sz val="9"/>
            <color indexed="81"/>
            <rFont val="Tahoma"/>
            <family val="2"/>
          </rPr>
          <t xml:space="preserve">
</t>
        </r>
      </text>
    </comment>
    <comment ref="F127" authorId="0" shapeId="0" xr:uid="{07620940-8F39-4858-9A29-E42230C675EF}">
      <text>
        <r>
          <rPr>
            <b/>
            <sz val="9"/>
            <color indexed="81"/>
            <rFont val="Tahoma"/>
            <family val="2"/>
          </rPr>
          <t>CEPICI: Prière lier la facture scannée</t>
        </r>
        <r>
          <rPr>
            <sz val="9"/>
            <color indexed="81"/>
            <rFont val="Tahoma"/>
            <family val="2"/>
          </rPr>
          <t xml:space="preserve">
</t>
        </r>
      </text>
    </comment>
    <comment ref="F128" authorId="0" shapeId="0" xr:uid="{04B3EF24-61E8-4C87-8D83-8A0F462FCF8D}">
      <text>
        <r>
          <rPr>
            <b/>
            <sz val="9"/>
            <color indexed="81"/>
            <rFont val="Tahoma"/>
            <family val="2"/>
          </rPr>
          <t>CEPICI: Prière lier la facture scannée</t>
        </r>
        <r>
          <rPr>
            <sz val="9"/>
            <color indexed="81"/>
            <rFont val="Tahoma"/>
            <family val="2"/>
          </rPr>
          <t xml:space="preserve">
</t>
        </r>
      </text>
    </comment>
    <comment ref="F129" authorId="0" shapeId="0" xr:uid="{7DA8D27D-9BB8-4C44-8DF7-CFCF2FCC05F2}">
      <text>
        <r>
          <rPr>
            <b/>
            <sz val="9"/>
            <color indexed="81"/>
            <rFont val="Tahoma"/>
            <family val="2"/>
          </rPr>
          <t>CEPICI: Prière lier la facture scannée</t>
        </r>
        <r>
          <rPr>
            <sz val="9"/>
            <color indexed="81"/>
            <rFont val="Tahoma"/>
            <family val="2"/>
          </rPr>
          <t xml:space="preserve">
</t>
        </r>
      </text>
    </comment>
    <comment ref="F130" authorId="0" shapeId="0" xr:uid="{026BB857-2C91-4C2C-9C1D-3761DB972923}">
      <text>
        <r>
          <rPr>
            <b/>
            <sz val="9"/>
            <color indexed="81"/>
            <rFont val="Tahoma"/>
            <family val="2"/>
          </rPr>
          <t>CEPICI: Prière lier la facture scannée</t>
        </r>
        <r>
          <rPr>
            <sz val="9"/>
            <color indexed="81"/>
            <rFont val="Tahoma"/>
            <family val="2"/>
          </rPr>
          <t xml:space="preserve">
</t>
        </r>
      </text>
    </comment>
    <comment ref="F131" authorId="0" shapeId="0" xr:uid="{5B33C3D0-A07C-4ACA-A923-4B7BEADBB80E}">
      <text>
        <r>
          <rPr>
            <b/>
            <sz val="9"/>
            <color indexed="81"/>
            <rFont val="Tahoma"/>
            <family val="2"/>
          </rPr>
          <t>CEPICI: Prière lier la facture scannée</t>
        </r>
        <r>
          <rPr>
            <sz val="9"/>
            <color indexed="81"/>
            <rFont val="Tahoma"/>
            <family val="2"/>
          </rPr>
          <t xml:space="preserve">
</t>
        </r>
      </text>
    </comment>
    <comment ref="F132" authorId="0" shapeId="0" xr:uid="{86C8FC3F-F2AE-4F5E-AC9C-B234B8D11FFF}">
      <text>
        <r>
          <rPr>
            <b/>
            <sz val="9"/>
            <color indexed="81"/>
            <rFont val="Tahoma"/>
            <family val="2"/>
          </rPr>
          <t>CEPICI: Prière lier la facture scannée</t>
        </r>
        <r>
          <rPr>
            <sz val="9"/>
            <color indexed="81"/>
            <rFont val="Tahoma"/>
            <family val="2"/>
          </rPr>
          <t xml:space="preserve">
</t>
        </r>
      </text>
    </comment>
    <comment ref="F133" authorId="0" shapeId="0" xr:uid="{50074C56-55A0-4183-9C90-808C74E5DE2C}">
      <text>
        <r>
          <rPr>
            <b/>
            <sz val="9"/>
            <color indexed="81"/>
            <rFont val="Tahoma"/>
            <family val="2"/>
          </rPr>
          <t>CEPICI: Prière lier la facture scannée</t>
        </r>
        <r>
          <rPr>
            <sz val="9"/>
            <color indexed="81"/>
            <rFont val="Tahoma"/>
            <family val="2"/>
          </rPr>
          <t xml:space="preserve">
</t>
        </r>
      </text>
    </comment>
    <comment ref="F134" authorId="0" shapeId="0" xr:uid="{2FC30E49-7ACC-47A2-ADF0-02F47A3E2A5B}">
      <text>
        <r>
          <rPr>
            <b/>
            <sz val="9"/>
            <color indexed="81"/>
            <rFont val="Tahoma"/>
            <family val="2"/>
          </rPr>
          <t>CEPICI: Prière lier la facture scannée</t>
        </r>
        <r>
          <rPr>
            <sz val="9"/>
            <color indexed="81"/>
            <rFont val="Tahoma"/>
            <family val="2"/>
          </rPr>
          <t xml:space="preserve">
</t>
        </r>
      </text>
    </comment>
    <comment ref="F135" authorId="0" shapeId="0" xr:uid="{BB03595C-B9AD-4392-A914-888797F5DAC5}">
      <text>
        <r>
          <rPr>
            <b/>
            <sz val="9"/>
            <color indexed="81"/>
            <rFont val="Tahoma"/>
            <family val="2"/>
          </rPr>
          <t>CEPICI: Prière lier la facture scannée</t>
        </r>
        <r>
          <rPr>
            <sz val="9"/>
            <color indexed="81"/>
            <rFont val="Tahoma"/>
            <family val="2"/>
          </rPr>
          <t xml:space="preserve">
</t>
        </r>
      </text>
    </comment>
    <comment ref="F136" authorId="0" shapeId="0" xr:uid="{A59E6316-56CF-4268-97E8-7710324CCB03}">
      <text>
        <r>
          <rPr>
            <b/>
            <sz val="9"/>
            <color indexed="81"/>
            <rFont val="Tahoma"/>
            <family val="2"/>
          </rPr>
          <t>CEPICI: Prière lier la facture scannée</t>
        </r>
        <r>
          <rPr>
            <sz val="9"/>
            <color indexed="81"/>
            <rFont val="Tahoma"/>
            <family val="2"/>
          </rPr>
          <t xml:space="preserve">
</t>
        </r>
      </text>
    </comment>
    <comment ref="F137" authorId="0" shapeId="0" xr:uid="{9BAC082C-A876-4B37-9445-BE5C771AF7B9}">
      <text>
        <r>
          <rPr>
            <b/>
            <sz val="9"/>
            <color indexed="81"/>
            <rFont val="Tahoma"/>
            <family val="2"/>
          </rPr>
          <t>CEPICI: Prière lier la facture scannée</t>
        </r>
        <r>
          <rPr>
            <sz val="9"/>
            <color indexed="81"/>
            <rFont val="Tahoma"/>
            <family val="2"/>
          </rPr>
          <t xml:space="preserve">
</t>
        </r>
      </text>
    </comment>
    <comment ref="F138" authorId="0" shapeId="0" xr:uid="{932FD651-6728-46F5-B45F-7AB5EE74684D}">
      <text>
        <r>
          <rPr>
            <b/>
            <sz val="9"/>
            <color indexed="81"/>
            <rFont val="Tahoma"/>
            <family val="2"/>
          </rPr>
          <t>CEPICI: Prière lier la facture scannée</t>
        </r>
        <r>
          <rPr>
            <sz val="9"/>
            <color indexed="81"/>
            <rFont val="Tahoma"/>
            <family val="2"/>
          </rPr>
          <t xml:space="preserve">
</t>
        </r>
      </text>
    </comment>
    <comment ref="F139" authorId="0" shapeId="0" xr:uid="{BA8D99A9-70F8-4943-9303-E211C5250B37}">
      <text>
        <r>
          <rPr>
            <b/>
            <sz val="9"/>
            <color indexed="81"/>
            <rFont val="Tahoma"/>
            <family val="2"/>
          </rPr>
          <t>CEPICI: Prière lier la facture scannée</t>
        </r>
        <r>
          <rPr>
            <sz val="9"/>
            <color indexed="81"/>
            <rFont val="Tahoma"/>
            <family val="2"/>
          </rPr>
          <t xml:space="preserve">
</t>
        </r>
      </text>
    </comment>
    <comment ref="F140" authorId="0" shapeId="0" xr:uid="{4280FDF9-753D-4423-8583-3B6643675FF9}">
      <text>
        <r>
          <rPr>
            <b/>
            <sz val="9"/>
            <color indexed="81"/>
            <rFont val="Tahoma"/>
            <family val="2"/>
          </rPr>
          <t>CEPICI: Prière lier la facture scannée</t>
        </r>
        <r>
          <rPr>
            <sz val="9"/>
            <color indexed="81"/>
            <rFont val="Tahoma"/>
            <family val="2"/>
          </rPr>
          <t xml:space="preserve">
</t>
        </r>
      </text>
    </comment>
    <comment ref="F141" authorId="0" shapeId="0" xr:uid="{021527FE-5BEE-4213-941D-41B2E2C219A0}">
      <text>
        <r>
          <rPr>
            <b/>
            <sz val="9"/>
            <color indexed="81"/>
            <rFont val="Tahoma"/>
            <family val="2"/>
          </rPr>
          <t>CEPICI: Prière lier la facture scannée</t>
        </r>
        <r>
          <rPr>
            <sz val="9"/>
            <color indexed="81"/>
            <rFont val="Tahoma"/>
            <family val="2"/>
          </rPr>
          <t xml:space="preserve">
</t>
        </r>
      </text>
    </comment>
    <comment ref="F142" authorId="0" shapeId="0" xr:uid="{7B62F56F-1487-45FE-B63F-32B67661FB6A}">
      <text>
        <r>
          <rPr>
            <b/>
            <sz val="9"/>
            <color indexed="81"/>
            <rFont val="Tahoma"/>
            <family val="2"/>
          </rPr>
          <t>CEPICI: Prière lier la facture scannée</t>
        </r>
        <r>
          <rPr>
            <sz val="9"/>
            <color indexed="81"/>
            <rFont val="Tahoma"/>
            <family val="2"/>
          </rPr>
          <t xml:space="preserve">
</t>
        </r>
      </text>
    </comment>
    <comment ref="F143" authorId="0" shapeId="0" xr:uid="{83343527-684A-4AA8-ABBD-E90943C2EC8F}">
      <text>
        <r>
          <rPr>
            <b/>
            <sz val="9"/>
            <color indexed="81"/>
            <rFont val="Tahoma"/>
            <family val="2"/>
          </rPr>
          <t>CEPICI: Prière lier la facture scannée</t>
        </r>
        <r>
          <rPr>
            <sz val="9"/>
            <color indexed="81"/>
            <rFont val="Tahoma"/>
            <family val="2"/>
          </rPr>
          <t xml:space="preserve">
</t>
        </r>
      </text>
    </comment>
    <comment ref="F144" authorId="0" shapeId="0" xr:uid="{D9663AE9-0AEC-4666-8D63-1050889BE472}">
      <text>
        <r>
          <rPr>
            <b/>
            <sz val="9"/>
            <color indexed="81"/>
            <rFont val="Tahoma"/>
            <family val="2"/>
          </rPr>
          <t>CEPICI: Prière lier la facture scannée</t>
        </r>
        <r>
          <rPr>
            <sz val="9"/>
            <color indexed="81"/>
            <rFont val="Tahoma"/>
            <family val="2"/>
          </rPr>
          <t xml:space="preserve">
</t>
        </r>
      </text>
    </comment>
    <comment ref="F145" authorId="0" shapeId="0" xr:uid="{D2E45F83-167B-4507-BE49-F6AFF2863539}">
      <text>
        <r>
          <rPr>
            <b/>
            <sz val="9"/>
            <color indexed="81"/>
            <rFont val="Tahoma"/>
            <family val="2"/>
          </rPr>
          <t>CEPICI: Prière lier la facture scannée</t>
        </r>
        <r>
          <rPr>
            <sz val="9"/>
            <color indexed="81"/>
            <rFont val="Tahoma"/>
            <family val="2"/>
          </rPr>
          <t xml:space="preserve">
</t>
        </r>
      </text>
    </comment>
    <comment ref="F146" authorId="0" shapeId="0" xr:uid="{27ACE52D-2F54-4377-B55A-AAF8DC7C2AE7}">
      <text>
        <r>
          <rPr>
            <b/>
            <sz val="9"/>
            <color indexed="81"/>
            <rFont val="Tahoma"/>
            <family val="2"/>
          </rPr>
          <t>CEPICI: Prière lier la facture scannée</t>
        </r>
        <r>
          <rPr>
            <sz val="9"/>
            <color indexed="81"/>
            <rFont val="Tahoma"/>
            <family val="2"/>
          </rPr>
          <t xml:space="preserve">
</t>
        </r>
      </text>
    </comment>
    <comment ref="F147" authorId="0" shapeId="0" xr:uid="{ECBAA60A-7961-4EB6-9764-059E74A87A4B}">
      <text>
        <r>
          <rPr>
            <b/>
            <sz val="9"/>
            <color indexed="81"/>
            <rFont val="Tahoma"/>
            <family val="2"/>
          </rPr>
          <t>CEPICI: Prière lier la facture scannée</t>
        </r>
        <r>
          <rPr>
            <sz val="9"/>
            <color indexed="81"/>
            <rFont val="Tahoma"/>
            <family val="2"/>
          </rPr>
          <t xml:space="preserve">
</t>
        </r>
      </text>
    </comment>
    <comment ref="F148" authorId="0" shapeId="0" xr:uid="{BBD20E57-3FDB-4067-8F73-8707E0E9CEFD}">
      <text>
        <r>
          <rPr>
            <b/>
            <sz val="9"/>
            <color indexed="81"/>
            <rFont val="Tahoma"/>
            <family val="2"/>
          </rPr>
          <t>CEPICI: Prière lier la facture scannée</t>
        </r>
        <r>
          <rPr>
            <sz val="9"/>
            <color indexed="81"/>
            <rFont val="Tahoma"/>
            <family val="2"/>
          </rPr>
          <t xml:space="preserve">
</t>
        </r>
      </text>
    </comment>
    <comment ref="F149" authorId="0" shapeId="0" xr:uid="{1F3D4AD0-593F-4530-B2BC-8C5288596C8E}">
      <text>
        <r>
          <rPr>
            <b/>
            <sz val="9"/>
            <color indexed="81"/>
            <rFont val="Tahoma"/>
            <family val="2"/>
          </rPr>
          <t>CEPICI: Prière lier la facture scannée</t>
        </r>
        <r>
          <rPr>
            <sz val="9"/>
            <color indexed="81"/>
            <rFont val="Tahoma"/>
            <family val="2"/>
          </rPr>
          <t xml:space="preserve">
</t>
        </r>
      </text>
    </comment>
    <comment ref="F150" authorId="0" shapeId="0" xr:uid="{A7BB43CE-A8A3-451C-953A-80C68C24FC93}">
      <text>
        <r>
          <rPr>
            <b/>
            <sz val="9"/>
            <color indexed="81"/>
            <rFont val="Tahoma"/>
            <family val="2"/>
          </rPr>
          <t>CEPICI: Prière lier la facture scannée</t>
        </r>
        <r>
          <rPr>
            <sz val="9"/>
            <color indexed="81"/>
            <rFont val="Tahoma"/>
            <family val="2"/>
          </rPr>
          <t xml:space="preserve">
</t>
        </r>
      </text>
    </comment>
    <comment ref="F151" authorId="0" shapeId="0" xr:uid="{0031D450-CD6A-4A05-9869-1EF553F3D915}">
      <text>
        <r>
          <rPr>
            <b/>
            <sz val="9"/>
            <color indexed="81"/>
            <rFont val="Tahoma"/>
            <family val="2"/>
          </rPr>
          <t>CEPICI: Prière lier la facture scannée</t>
        </r>
        <r>
          <rPr>
            <sz val="9"/>
            <color indexed="81"/>
            <rFont val="Tahoma"/>
            <family val="2"/>
          </rPr>
          <t xml:space="preserve">
</t>
        </r>
      </text>
    </comment>
    <comment ref="F152" authorId="0" shapeId="0" xr:uid="{920CC4EA-7352-4C5D-8A65-9141F0386F12}">
      <text>
        <r>
          <rPr>
            <b/>
            <sz val="9"/>
            <color indexed="81"/>
            <rFont val="Tahoma"/>
            <family val="2"/>
          </rPr>
          <t>CEPICI: Prière lier la facture scannée</t>
        </r>
        <r>
          <rPr>
            <sz val="9"/>
            <color indexed="81"/>
            <rFont val="Tahoma"/>
            <family val="2"/>
          </rPr>
          <t xml:space="preserve">
</t>
        </r>
      </text>
    </comment>
    <comment ref="F153" authorId="0" shapeId="0" xr:uid="{A7379834-BACA-41FA-B34E-412B5D1C9CDB}">
      <text>
        <r>
          <rPr>
            <b/>
            <sz val="9"/>
            <color indexed="81"/>
            <rFont val="Tahoma"/>
            <family val="2"/>
          </rPr>
          <t>CEPICI: Prière lier la facture scannée</t>
        </r>
        <r>
          <rPr>
            <sz val="9"/>
            <color indexed="81"/>
            <rFont val="Tahoma"/>
            <family val="2"/>
          </rPr>
          <t xml:space="preserve">
</t>
        </r>
      </text>
    </comment>
    <comment ref="F154" authorId="0" shapeId="0" xr:uid="{3150D3E2-9B79-4700-A9F5-7A16C4C28A19}">
      <text>
        <r>
          <rPr>
            <b/>
            <sz val="9"/>
            <color indexed="81"/>
            <rFont val="Tahoma"/>
            <family val="2"/>
          </rPr>
          <t>CEPICI: Prière lier la facture scannée</t>
        </r>
        <r>
          <rPr>
            <sz val="9"/>
            <color indexed="81"/>
            <rFont val="Tahoma"/>
            <family val="2"/>
          </rPr>
          <t xml:space="preserve">
</t>
        </r>
      </text>
    </comment>
    <comment ref="F155" authorId="0" shapeId="0" xr:uid="{AADC2844-0259-4E90-A339-73E34A96C186}">
      <text>
        <r>
          <rPr>
            <b/>
            <sz val="9"/>
            <color indexed="81"/>
            <rFont val="Tahoma"/>
            <family val="2"/>
          </rPr>
          <t>CEPICI: Prière lier la facture scannée</t>
        </r>
        <r>
          <rPr>
            <sz val="9"/>
            <color indexed="81"/>
            <rFont val="Tahoma"/>
            <family val="2"/>
          </rPr>
          <t xml:space="preserve">
</t>
        </r>
      </text>
    </comment>
    <comment ref="F156" authorId="0" shapeId="0" xr:uid="{2749F2ED-AC93-4559-821A-05F3951E08E6}">
      <text>
        <r>
          <rPr>
            <b/>
            <sz val="9"/>
            <color indexed="81"/>
            <rFont val="Tahoma"/>
            <family val="2"/>
          </rPr>
          <t>CEPICI: Prière lier la facture scannée</t>
        </r>
        <r>
          <rPr>
            <sz val="9"/>
            <color indexed="81"/>
            <rFont val="Tahoma"/>
            <family val="2"/>
          </rPr>
          <t xml:space="preserve">
</t>
        </r>
      </text>
    </comment>
    <comment ref="F157" authorId="0" shapeId="0" xr:uid="{E198EC56-576B-420C-9822-55B3E0C8838D}">
      <text>
        <r>
          <rPr>
            <b/>
            <sz val="9"/>
            <color indexed="81"/>
            <rFont val="Tahoma"/>
            <family val="2"/>
          </rPr>
          <t>CEPICI: Prière lier la facture scannée</t>
        </r>
        <r>
          <rPr>
            <sz val="9"/>
            <color indexed="81"/>
            <rFont val="Tahoma"/>
            <family val="2"/>
          </rPr>
          <t xml:space="preserve">
</t>
        </r>
      </text>
    </comment>
    <comment ref="F158" authorId="0" shapeId="0" xr:uid="{593B11E2-458E-4D42-B717-7864D4F65BA9}">
      <text>
        <r>
          <rPr>
            <b/>
            <sz val="9"/>
            <color indexed="81"/>
            <rFont val="Tahoma"/>
            <family val="2"/>
          </rPr>
          <t>CEPICI: Prière lier la facture scannée</t>
        </r>
        <r>
          <rPr>
            <sz val="9"/>
            <color indexed="81"/>
            <rFont val="Tahoma"/>
            <family val="2"/>
          </rPr>
          <t xml:space="preserve">
</t>
        </r>
      </text>
    </comment>
    <comment ref="F159" authorId="0" shapeId="0" xr:uid="{631AF473-A100-4918-A3EC-AFAA0389CDB0}">
      <text>
        <r>
          <rPr>
            <b/>
            <sz val="9"/>
            <color indexed="81"/>
            <rFont val="Tahoma"/>
            <family val="2"/>
          </rPr>
          <t>CEPICI: Prière lier la facture scannée</t>
        </r>
        <r>
          <rPr>
            <sz val="9"/>
            <color indexed="81"/>
            <rFont val="Tahoma"/>
            <family val="2"/>
          </rPr>
          <t xml:space="preserve">
</t>
        </r>
      </text>
    </comment>
    <comment ref="F160" authorId="0" shapeId="0" xr:uid="{C42B0D90-D31F-4F2F-A26B-13B0D7A1F7CA}">
      <text>
        <r>
          <rPr>
            <b/>
            <sz val="9"/>
            <color indexed="81"/>
            <rFont val="Tahoma"/>
            <family val="2"/>
          </rPr>
          <t>CEPICI: Prière lier la facture scannée</t>
        </r>
        <r>
          <rPr>
            <sz val="9"/>
            <color indexed="81"/>
            <rFont val="Tahoma"/>
            <family val="2"/>
          </rPr>
          <t xml:space="preserve">
</t>
        </r>
      </text>
    </comment>
    <comment ref="F161" authorId="0" shapeId="0" xr:uid="{B247E34A-10DD-44F2-964C-14A6FB3314C8}">
      <text>
        <r>
          <rPr>
            <b/>
            <sz val="9"/>
            <color indexed="81"/>
            <rFont val="Tahoma"/>
            <family val="2"/>
          </rPr>
          <t>CEPICI: Prière lier la facture scannée</t>
        </r>
        <r>
          <rPr>
            <sz val="9"/>
            <color indexed="81"/>
            <rFont val="Tahoma"/>
            <family val="2"/>
          </rPr>
          <t xml:space="preserve">
</t>
        </r>
      </text>
    </comment>
    <comment ref="F162" authorId="0" shapeId="0" xr:uid="{C5191B9D-4127-404C-B5FA-C8AFAAAC498E}">
      <text>
        <r>
          <rPr>
            <b/>
            <sz val="9"/>
            <color indexed="81"/>
            <rFont val="Tahoma"/>
            <family val="2"/>
          </rPr>
          <t>CEPICI: Prière lier la facture scannée</t>
        </r>
        <r>
          <rPr>
            <sz val="9"/>
            <color indexed="81"/>
            <rFont val="Tahoma"/>
            <family val="2"/>
          </rPr>
          <t xml:space="preserve">
</t>
        </r>
      </text>
    </comment>
    <comment ref="F163" authorId="0" shapeId="0" xr:uid="{E60042B7-4013-4AB3-A387-37DD7A454F4B}">
      <text>
        <r>
          <rPr>
            <b/>
            <sz val="9"/>
            <color indexed="81"/>
            <rFont val="Tahoma"/>
            <family val="2"/>
          </rPr>
          <t>CEPICI: Prière lier la facture scannée</t>
        </r>
        <r>
          <rPr>
            <sz val="9"/>
            <color indexed="81"/>
            <rFont val="Tahoma"/>
            <family val="2"/>
          </rPr>
          <t xml:space="preserve">
</t>
        </r>
      </text>
    </comment>
    <comment ref="F164" authorId="0" shapeId="0" xr:uid="{E1CBFC1D-D1FD-45A3-89FB-9A642DEF1692}">
      <text>
        <r>
          <rPr>
            <b/>
            <sz val="9"/>
            <color indexed="81"/>
            <rFont val="Tahoma"/>
            <family val="2"/>
          </rPr>
          <t>CEPICI: Prière lier la facture scannée</t>
        </r>
        <r>
          <rPr>
            <sz val="9"/>
            <color indexed="81"/>
            <rFont val="Tahoma"/>
            <family val="2"/>
          </rPr>
          <t xml:space="preserve">
</t>
        </r>
      </text>
    </comment>
    <comment ref="F165" authorId="0" shapeId="0" xr:uid="{A2EAFDA0-657A-4C8A-836E-BABABB48FE84}">
      <text>
        <r>
          <rPr>
            <b/>
            <sz val="9"/>
            <color indexed="81"/>
            <rFont val="Tahoma"/>
            <family val="2"/>
          </rPr>
          <t>CEPICI: Prière lier la facture scannée</t>
        </r>
        <r>
          <rPr>
            <sz val="9"/>
            <color indexed="81"/>
            <rFont val="Tahoma"/>
            <family val="2"/>
          </rPr>
          <t xml:space="preserve">
</t>
        </r>
      </text>
    </comment>
    <comment ref="F166" authorId="0" shapeId="0" xr:uid="{38DD957F-EAB7-44BE-8845-9A774F330069}">
      <text>
        <r>
          <rPr>
            <b/>
            <sz val="9"/>
            <color indexed="81"/>
            <rFont val="Tahoma"/>
            <family val="2"/>
          </rPr>
          <t>CEPICI: Prière lier la facture scannée</t>
        </r>
        <r>
          <rPr>
            <sz val="9"/>
            <color indexed="81"/>
            <rFont val="Tahoma"/>
            <family val="2"/>
          </rPr>
          <t xml:space="preserve">
</t>
        </r>
      </text>
    </comment>
    <comment ref="F167" authorId="0" shapeId="0" xr:uid="{5452895D-CB05-49E6-B161-DC2EFED805B5}">
      <text>
        <r>
          <rPr>
            <b/>
            <sz val="9"/>
            <color indexed="81"/>
            <rFont val="Tahoma"/>
            <family val="2"/>
          </rPr>
          <t>CEPICI: Prière lier la facture scannée</t>
        </r>
        <r>
          <rPr>
            <sz val="9"/>
            <color indexed="81"/>
            <rFont val="Tahoma"/>
            <family val="2"/>
          </rPr>
          <t xml:space="preserve">
</t>
        </r>
      </text>
    </comment>
    <comment ref="F168" authorId="0" shapeId="0" xr:uid="{5E93859F-4EAC-4A5D-98AD-CB5CE5F5C52B}">
      <text>
        <r>
          <rPr>
            <b/>
            <sz val="9"/>
            <color indexed="81"/>
            <rFont val="Tahoma"/>
            <family val="2"/>
          </rPr>
          <t>CEPICI: Prière lier la facture scannée</t>
        </r>
        <r>
          <rPr>
            <sz val="9"/>
            <color indexed="81"/>
            <rFont val="Tahoma"/>
            <family val="2"/>
          </rPr>
          <t xml:space="preserve">
</t>
        </r>
      </text>
    </comment>
    <comment ref="F169" authorId="0" shapeId="0" xr:uid="{4E27AF85-E478-4C81-966D-53D9FA14B071}">
      <text>
        <r>
          <rPr>
            <b/>
            <sz val="9"/>
            <color indexed="81"/>
            <rFont val="Tahoma"/>
            <family val="2"/>
          </rPr>
          <t>CEPICI: Prière lier la facture scannée</t>
        </r>
        <r>
          <rPr>
            <sz val="9"/>
            <color indexed="81"/>
            <rFont val="Tahoma"/>
            <family val="2"/>
          </rPr>
          <t xml:space="preserve">
</t>
        </r>
      </text>
    </comment>
    <comment ref="F170" authorId="0" shapeId="0" xr:uid="{4CB95071-750E-4218-A6E5-6E7293CD1354}">
      <text>
        <r>
          <rPr>
            <b/>
            <sz val="9"/>
            <color indexed="81"/>
            <rFont val="Tahoma"/>
            <family val="2"/>
          </rPr>
          <t>CEPICI: Prière lier la facture scannée</t>
        </r>
        <r>
          <rPr>
            <sz val="9"/>
            <color indexed="81"/>
            <rFont val="Tahoma"/>
            <family val="2"/>
          </rPr>
          <t xml:space="preserve">
</t>
        </r>
      </text>
    </comment>
    <comment ref="F171" authorId="0" shapeId="0" xr:uid="{B6B67D8B-180F-49C5-92A1-FA56FC199B85}">
      <text>
        <r>
          <rPr>
            <b/>
            <sz val="9"/>
            <color indexed="81"/>
            <rFont val="Tahoma"/>
            <family val="2"/>
          </rPr>
          <t>CEPICI: Prière lier la facture scannée</t>
        </r>
        <r>
          <rPr>
            <sz val="9"/>
            <color indexed="81"/>
            <rFont val="Tahoma"/>
            <family val="2"/>
          </rPr>
          <t xml:space="preserve">
</t>
        </r>
      </text>
    </comment>
    <comment ref="F172" authorId="0" shapeId="0" xr:uid="{9B41A80C-A76B-4122-86A3-0FDB15F46F90}">
      <text>
        <r>
          <rPr>
            <b/>
            <sz val="9"/>
            <color indexed="81"/>
            <rFont val="Tahoma"/>
            <family val="2"/>
          </rPr>
          <t>CEPICI: Prière lier la facture scannée</t>
        </r>
        <r>
          <rPr>
            <sz val="9"/>
            <color indexed="81"/>
            <rFont val="Tahoma"/>
            <family val="2"/>
          </rPr>
          <t xml:space="preserve">
</t>
        </r>
      </text>
    </comment>
    <comment ref="F173" authorId="0" shapeId="0" xr:uid="{2B9D174D-E06F-4717-87FA-0CE3F63A50F2}">
      <text>
        <r>
          <rPr>
            <b/>
            <sz val="9"/>
            <color indexed="81"/>
            <rFont val="Tahoma"/>
            <family val="2"/>
          </rPr>
          <t>CEPICI: Prière lier la facture scannée</t>
        </r>
        <r>
          <rPr>
            <sz val="9"/>
            <color indexed="81"/>
            <rFont val="Tahoma"/>
            <family val="2"/>
          </rPr>
          <t xml:space="preserve">
</t>
        </r>
      </text>
    </comment>
    <comment ref="F174" authorId="0" shapeId="0" xr:uid="{DF8A104C-6061-4F49-8759-5B7E3722834D}">
      <text>
        <r>
          <rPr>
            <b/>
            <sz val="9"/>
            <color indexed="81"/>
            <rFont val="Tahoma"/>
            <family val="2"/>
          </rPr>
          <t>CEPICI: Prière lier la facture scannée</t>
        </r>
        <r>
          <rPr>
            <sz val="9"/>
            <color indexed="81"/>
            <rFont val="Tahoma"/>
            <family val="2"/>
          </rPr>
          <t xml:space="preserve">
</t>
        </r>
      </text>
    </comment>
    <comment ref="F175" authorId="0" shapeId="0" xr:uid="{657B9901-CE13-472C-A941-2480E9906DFF}">
      <text>
        <r>
          <rPr>
            <b/>
            <sz val="9"/>
            <color indexed="81"/>
            <rFont val="Tahoma"/>
            <family val="2"/>
          </rPr>
          <t>CEPICI: Prière lier la facture scannée</t>
        </r>
        <r>
          <rPr>
            <sz val="9"/>
            <color indexed="81"/>
            <rFont val="Tahoma"/>
            <family val="2"/>
          </rPr>
          <t xml:space="preserve">
</t>
        </r>
      </text>
    </comment>
    <comment ref="F176" authorId="0" shapeId="0" xr:uid="{DA7ED8FD-D5C2-4E40-B85B-E481FB882BCD}">
      <text>
        <r>
          <rPr>
            <b/>
            <sz val="9"/>
            <color indexed="81"/>
            <rFont val="Tahoma"/>
            <family val="2"/>
          </rPr>
          <t>CEPICI: Prière lier la facture scannée</t>
        </r>
        <r>
          <rPr>
            <sz val="9"/>
            <color indexed="81"/>
            <rFont val="Tahoma"/>
            <family val="2"/>
          </rPr>
          <t xml:space="preserve">
</t>
        </r>
      </text>
    </comment>
    <comment ref="F177" authorId="0" shapeId="0" xr:uid="{845A9329-CBCC-4D49-979A-F74082E05815}">
      <text>
        <r>
          <rPr>
            <b/>
            <sz val="9"/>
            <color indexed="81"/>
            <rFont val="Tahoma"/>
            <family val="2"/>
          </rPr>
          <t>CEPICI: Prière lier la facture scannée</t>
        </r>
        <r>
          <rPr>
            <sz val="9"/>
            <color indexed="81"/>
            <rFont val="Tahoma"/>
            <family val="2"/>
          </rPr>
          <t xml:space="preserve">
</t>
        </r>
      </text>
    </comment>
    <comment ref="F178" authorId="0" shapeId="0" xr:uid="{C6F6FE24-BD8F-4B2C-80AF-19553E43CF2B}">
      <text>
        <r>
          <rPr>
            <b/>
            <sz val="9"/>
            <color indexed="81"/>
            <rFont val="Tahoma"/>
            <family val="2"/>
          </rPr>
          <t>CEPICI: Prière lier la facture scannée</t>
        </r>
        <r>
          <rPr>
            <sz val="9"/>
            <color indexed="81"/>
            <rFont val="Tahoma"/>
            <family val="2"/>
          </rPr>
          <t xml:space="preserve">
</t>
        </r>
      </text>
    </comment>
    <comment ref="F179" authorId="0" shapeId="0" xr:uid="{B9B19E4F-DA7D-456B-ADE2-13207C308314}">
      <text>
        <r>
          <rPr>
            <b/>
            <sz val="9"/>
            <color indexed="81"/>
            <rFont val="Tahoma"/>
            <family val="2"/>
          </rPr>
          <t>CEPICI: Prière lier la facture scannée</t>
        </r>
        <r>
          <rPr>
            <sz val="9"/>
            <color indexed="81"/>
            <rFont val="Tahoma"/>
            <family val="2"/>
          </rPr>
          <t xml:space="preserve">
</t>
        </r>
      </text>
    </comment>
    <comment ref="F180" authorId="0" shapeId="0" xr:uid="{E936B1CA-A15D-4DD7-9C6A-975FCAB30AA0}">
      <text>
        <r>
          <rPr>
            <b/>
            <sz val="9"/>
            <color indexed="81"/>
            <rFont val="Tahoma"/>
            <family val="2"/>
          </rPr>
          <t>CEPICI: Prière lier la facture scannée</t>
        </r>
        <r>
          <rPr>
            <sz val="9"/>
            <color indexed="81"/>
            <rFont val="Tahoma"/>
            <family val="2"/>
          </rPr>
          <t xml:space="preserve">
</t>
        </r>
      </text>
    </comment>
    <comment ref="F181" authorId="0" shapeId="0" xr:uid="{E411305E-0CDC-4481-B47B-66B768FEF3B4}">
      <text>
        <r>
          <rPr>
            <b/>
            <sz val="9"/>
            <color indexed="81"/>
            <rFont val="Tahoma"/>
            <family val="2"/>
          </rPr>
          <t>CEPICI: Prière lier la facture scannée</t>
        </r>
        <r>
          <rPr>
            <sz val="9"/>
            <color indexed="81"/>
            <rFont val="Tahoma"/>
            <family val="2"/>
          </rPr>
          <t xml:space="preserve">
</t>
        </r>
      </text>
    </comment>
    <comment ref="F182" authorId="0" shapeId="0" xr:uid="{554C10B7-A454-411D-A5BE-44C9F120F3FF}">
      <text>
        <r>
          <rPr>
            <b/>
            <sz val="9"/>
            <color indexed="81"/>
            <rFont val="Tahoma"/>
            <family val="2"/>
          </rPr>
          <t>CEPICI: Prière lier la facture scannée</t>
        </r>
        <r>
          <rPr>
            <sz val="9"/>
            <color indexed="81"/>
            <rFont val="Tahoma"/>
            <family val="2"/>
          </rPr>
          <t xml:space="preserve">
</t>
        </r>
      </text>
    </comment>
    <comment ref="F183" authorId="0" shapeId="0" xr:uid="{0A379451-8133-43F4-9E3A-4CC46AA52710}">
      <text>
        <r>
          <rPr>
            <b/>
            <sz val="9"/>
            <color indexed="81"/>
            <rFont val="Tahoma"/>
            <family val="2"/>
          </rPr>
          <t>CEPICI: Prière lier la facture scannée</t>
        </r>
        <r>
          <rPr>
            <sz val="9"/>
            <color indexed="81"/>
            <rFont val="Tahoma"/>
            <family val="2"/>
          </rPr>
          <t xml:space="preserve">
</t>
        </r>
      </text>
    </comment>
    <comment ref="F184" authorId="0" shapeId="0" xr:uid="{F41C664C-6582-4BB7-B960-97F652B1B4E1}">
      <text>
        <r>
          <rPr>
            <b/>
            <sz val="9"/>
            <color indexed="81"/>
            <rFont val="Tahoma"/>
            <family val="2"/>
          </rPr>
          <t>CEPICI: Prière lier la facture scannée</t>
        </r>
        <r>
          <rPr>
            <sz val="9"/>
            <color indexed="81"/>
            <rFont val="Tahoma"/>
            <family val="2"/>
          </rPr>
          <t xml:space="preserve">
</t>
        </r>
      </text>
    </comment>
    <comment ref="F185" authorId="0" shapeId="0" xr:uid="{76996F64-3296-44C0-A653-05BDD620CFC8}">
      <text>
        <r>
          <rPr>
            <b/>
            <sz val="9"/>
            <color indexed="81"/>
            <rFont val="Tahoma"/>
            <family val="2"/>
          </rPr>
          <t>CEPICI: Prière lier la facture scannée</t>
        </r>
        <r>
          <rPr>
            <sz val="9"/>
            <color indexed="81"/>
            <rFont val="Tahoma"/>
            <family val="2"/>
          </rPr>
          <t xml:space="preserve">
</t>
        </r>
      </text>
    </comment>
    <comment ref="F186" authorId="0" shapeId="0" xr:uid="{9AF858F5-CBE2-4971-B226-9D4FA0472F69}">
      <text>
        <r>
          <rPr>
            <b/>
            <sz val="9"/>
            <color indexed="81"/>
            <rFont val="Tahoma"/>
            <family val="2"/>
          </rPr>
          <t>CEPICI: Prière lier la facture scannée</t>
        </r>
        <r>
          <rPr>
            <sz val="9"/>
            <color indexed="81"/>
            <rFont val="Tahoma"/>
            <family val="2"/>
          </rPr>
          <t xml:space="preserve">
</t>
        </r>
      </text>
    </comment>
    <comment ref="F187" authorId="0" shapeId="0" xr:uid="{0F66B45E-A74C-4138-850D-E3ED8988C1EE}">
      <text>
        <r>
          <rPr>
            <b/>
            <sz val="9"/>
            <color indexed="81"/>
            <rFont val="Tahoma"/>
            <family val="2"/>
          </rPr>
          <t>CEPICI: Prière lier la facture scannée</t>
        </r>
        <r>
          <rPr>
            <sz val="9"/>
            <color indexed="81"/>
            <rFont val="Tahoma"/>
            <family val="2"/>
          </rPr>
          <t xml:space="preserve">
</t>
        </r>
      </text>
    </comment>
    <comment ref="F188" authorId="0" shapeId="0" xr:uid="{1D42DC89-B19B-4FA0-A1AD-CFFD87DF8F6D}">
      <text>
        <r>
          <rPr>
            <b/>
            <sz val="9"/>
            <color indexed="81"/>
            <rFont val="Tahoma"/>
            <family val="2"/>
          </rPr>
          <t>CEPICI: Prière lier la facture scannée</t>
        </r>
        <r>
          <rPr>
            <sz val="9"/>
            <color indexed="81"/>
            <rFont val="Tahoma"/>
            <family val="2"/>
          </rPr>
          <t xml:space="preserve">
</t>
        </r>
      </text>
    </comment>
    <comment ref="F189" authorId="0" shapeId="0" xr:uid="{723C35E4-7D7C-43F4-AA6E-1D8199ED5934}">
      <text>
        <r>
          <rPr>
            <b/>
            <sz val="9"/>
            <color indexed="81"/>
            <rFont val="Tahoma"/>
            <family val="2"/>
          </rPr>
          <t>CEPICI: Prière lier la facture scannée</t>
        </r>
        <r>
          <rPr>
            <sz val="9"/>
            <color indexed="81"/>
            <rFont val="Tahoma"/>
            <family val="2"/>
          </rPr>
          <t xml:space="preserve">
</t>
        </r>
      </text>
    </comment>
    <comment ref="F190" authorId="0" shapeId="0" xr:uid="{788E02DE-B6CD-46BE-89EB-340443A34D12}">
      <text>
        <r>
          <rPr>
            <b/>
            <sz val="9"/>
            <color indexed="81"/>
            <rFont val="Tahoma"/>
            <family val="2"/>
          </rPr>
          <t>CEPICI: Prière lier la facture scannée</t>
        </r>
        <r>
          <rPr>
            <sz val="9"/>
            <color indexed="81"/>
            <rFont val="Tahoma"/>
            <family val="2"/>
          </rPr>
          <t xml:space="preserve">
</t>
        </r>
      </text>
    </comment>
    <comment ref="F191" authorId="0" shapeId="0" xr:uid="{E43DA16F-962F-46DF-83CB-F442A85D141C}">
      <text>
        <r>
          <rPr>
            <b/>
            <sz val="9"/>
            <color indexed="81"/>
            <rFont val="Tahoma"/>
            <family val="2"/>
          </rPr>
          <t>CEPICI: Prière lier la facture scannée</t>
        </r>
        <r>
          <rPr>
            <sz val="9"/>
            <color indexed="81"/>
            <rFont val="Tahoma"/>
            <family val="2"/>
          </rPr>
          <t xml:space="preserve">
</t>
        </r>
      </text>
    </comment>
    <comment ref="F192" authorId="0" shapeId="0" xr:uid="{7B038230-3CFE-4716-B08D-B47263921564}">
      <text>
        <r>
          <rPr>
            <b/>
            <sz val="9"/>
            <color indexed="81"/>
            <rFont val="Tahoma"/>
            <family val="2"/>
          </rPr>
          <t>CEPICI: Prière lier la facture scannée</t>
        </r>
        <r>
          <rPr>
            <sz val="9"/>
            <color indexed="81"/>
            <rFont val="Tahoma"/>
            <family val="2"/>
          </rPr>
          <t xml:space="preserve">
</t>
        </r>
      </text>
    </comment>
    <comment ref="F193" authorId="0" shapeId="0" xr:uid="{54029CC7-7DAA-4D12-8781-F4B6DBF36F1C}">
      <text>
        <r>
          <rPr>
            <b/>
            <sz val="9"/>
            <color indexed="81"/>
            <rFont val="Tahoma"/>
            <family val="2"/>
          </rPr>
          <t>CEPICI: Prière lier la facture scannée</t>
        </r>
        <r>
          <rPr>
            <sz val="9"/>
            <color indexed="81"/>
            <rFont val="Tahoma"/>
            <family val="2"/>
          </rPr>
          <t xml:space="preserve">
</t>
        </r>
      </text>
    </comment>
    <comment ref="F194" authorId="0" shapeId="0" xr:uid="{3F84ABE6-8012-4E0C-950D-680D6BB58C01}">
      <text>
        <r>
          <rPr>
            <b/>
            <sz val="9"/>
            <color indexed="81"/>
            <rFont val="Tahoma"/>
            <family val="2"/>
          </rPr>
          <t>CEPICI: Prière lier la facture scannée</t>
        </r>
        <r>
          <rPr>
            <sz val="9"/>
            <color indexed="81"/>
            <rFont val="Tahoma"/>
            <family val="2"/>
          </rPr>
          <t xml:space="preserve">
</t>
        </r>
      </text>
    </comment>
    <comment ref="F195" authorId="0" shapeId="0" xr:uid="{8F6B359E-0DC7-4A61-A06E-E6648D55C366}">
      <text>
        <r>
          <rPr>
            <b/>
            <sz val="9"/>
            <color indexed="81"/>
            <rFont val="Tahoma"/>
            <family val="2"/>
          </rPr>
          <t>CEPICI: Prière lier la facture scannée</t>
        </r>
        <r>
          <rPr>
            <sz val="9"/>
            <color indexed="81"/>
            <rFont val="Tahoma"/>
            <family val="2"/>
          </rPr>
          <t xml:space="preserve">
</t>
        </r>
      </text>
    </comment>
    <comment ref="F196" authorId="0" shapeId="0" xr:uid="{BCCE798D-600C-4D7D-830E-D28A3F99A0CC}">
      <text>
        <r>
          <rPr>
            <b/>
            <sz val="9"/>
            <color indexed="81"/>
            <rFont val="Tahoma"/>
            <family val="2"/>
          </rPr>
          <t>CEPICI: Prière lier la facture scannée</t>
        </r>
        <r>
          <rPr>
            <sz val="9"/>
            <color indexed="81"/>
            <rFont val="Tahoma"/>
            <family val="2"/>
          </rPr>
          <t xml:space="preserve">
</t>
        </r>
      </text>
    </comment>
    <comment ref="F197" authorId="0" shapeId="0" xr:uid="{013D2F48-CCF0-421B-BF1F-011A07691951}">
      <text>
        <r>
          <rPr>
            <b/>
            <sz val="9"/>
            <color indexed="81"/>
            <rFont val="Tahoma"/>
            <family val="2"/>
          </rPr>
          <t>CEPICI: Prière lier la facture scannée</t>
        </r>
        <r>
          <rPr>
            <sz val="9"/>
            <color indexed="81"/>
            <rFont val="Tahoma"/>
            <family val="2"/>
          </rPr>
          <t xml:space="preserve">
</t>
        </r>
      </text>
    </comment>
    <comment ref="F198" authorId="0" shapeId="0" xr:uid="{82804040-C453-4868-9157-BA06C5360ED1}">
      <text>
        <r>
          <rPr>
            <b/>
            <sz val="9"/>
            <color indexed="81"/>
            <rFont val="Tahoma"/>
            <family val="2"/>
          </rPr>
          <t>CEPICI: Prière lier la facture scannée</t>
        </r>
        <r>
          <rPr>
            <sz val="9"/>
            <color indexed="81"/>
            <rFont val="Tahoma"/>
            <family val="2"/>
          </rPr>
          <t xml:space="preserve">
</t>
        </r>
      </text>
    </comment>
    <comment ref="F199" authorId="0" shapeId="0" xr:uid="{A10ECDE1-1A45-4746-9C53-73A198D31820}">
      <text>
        <r>
          <rPr>
            <b/>
            <sz val="9"/>
            <color indexed="81"/>
            <rFont val="Tahoma"/>
            <family val="2"/>
          </rPr>
          <t>CEPICI: Prière lier la facture scannée</t>
        </r>
        <r>
          <rPr>
            <sz val="9"/>
            <color indexed="81"/>
            <rFont val="Tahoma"/>
            <family val="2"/>
          </rPr>
          <t xml:space="preserve">
</t>
        </r>
      </text>
    </comment>
    <comment ref="F200" authorId="0" shapeId="0" xr:uid="{7CA37554-0FA0-42FD-838F-579B7B89C07C}">
      <text>
        <r>
          <rPr>
            <b/>
            <sz val="9"/>
            <color indexed="81"/>
            <rFont val="Tahoma"/>
            <family val="2"/>
          </rPr>
          <t>CEPICI: Prière lier la facture scannée</t>
        </r>
        <r>
          <rPr>
            <sz val="9"/>
            <color indexed="81"/>
            <rFont val="Tahoma"/>
            <family val="2"/>
          </rPr>
          <t xml:space="preserve">
</t>
        </r>
      </text>
    </comment>
    <comment ref="F201" authorId="0" shapeId="0" xr:uid="{DE8463D0-A011-4C79-AD85-C4F856090284}">
      <text>
        <r>
          <rPr>
            <b/>
            <sz val="9"/>
            <color indexed="81"/>
            <rFont val="Tahoma"/>
            <family val="2"/>
          </rPr>
          <t>CEPICI: Prière lier la facture scannée</t>
        </r>
        <r>
          <rPr>
            <sz val="9"/>
            <color indexed="81"/>
            <rFont val="Tahoma"/>
            <family val="2"/>
          </rPr>
          <t xml:space="preserve">
</t>
        </r>
      </text>
    </comment>
    <comment ref="F202" authorId="0" shapeId="0" xr:uid="{1422A649-54A4-4831-ABBC-8317AE83B53A}">
      <text>
        <r>
          <rPr>
            <b/>
            <sz val="9"/>
            <color indexed="81"/>
            <rFont val="Tahoma"/>
            <family val="2"/>
          </rPr>
          <t>CEPICI: Prière lier la facture scannée</t>
        </r>
        <r>
          <rPr>
            <sz val="9"/>
            <color indexed="81"/>
            <rFont val="Tahoma"/>
            <family val="2"/>
          </rPr>
          <t xml:space="preserve">
</t>
        </r>
      </text>
    </comment>
    <comment ref="F203" authorId="0" shapeId="0" xr:uid="{6D72226D-9214-43A0-9B88-69607F773D61}">
      <text>
        <r>
          <rPr>
            <b/>
            <sz val="9"/>
            <color indexed="81"/>
            <rFont val="Tahoma"/>
            <family val="2"/>
          </rPr>
          <t>CEPICI: Prière lier la facture scannée</t>
        </r>
        <r>
          <rPr>
            <sz val="9"/>
            <color indexed="81"/>
            <rFont val="Tahoma"/>
            <family val="2"/>
          </rPr>
          <t xml:space="preserve">
</t>
        </r>
      </text>
    </comment>
    <comment ref="F204" authorId="0" shapeId="0" xr:uid="{407346A9-A203-4866-8FC9-14BDC4384A18}">
      <text>
        <r>
          <rPr>
            <b/>
            <sz val="9"/>
            <color indexed="81"/>
            <rFont val="Tahoma"/>
            <family val="2"/>
          </rPr>
          <t>CEPICI: Prière lier la facture scannée</t>
        </r>
        <r>
          <rPr>
            <sz val="9"/>
            <color indexed="81"/>
            <rFont val="Tahoma"/>
            <family val="2"/>
          </rPr>
          <t xml:space="preserve">
</t>
        </r>
      </text>
    </comment>
    <comment ref="F205" authorId="0" shapeId="0" xr:uid="{6307DC0F-5AB2-463A-A68C-D5E584D1E846}">
      <text>
        <r>
          <rPr>
            <b/>
            <sz val="9"/>
            <color indexed="81"/>
            <rFont val="Tahoma"/>
            <family val="2"/>
          </rPr>
          <t>CEPICI: Prière lier la facture scannée</t>
        </r>
        <r>
          <rPr>
            <sz val="9"/>
            <color indexed="81"/>
            <rFont val="Tahoma"/>
            <family val="2"/>
          </rPr>
          <t xml:space="preserve">
</t>
        </r>
      </text>
    </comment>
    <comment ref="F206" authorId="0" shapeId="0" xr:uid="{0A21CCBD-2B89-4007-A4B4-1BACED7CA06B}">
      <text>
        <r>
          <rPr>
            <b/>
            <sz val="9"/>
            <color indexed="81"/>
            <rFont val="Tahoma"/>
            <family val="2"/>
          </rPr>
          <t>CEPICI: Prière lier la facture scannée</t>
        </r>
        <r>
          <rPr>
            <sz val="9"/>
            <color indexed="81"/>
            <rFont val="Tahoma"/>
            <family val="2"/>
          </rPr>
          <t xml:space="preserve">
</t>
        </r>
      </text>
    </comment>
    <comment ref="F207" authorId="0" shapeId="0" xr:uid="{5C47F7EF-B1A3-458A-AE78-93324ACBA6C0}">
      <text>
        <r>
          <rPr>
            <b/>
            <sz val="9"/>
            <color indexed="81"/>
            <rFont val="Tahoma"/>
            <family val="2"/>
          </rPr>
          <t>CEPICI: Prière lier la facture scannée</t>
        </r>
        <r>
          <rPr>
            <sz val="9"/>
            <color indexed="81"/>
            <rFont val="Tahoma"/>
            <family val="2"/>
          </rPr>
          <t xml:space="preserve">
</t>
        </r>
      </text>
    </comment>
    <comment ref="F208" authorId="0" shapeId="0" xr:uid="{68128445-62E3-4288-AF05-AAFA678E3C80}">
      <text>
        <r>
          <rPr>
            <b/>
            <sz val="9"/>
            <color indexed="81"/>
            <rFont val="Tahoma"/>
            <family val="2"/>
          </rPr>
          <t>CEPICI: Prière lier la facture scannée</t>
        </r>
        <r>
          <rPr>
            <sz val="9"/>
            <color indexed="81"/>
            <rFont val="Tahoma"/>
            <family val="2"/>
          </rPr>
          <t xml:space="preserve">
</t>
        </r>
      </text>
    </comment>
    <comment ref="F209" authorId="0" shapeId="0" xr:uid="{8000019E-53E4-424F-9E89-74BE11B1FA94}">
      <text>
        <r>
          <rPr>
            <b/>
            <sz val="9"/>
            <color indexed="81"/>
            <rFont val="Tahoma"/>
            <family val="2"/>
          </rPr>
          <t>CEPICI: Prière lier la facture scannée</t>
        </r>
        <r>
          <rPr>
            <sz val="9"/>
            <color indexed="81"/>
            <rFont val="Tahoma"/>
            <family val="2"/>
          </rPr>
          <t xml:space="preserve">
</t>
        </r>
      </text>
    </comment>
    <comment ref="F210" authorId="0" shapeId="0" xr:uid="{832CB34D-F74D-40F6-8D02-B4E63E68E945}">
      <text>
        <r>
          <rPr>
            <b/>
            <sz val="9"/>
            <color indexed="81"/>
            <rFont val="Tahoma"/>
            <family val="2"/>
          </rPr>
          <t>CEPICI: Prière lier la facture scannée</t>
        </r>
        <r>
          <rPr>
            <sz val="9"/>
            <color indexed="81"/>
            <rFont val="Tahoma"/>
            <family val="2"/>
          </rPr>
          <t xml:space="preserve">
</t>
        </r>
      </text>
    </comment>
    <comment ref="F211" authorId="0" shapeId="0" xr:uid="{413EA28F-6FAA-402B-9D36-88E61BD410B5}">
      <text>
        <r>
          <rPr>
            <b/>
            <sz val="9"/>
            <color indexed="81"/>
            <rFont val="Tahoma"/>
            <family val="2"/>
          </rPr>
          <t>CEPICI: Prière lier la facture scannée</t>
        </r>
        <r>
          <rPr>
            <sz val="9"/>
            <color indexed="81"/>
            <rFont val="Tahoma"/>
            <family val="2"/>
          </rPr>
          <t xml:space="preserve">
</t>
        </r>
      </text>
    </comment>
    <comment ref="F212" authorId="0" shapeId="0" xr:uid="{AC6EA605-7DF7-473F-8F3D-E480679962CE}">
      <text>
        <r>
          <rPr>
            <b/>
            <sz val="9"/>
            <color indexed="81"/>
            <rFont val="Tahoma"/>
            <family val="2"/>
          </rPr>
          <t>CEPICI: Prière lier la facture scannée</t>
        </r>
        <r>
          <rPr>
            <sz val="9"/>
            <color indexed="81"/>
            <rFont val="Tahoma"/>
            <family val="2"/>
          </rPr>
          <t xml:space="preserve">
</t>
        </r>
      </text>
    </comment>
    <comment ref="F213" authorId="0" shapeId="0" xr:uid="{9A372CBE-01EC-422B-9807-6A071CB2DA11}">
      <text>
        <r>
          <rPr>
            <b/>
            <sz val="9"/>
            <color indexed="81"/>
            <rFont val="Tahoma"/>
            <family val="2"/>
          </rPr>
          <t>CEPICI: Prière lier la facture scannée</t>
        </r>
        <r>
          <rPr>
            <sz val="9"/>
            <color indexed="81"/>
            <rFont val="Tahoma"/>
            <family val="2"/>
          </rPr>
          <t xml:space="preserve">
</t>
        </r>
      </text>
    </comment>
    <comment ref="F214" authorId="0" shapeId="0" xr:uid="{4209CFCC-5796-4B65-8746-EB44A7C1EC5C}">
      <text>
        <r>
          <rPr>
            <b/>
            <sz val="9"/>
            <color indexed="81"/>
            <rFont val="Tahoma"/>
            <family val="2"/>
          </rPr>
          <t>CEPICI: Prière lier la facture scannée</t>
        </r>
        <r>
          <rPr>
            <sz val="9"/>
            <color indexed="81"/>
            <rFont val="Tahoma"/>
            <family val="2"/>
          </rPr>
          <t xml:space="preserve">
</t>
        </r>
      </text>
    </comment>
    <comment ref="F215" authorId="0" shapeId="0" xr:uid="{25239E07-943D-4DEC-917A-68E6AE440376}">
      <text>
        <r>
          <rPr>
            <b/>
            <sz val="9"/>
            <color indexed="81"/>
            <rFont val="Tahoma"/>
            <family val="2"/>
          </rPr>
          <t>CEPICI: Prière lier la facture scannée</t>
        </r>
        <r>
          <rPr>
            <sz val="9"/>
            <color indexed="81"/>
            <rFont val="Tahoma"/>
            <family val="2"/>
          </rPr>
          <t xml:space="preserve">
</t>
        </r>
      </text>
    </comment>
    <comment ref="F216" authorId="0" shapeId="0" xr:uid="{414D19BC-0BF6-4201-B218-0D3ACF98A4EA}">
      <text>
        <r>
          <rPr>
            <b/>
            <sz val="9"/>
            <color indexed="81"/>
            <rFont val="Tahoma"/>
            <family val="2"/>
          </rPr>
          <t>CEPICI: Prière lier la facture scannée</t>
        </r>
        <r>
          <rPr>
            <sz val="9"/>
            <color indexed="81"/>
            <rFont val="Tahoma"/>
            <family val="2"/>
          </rPr>
          <t xml:space="preserve">
</t>
        </r>
      </text>
    </comment>
    <comment ref="F217" authorId="0" shapeId="0" xr:uid="{5E008F5C-2754-4718-87F8-E784793D0E83}">
      <text>
        <r>
          <rPr>
            <b/>
            <sz val="9"/>
            <color indexed="81"/>
            <rFont val="Tahoma"/>
            <family val="2"/>
          </rPr>
          <t>CEPICI: Prière lier la facture scannée</t>
        </r>
        <r>
          <rPr>
            <sz val="9"/>
            <color indexed="81"/>
            <rFont val="Tahoma"/>
            <family val="2"/>
          </rPr>
          <t xml:space="preserve">
</t>
        </r>
      </text>
    </comment>
    <comment ref="F218" authorId="0" shapeId="0" xr:uid="{DB2AB3E7-8DE9-4E3C-866C-D657DB54E9F1}">
      <text>
        <r>
          <rPr>
            <b/>
            <sz val="9"/>
            <color indexed="81"/>
            <rFont val="Tahoma"/>
            <family val="2"/>
          </rPr>
          <t>CEPICI: Prière lier la facture scannée</t>
        </r>
        <r>
          <rPr>
            <sz val="9"/>
            <color indexed="81"/>
            <rFont val="Tahoma"/>
            <family val="2"/>
          </rPr>
          <t xml:space="preserve">
</t>
        </r>
      </text>
    </comment>
    <comment ref="F219" authorId="0" shapeId="0" xr:uid="{74B240EC-9840-4291-93DA-02E8A5844C94}">
      <text>
        <r>
          <rPr>
            <b/>
            <sz val="9"/>
            <color indexed="81"/>
            <rFont val="Tahoma"/>
            <family val="2"/>
          </rPr>
          <t>CEPICI: Prière lier la facture scannée</t>
        </r>
        <r>
          <rPr>
            <sz val="9"/>
            <color indexed="81"/>
            <rFont val="Tahoma"/>
            <family val="2"/>
          </rPr>
          <t xml:space="preserve">
</t>
        </r>
      </text>
    </comment>
    <comment ref="F220" authorId="0" shapeId="0" xr:uid="{1C824413-F636-4E19-A1C5-486A871CAF90}">
      <text>
        <r>
          <rPr>
            <b/>
            <sz val="9"/>
            <color indexed="81"/>
            <rFont val="Tahoma"/>
            <family val="2"/>
          </rPr>
          <t>CEPICI: Prière lier la facture scannée</t>
        </r>
        <r>
          <rPr>
            <sz val="9"/>
            <color indexed="81"/>
            <rFont val="Tahoma"/>
            <family val="2"/>
          </rPr>
          <t xml:space="preserve">
</t>
        </r>
      </text>
    </comment>
    <comment ref="F221" authorId="0" shapeId="0" xr:uid="{4F6BE136-F024-42CA-99E7-33257125099C}">
      <text>
        <r>
          <rPr>
            <b/>
            <sz val="9"/>
            <color indexed="81"/>
            <rFont val="Tahoma"/>
            <family val="2"/>
          </rPr>
          <t>CEPICI: Prière lier la facture scannée</t>
        </r>
        <r>
          <rPr>
            <sz val="9"/>
            <color indexed="81"/>
            <rFont val="Tahoma"/>
            <family val="2"/>
          </rPr>
          <t xml:space="preserve">
</t>
        </r>
      </text>
    </comment>
    <comment ref="F222" authorId="0" shapeId="0" xr:uid="{BF271E1F-1AC0-4B18-BD41-3974E3932D8A}">
      <text>
        <r>
          <rPr>
            <b/>
            <sz val="9"/>
            <color indexed="81"/>
            <rFont val="Tahoma"/>
            <family val="2"/>
          </rPr>
          <t>CEPICI: Prière lier la facture scannée</t>
        </r>
        <r>
          <rPr>
            <sz val="9"/>
            <color indexed="81"/>
            <rFont val="Tahoma"/>
            <family val="2"/>
          </rPr>
          <t xml:space="preserve">
</t>
        </r>
      </text>
    </comment>
    <comment ref="F223" authorId="0" shapeId="0" xr:uid="{CAE30451-FE6A-442B-9CC8-14EB4656B8C5}">
      <text>
        <r>
          <rPr>
            <b/>
            <sz val="9"/>
            <color indexed="81"/>
            <rFont val="Tahoma"/>
            <family val="2"/>
          </rPr>
          <t>CEPICI: Prière lier la facture scannée</t>
        </r>
        <r>
          <rPr>
            <sz val="9"/>
            <color indexed="81"/>
            <rFont val="Tahoma"/>
            <family val="2"/>
          </rPr>
          <t xml:space="preserve">
</t>
        </r>
      </text>
    </comment>
    <comment ref="F224" authorId="0" shapeId="0" xr:uid="{532B16B1-8A63-485B-A1D3-85F43C43ABB4}">
      <text>
        <r>
          <rPr>
            <b/>
            <sz val="9"/>
            <color indexed="81"/>
            <rFont val="Tahoma"/>
            <family val="2"/>
          </rPr>
          <t>CEPICI: Prière lier la facture scannée</t>
        </r>
        <r>
          <rPr>
            <sz val="9"/>
            <color indexed="81"/>
            <rFont val="Tahoma"/>
            <family val="2"/>
          </rPr>
          <t xml:space="preserve">
</t>
        </r>
      </text>
    </comment>
    <comment ref="F225" authorId="0" shapeId="0" xr:uid="{F03D5F6B-9C97-4BD1-A13E-00229F9A1F25}">
      <text>
        <r>
          <rPr>
            <b/>
            <sz val="9"/>
            <color indexed="81"/>
            <rFont val="Tahoma"/>
            <family val="2"/>
          </rPr>
          <t>CEPICI: Prière lier la facture scannée</t>
        </r>
        <r>
          <rPr>
            <sz val="9"/>
            <color indexed="81"/>
            <rFont val="Tahoma"/>
            <family val="2"/>
          </rPr>
          <t xml:space="preserve">
</t>
        </r>
      </text>
    </comment>
    <comment ref="F226" authorId="0" shapeId="0" xr:uid="{227294B9-229A-4E80-8CD1-9D34CAD737E6}">
      <text>
        <r>
          <rPr>
            <b/>
            <sz val="9"/>
            <color indexed="81"/>
            <rFont val="Tahoma"/>
            <family val="2"/>
          </rPr>
          <t>CEPICI: Prière lier la facture scannée</t>
        </r>
        <r>
          <rPr>
            <sz val="9"/>
            <color indexed="81"/>
            <rFont val="Tahoma"/>
            <family val="2"/>
          </rPr>
          <t xml:space="preserve">
</t>
        </r>
      </text>
    </comment>
    <comment ref="F227" authorId="0" shapeId="0" xr:uid="{095B59BB-A815-4D85-8A2E-9950174D7E1F}">
      <text>
        <r>
          <rPr>
            <b/>
            <sz val="9"/>
            <color indexed="81"/>
            <rFont val="Tahoma"/>
            <family val="2"/>
          </rPr>
          <t>CEPICI: Prière lier la facture scannée</t>
        </r>
        <r>
          <rPr>
            <sz val="9"/>
            <color indexed="81"/>
            <rFont val="Tahoma"/>
            <family val="2"/>
          </rPr>
          <t xml:space="preserve">
</t>
        </r>
      </text>
    </comment>
    <comment ref="F228" authorId="0" shapeId="0" xr:uid="{993959E7-121E-41FF-B09E-69A9EC585D32}">
      <text>
        <r>
          <rPr>
            <b/>
            <sz val="9"/>
            <color indexed="81"/>
            <rFont val="Tahoma"/>
            <family val="2"/>
          </rPr>
          <t>CEPICI: Prière lier la facture scannée</t>
        </r>
        <r>
          <rPr>
            <sz val="9"/>
            <color indexed="81"/>
            <rFont val="Tahoma"/>
            <family val="2"/>
          </rPr>
          <t xml:space="preserve">
</t>
        </r>
      </text>
    </comment>
    <comment ref="F229" authorId="0" shapeId="0" xr:uid="{7A73A453-70E5-4CD5-8B36-AD59BCC9C447}">
      <text>
        <r>
          <rPr>
            <b/>
            <sz val="9"/>
            <color indexed="81"/>
            <rFont val="Tahoma"/>
            <family val="2"/>
          </rPr>
          <t>CEPICI: Prière lier la facture scannée</t>
        </r>
        <r>
          <rPr>
            <sz val="9"/>
            <color indexed="81"/>
            <rFont val="Tahoma"/>
            <family val="2"/>
          </rPr>
          <t xml:space="preserve">
</t>
        </r>
      </text>
    </comment>
    <comment ref="F230" authorId="0" shapeId="0" xr:uid="{A6A04373-A536-4B69-917D-7FC21D0F75F5}">
      <text>
        <r>
          <rPr>
            <b/>
            <sz val="9"/>
            <color indexed="81"/>
            <rFont val="Tahoma"/>
            <family val="2"/>
          </rPr>
          <t>CEPICI: Prière lier la facture scannée</t>
        </r>
        <r>
          <rPr>
            <sz val="9"/>
            <color indexed="81"/>
            <rFont val="Tahoma"/>
            <family val="2"/>
          </rPr>
          <t xml:space="preserve">
</t>
        </r>
      </text>
    </comment>
    <comment ref="F231" authorId="0" shapeId="0" xr:uid="{E6E6C908-ACDB-4E11-B43B-2D5F45D6FE08}">
      <text>
        <r>
          <rPr>
            <b/>
            <sz val="9"/>
            <color indexed="81"/>
            <rFont val="Tahoma"/>
            <family val="2"/>
          </rPr>
          <t>CEPICI: Prière lier la facture scannée</t>
        </r>
        <r>
          <rPr>
            <sz val="9"/>
            <color indexed="81"/>
            <rFont val="Tahoma"/>
            <family val="2"/>
          </rPr>
          <t xml:space="preserve">
</t>
        </r>
      </text>
    </comment>
    <comment ref="F232" authorId="0" shapeId="0" xr:uid="{6A8C374D-EA55-47B0-AFA9-B151FD0E6402}">
      <text>
        <r>
          <rPr>
            <b/>
            <sz val="9"/>
            <color indexed="81"/>
            <rFont val="Tahoma"/>
            <family val="2"/>
          </rPr>
          <t>CEPICI: Prière lier la facture scannée</t>
        </r>
        <r>
          <rPr>
            <sz val="9"/>
            <color indexed="81"/>
            <rFont val="Tahoma"/>
            <family val="2"/>
          </rPr>
          <t xml:space="preserve">
</t>
        </r>
      </text>
    </comment>
    <comment ref="F233" authorId="0" shapeId="0" xr:uid="{913541BF-F770-45A2-ABA5-BB77BD44062D}">
      <text>
        <r>
          <rPr>
            <b/>
            <sz val="9"/>
            <color indexed="81"/>
            <rFont val="Tahoma"/>
            <family val="2"/>
          </rPr>
          <t>CEPICI: Prière lier la facture scannée</t>
        </r>
        <r>
          <rPr>
            <sz val="9"/>
            <color indexed="81"/>
            <rFont val="Tahoma"/>
            <family val="2"/>
          </rPr>
          <t xml:space="preserve">
</t>
        </r>
      </text>
    </comment>
    <comment ref="F234" authorId="0" shapeId="0" xr:uid="{3B2C652A-B4F2-448A-98C3-B095EFB39BD8}">
      <text>
        <r>
          <rPr>
            <b/>
            <sz val="9"/>
            <color indexed="81"/>
            <rFont val="Tahoma"/>
            <family val="2"/>
          </rPr>
          <t>CEPICI: Prière lier la facture scannée</t>
        </r>
        <r>
          <rPr>
            <sz val="9"/>
            <color indexed="81"/>
            <rFont val="Tahoma"/>
            <family val="2"/>
          </rPr>
          <t xml:space="preserve">
</t>
        </r>
      </text>
    </comment>
    <comment ref="F235" authorId="0" shapeId="0" xr:uid="{908388C1-4E3B-492F-865E-95A236D66343}">
      <text>
        <r>
          <rPr>
            <b/>
            <sz val="9"/>
            <color indexed="81"/>
            <rFont val="Tahoma"/>
            <family val="2"/>
          </rPr>
          <t>CEPICI: Prière lier la facture scannée</t>
        </r>
        <r>
          <rPr>
            <sz val="9"/>
            <color indexed="81"/>
            <rFont val="Tahoma"/>
            <family val="2"/>
          </rPr>
          <t xml:space="preserve">
</t>
        </r>
      </text>
    </comment>
    <comment ref="F236" authorId="0" shapeId="0" xr:uid="{171D0807-E5D3-4000-8F11-B98D4852EF7E}">
      <text>
        <r>
          <rPr>
            <b/>
            <sz val="9"/>
            <color indexed="81"/>
            <rFont val="Tahoma"/>
            <family val="2"/>
          </rPr>
          <t>CEPICI: Prière lier la facture scannée</t>
        </r>
        <r>
          <rPr>
            <sz val="9"/>
            <color indexed="81"/>
            <rFont val="Tahoma"/>
            <family val="2"/>
          </rPr>
          <t xml:space="preserve">
</t>
        </r>
      </text>
    </comment>
    <comment ref="F237" authorId="0" shapeId="0" xr:uid="{F04A11B2-E964-4C3B-9DFF-D980C08314EE}">
      <text>
        <r>
          <rPr>
            <b/>
            <sz val="9"/>
            <color indexed="81"/>
            <rFont val="Tahoma"/>
            <family val="2"/>
          </rPr>
          <t>CEPICI: Prière lier la facture scannée</t>
        </r>
        <r>
          <rPr>
            <sz val="9"/>
            <color indexed="81"/>
            <rFont val="Tahoma"/>
            <family val="2"/>
          </rPr>
          <t xml:space="preserve">
</t>
        </r>
      </text>
    </comment>
    <comment ref="F238" authorId="0" shapeId="0" xr:uid="{600829F0-8D09-4DFB-A684-F83DB0ABA88D}">
      <text>
        <r>
          <rPr>
            <b/>
            <sz val="9"/>
            <color indexed="81"/>
            <rFont val="Tahoma"/>
            <family val="2"/>
          </rPr>
          <t>CEPICI: Prière lier la facture scannée</t>
        </r>
        <r>
          <rPr>
            <sz val="9"/>
            <color indexed="81"/>
            <rFont val="Tahoma"/>
            <family val="2"/>
          </rPr>
          <t xml:space="preserve">
</t>
        </r>
      </text>
    </comment>
    <comment ref="F239" authorId="0" shapeId="0" xr:uid="{4435C00B-39B2-4479-9B4A-60E86AC46CAF}">
      <text>
        <r>
          <rPr>
            <b/>
            <sz val="9"/>
            <color indexed="81"/>
            <rFont val="Tahoma"/>
            <family val="2"/>
          </rPr>
          <t>CEPICI: Prière lier la facture scannée</t>
        </r>
        <r>
          <rPr>
            <sz val="9"/>
            <color indexed="81"/>
            <rFont val="Tahoma"/>
            <family val="2"/>
          </rPr>
          <t xml:space="preserve">
</t>
        </r>
      </text>
    </comment>
    <comment ref="F240" authorId="0" shapeId="0" xr:uid="{02964331-B4AC-4A0F-803B-11007B7ABF8C}">
      <text>
        <r>
          <rPr>
            <b/>
            <sz val="9"/>
            <color indexed="81"/>
            <rFont val="Tahoma"/>
            <family val="2"/>
          </rPr>
          <t>CEPICI: Prière lier la facture scannée</t>
        </r>
        <r>
          <rPr>
            <sz val="9"/>
            <color indexed="81"/>
            <rFont val="Tahoma"/>
            <family val="2"/>
          </rPr>
          <t xml:space="preserve">
</t>
        </r>
      </text>
    </comment>
    <comment ref="F241" authorId="0" shapeId="0" xr:uid="{AABFCCC2-9FE3-421F-B9AD-8BC7E45577FC}">
      <text>
        <r>
          <rPr>
            <b/>
            <sz val="9"/>
            <color indexed="81"/>
            <rFont val="Tahoma"/>
            <family val="2"/>
          </rPr>
          <t>CEPICI: Prière lier la facture scannée</t>
        </r>
        <r>
          <rPr>
            <sz val="9"/>
            <color indexed="81"/>
            <rFont val="Tahoma"/>
            <family val="2"/>
          </rPr>
          <t xml:space="preserve">
</t>
        </r>
      </text>
    </comment>
    <comment ref="F242" authorId="0" shapeId="0" xr:uid="{9DB495D6-A4D8-4C30-927E-EBDA574F8849}">
      <text>
        <r>
          <rPr>
            <b/>
            <sz val="9"/>
            <color indexed="81"/>
            <rFont val="Tahoma"/>
            <family val="2"/>
          </rPr>
          <t>CEPICI: Prière lier la facture scannée</t>
        </r>
        <r>
          <rPr>
            <sz val="9"/>
            <color indexed="81"/>
            <rFont val="Tahoma"/>
            <family val="2"/>
          </rPr>
          <t xml:space="preserve">
</t>
        </r>
      </text>
    </comment>
    <comment ref="F243" authorId="0" shapeId="0" xr:uid="{D5F18D0F-043D-4C47-A74E-AEA9D69035FD}">
      <text>
        <r>
          <rPr>
            <b/>
            <sz val="9"/>
            <color indexed="81"/>
            <rFont val="Tahoma"/>
            <family val="2"/>
          </rPr>
          <t>CEPICI: Prière lier la facture scannée</t>
        </r>
        <r>
          <rPr>
            <sz val="9"/>
            <color indexed="81"/>
            <rFont val="Tahoma"/>
            <family val="2"/>
          </rPr>
          <t xml:space="preserve">
</t>
        </r>
      </text>
    </comment>
    <comment ref="F244" authorId="0" shapeId="0" xr:uid="{14B445A6-CBF4-4A6A-85E5-1E900FE4B927}">
      <text>
        <r>
          <rPr>
            <b/>
            <sz val="9"/>
            <color indexed="81"/>
            <rFont val="Tahoma"/>
            <family val="2"/>
          </rPr>
          <t>CEPICI: Prière lier la facture scannée</t>
        </r>
        <r>
          <rPr>
            <sz val="9"/>
            <color indexed="81"/>
            <rFont val="Tahoma"/>
            <family val="2"/>
          </rPr>
          <t xml:space="preserve">
</t>
        </r>
      </text>
    </comment>
    <comment ref="F245" authorId="0" shapeId="0" xr:uid="{942ACFB0-DD91-45CF-9B31-C856B404E84A}">
      <text>
        <r>
          <rPr>
            <b/>
            <sz val="9"/>
            <color indexed="81"/>
            <rFont val="Tahoma"/>
            <family val="2"/>
          </rPr>
          <t>CEPICI: Prière lier la facture scannée</t>
        </r>
        <r>
          <rPr>
            <sz val="9"/>
            <color indexed="81"/>
            <rFont val="Tahoma"/>
            <family val="2"/>
          </rPr>
          <t xml:space="preserve">
</t>
        </r>
      </text>
    </comment>
    <comment ref="F246" authorId="0" shapeId="0" xr:uid="{11610761-2D09-458D-8DF8-59966F3792C0}">
      <text>
        <r>
          <rPr>
            <b/>
            <sz val="9"/>
            <color indexed="81"/>
            <rFont val="Tahoma"/>
            <family val="2"/>
          </rPr>
          <t>CEPICI: Prière lier la facture scannée</t>
        </r>
        <r>
          <rPr>
            <sz val="9"/>
            <color indexed="81"/>
            <rFont val="Tahoma"/>
            <family val="2"/>
          </rPr>
          <t xml:space="preserve">
</t>
        </r>
      </text>
    </comment>
    <comment ref="F247" authorId="0" shapeId="0" xr:uid="{B067D214-C474-42BE-A118-C80CB14307EF}">
      <text>
        <r>
          <rPr>
            <b/>
            <sz val="9"/>
            <color indexed="81"/>
            <rFont val="Tahoma"/>
            <family val="2"/>
          </rPr>
          <t>CEPICI: Prière lier la facture scannée</t>
        </r>
        <r>
          <rPr>
            <sz val="9"/>
            <color indexed="81"/>
            <rFont val="Tahoma"/>
            <family val="2"/>
          </rPr>
          <t xml:space="preserve">
</t>
        </r>
      </text>
    </comment>
    <comment ref="F248" authorId="0" shapeId="0" xr:uid="{5C81B1A2-77AD-4B32-8B16-4C0E67E07E4D}">
      <text>
        <r>
          <rPr>
            <b/>
            <sz val="9"/>
            <color indexed="81"/>
            <rFont val="Tahoma"/>
            <family val="2"/>
          </rPr>
          <t>CEPICI: Prière lier la facture scannée</t>
        </r>
        <r>
          <rPr>
            <sz val="9"/>
            <color indexed="81"/>
            <rFont val="Tahoma"/>
            <family val="2"/>
          </rPr>
          <t xml:space="preserve">
</t>
        </r>
      </text>
    </comment>
    <comment ref="F249" authorId="0" shapeId="0" xr:uid="{F727E79B-96DD-4A7B-820A-F7079746C418}">
      <text>
        <r>
          <rPr>
            <b/>
            <sz val="9"/>
            <color indexed="81"/>
            <rFont val="Tahoma"/>
            <family val="2"/>
          </rPr>
          <t>CEPICI: Prière lier la facture scannée</t>
        </r>
        <r>
          <rPr>
            <sz val="9"/>
            <color indexed="81"/>
            <rFont val="Tahoma"/>
            <family val="2"/>
          </rPr>
          <t xml:space="preserve">
</t>
        </r>
      </text>
    </comment>
    <comment ref="F250" authorId="0" shapeId="0" xr:uid="{6CC2585F-4410-432D-B5CF-663C610004D0}">
      <text>
        <r>
          <rPr>
            <b/>
            <sz val="9"/>
            <color indexed="81"/>
            <rFont val="Tahoma"/>
            <family val="2"/>
          </rPr>
          <t>CEPICI: Prière lier la facture scannée</t>
        </r>
        <r>
          <rPr>
            <sz val="9"/>
            <color indexed="81"/>
            <rFont val="Tahoma"/>
            <family val="2"/>
          </rPr>
          <t xml:space="preserve">
</t>
        </r>
      </text>
    </comment>
    <comment ref="F251" authorId="0" shapeId="0" xr:uid="{8A2A689D-9E43-4B8D-982C-645CE084AC26}">
      <text>
        <r>
          <rPr>
            <b/>
            <sz val="9"/>
            <color indexed="81"/>
            <rFont val="Tahoma"/>
            <family val="2"/>
          </rPr>
          <t>CEPICI: Prière lier la facture scannée</t>
        </r>
        <r>
          <rPr>
            <sz val="9"/>
            <color indexed="81"/>
            <rFont val="Tahoma"/>
            <family val="2"/>
          </rPr>
          <t xml:space="preserve">
</t>
        </r>
      </text>
    </comment>
    <comment ref="F252" authorId="0" shapeId="0" xr:uid="{42AE5354-49B5-40FA-88AE-2C9D0D320688}">
      <text>
        <r>
          <rPr>
            <b/>
            <sz val="9"/>
            <color indexed="81"/>
            <rFont val="Tahoma"/>
            <family val="2"/>
          </rPr>
          <t>CEPICI: Prière lier la facture scannée</t>
        </r>
        <r>
          <rPr>
            <sz val="9"/>
            <color indexed="81"/>
            <rFont val="Tahoma"/>
            <family val="2"/>
          </rPr>
          <t xml:space="preserve">
</t>
        </r>
      </text>
    </comment>
    <comment ref="F253" authorId="0" shapeId="0" xr:uid="{4248F5A4-D129-4455-B6B8-C2E076BD71B8}">
      <text>
        <r>
          <rPr>
            <b/>
            <sz val="9"/>
            <color indexed="81"/>
            <rFont val="Tahoma"/>
            <family val="2"/>
          </rPr>
          <t>CEPICI: Prière lier la facture scannée</t>
        </r>
        <r>
          <rPr>
            <sz val="9"/>
            <color indexed="81"/>
            <rFont val="Tahoma"/>
            <family val="2"/>
          </rPr>
          <t xml:space="preserve">
</t>
        </r>
      </text>
    </comment>
    <comment ref="F254" authorId="0" shapeId="0" xr:uid="{79B67435-FDE3-41C6-93AC-49875FCB40C3}">
      <text>
        <r>
          <rPr>
            <b/>
            <sz val="9"/>
            <color indexed="81"/>
            <rFont val="Tahoma"/>
            <family val="2"/>
          </rPr>
          <t>CEPICI: Prière lier la facture scannée</t>
        </r>
        <r>
          <rPr>
            <sz val="9"/>
            <color indexed="81"/>
            <rFont val="Tahoma"/>
            <family val="2"/>
          </rPr>
          <t xml:space="preserve">
</t>
        </r>
      </text>
    </comment>
    <comment ref="F255" authorId="0" shapeId="0" xr:uid="{D2E72468-FEF3-4580-A319-51BB5091DE4B}">
      <text>
        <r>
          <rPr>
            <b/>
            <sz val="9"/>
            <color indexed="81"/>
            <rFont val="Tahoma"/>
            <family val="2"/>
          </rPr>
          <t>CEPICI: Prière lier la facture scannée</t>
        </r>
        <r>
          <rPr>
            <sz val="9"/>
            <color indexed="81"/>
            <rFont val="Tahoma"/>
            <family val="2"/>
          </rPr>
          <t xml:space="preserve">
</t>
        </r>
      </text>
    </comment>
    <comment ref="F256" authorId="0" shapeId="0" xr:uid="{62878FFA-5660-4C7B-9473-FAE476356584}">
      <text>
        <r>
          <rPr>
            <b/>
            <sz val="9"/>
            <color indexed="81"/>
            <rFont val="Tahoma"/>
            <family val="2"/>
          </rPr>
          <t>CEPICI: Prière lier la facture scannée</t>
        </r>
        <r>
          <rPr>
            <sz val="9"/>
            <color indexed="81"/>
            <rFont val="Tahoma"/>
            <family val="2"/>
          </rPr>
          <t xml:space="preserve">
</t>
        </r>
      </text>
    </comment>
    <comment ref="F257" authorId="0" shapeId="0" xr:uid="{FF7D5DD8-96D0-40B4-B27C-C45DF99F7E5C}">
      <text>
        <r>
          <rPr>
            <b/>
            <sz val="9"/>
            <color indexed="81"/>
            <rFont val="Tahoma"/>
            <family val="2"/>
          </rPr>
          <t>CEPICI: Prière lier la facture scannée</t>
        </r>
        <r>
          <rPr>
            <sz val="9"/>
            <color indexed="81"/>
            <rFont val="Tahoma"/>
            <family val="2"/>
          </rPr>
          <t xml:space="preserve">
</t>
        </r>
      </text>
    </comment>
    <comment ref="F258" authorId="0" shapeId="0" xr:uid="{EAE2B7E0-B4DB-41C8-816B-3018D2B3D1ED}">
      <text>
        <r>
          <rPr>
            <b/>
            <sz val="9"/>
            <color indexed="81"/>
            <rFont val="Tahoma"/>
            <family val="2"/>
          </rPr>
          <t>CEPICI: Prière lier la facture scannée</t>
        </r>
        <r>
          <rPr>
            <sz val="9"/>
            <color indexed="81"/>
            <rFont val="Tahoma"/>
            <family val="2"/>
          </rPr>
          <t xml:space="preserve">
</t>
        </r>
      </text>
    </comment>
    <comment ref="F259" authorId="0" shapeId="0" xr:uid="{6BB3D5E1-8366-40CC-AB2A-817489EFBB28}">
      <text>
        <r>
          <rPr>
            <b/>
            <sz val="9"/>
            <color indexed="81"/>
            <rFont val="Tahoma"/>
            <family val="2"/>
          </rPr>
          <t>CEPICI: Prière lier la facture scannée</t>
        </r>
        <r>
          <rPr>
            <sz val="9"/>
            <color indexed="81"/>
            <rFont val="Tahoma"/>
            <family val="2"/>
          </rPr>
          <t xml:space="preserve">
</t>
        </r>
      </text>
    </comment>
    <comment ref="F260" authorId="0" shapeId="0" xr:uid="{9D97141E-47E1-4F8D-B5F3-B38DF9A89DD0}">
      <text>
        <r>
          <rPr>
            <b/>
            <sz val="9"/>
            <color indexed="81"/>
            <rFont val="Tahoma"/>
            <family val="2"/>
          </rPr>
          <t>CEPICI: Prière lier la facture scannée</t>
        </r>
        <r>
          <rPr>
            <sz val="9"/>
            <color indexed="81"/>
            <rFont val="Tahoma"/>
            <family val="2"/>
          </rPr>
          <t xml:space="preserve">
</t>
        </r>
      </text>
    </comment>
    <comment ref="F261" authorId="0" shapeId="0" xr:uid="{5C2875F6-4783-484C-BC2B-0B81EB35620D}">
      <text>
        <r>
          <rPr>
            <b/>
            <sz val="9"/>
            <color indexed="81"/>
            <rFont val="Tahoma"/>
            <family val="2"/>
          </rPr>
          <t>CEPICI: Prière lier la facture scannée</t>
        </r>
        <r>
          <rPr>
            <sz val="9"/>
            <color indexed="81"/>
            <rFont val="Tahoma"/>
            <family val="2"/>
          </rPr>
          <t xml:space="preserve">
</t>
        </r>
      </text>
    </comment>
    <comment ref="F262" authorId="0" shapeId="0" xr:uid="{7544ABF8-F3B4-4350-92F0-1B0DF7982AD1}">
      <text>
        <r>
          <rPr>
            <b/>
            <sz val="9"/>
            <color indexed="81"/>
            <rFont val="Tahoma"/>
            <family val="2"/>
          </rPr>
          <t>CEPICI: Prière lier la facture scannée</t>
        </r>
        <r>
          <rPr>
            <sz val="9"/>
            <color indexed="81"/>
            <rFont val="Tahoma"/>
            <family val="2"/>
          </rPr>
          <t xml:space="preserve">
</t>
        </r>
      </text>
    </comment>
    <comment ref="F263" authorId="0" shapeId="0" xr:uid="{9FA93646-0170-4C58-842B-90B6E9E75968}">
      <text>
        <r>
          <rPr>
            <b/>
            <sz val="9"/>
            <color indexed="81"/>
            <rFont val="Tahoma"/>
            <family val="2"/>
          </rPr>
          <t>CEPICI: Prière lier la facture scannée</t>
        </r>
        <r>
          <rPr>
            <sz val="9"/>
            <color indexed="81"/>
            <rFont val="Tahoma"/>
            <family val="2"/>
          </rPr>
          <t xml:space="preserve">
</t>
        </r>
      </text>
    </comment>
    <comment ref="F264" authorId="0" shapeId="0" xr:uid="{55B12D2F-71C0-48D2-B029-E74D5D0AD8FA}">
      <text>
        <r>
          <rPr>
            <b/>
            <sz val="9"/>
            <color indexed="81"/>
            <rFont val="Tahoma"/>
            <family val="2"/>
          </rPr>
          <t>CEPICI: Prière lier la facture scannée</t>
        </r>
        <r>
          <rPr>
            <sz val="9"/>
            <color indexed="81"/>
            <rFont val="Tahoma"/>
            <family val="2"/>
          </rPr>
          <t xml:space="preserve">
</t>
        </r>
      </text>
    </comment>
    <comment ref="F265" authorId="0" shapeId="0" xr:uid="{27B5A5CC-36BE-4106-BA93-3E8FC5EDE2B0}">
      <text>
        <r>
          <rPr>
            <b/>
            <sz val="9"/>
            <color indexed="81"/>
            <rFont val="Tahoma"/>
            <family val="2"/>
          </rPr>
          <t>CEPICI: Prière lier la facture scannée</t>
        </r>
        <r>
          <rPr>
            <sz val="9"/>
            <color indexed="81"/>
            <rFont val="Tahoma"/>
            <family val="2"/>
          </rPr>
          <t xml:space="preserve">
</t>
        </r>
      </text>
    </comment>
    <comment ref="F266" authorId="0" shapeId="0" xr:uid="{42AA4200-7B12-46E1-911E-3A320D3BC794}">
      <text>
        <r>
          <rPr>
            <b/>
            <sz val="9"/>
            <color indexed="81"/>
            <rFont val="Tahoma"/>
            <family val="2"/>
          </rPr>
          <t>CEPICI: Prière lier la facture scannée</t>
        </r>
        <r>
          <rPr>
            <sz val="9"/>
            <color indexed="81"/>
            <rFont val="Tahoma"/>
            <family val="2"/>
          </rPr>
          <t xml:space="preserve">
</t>
        </r>
      </text>
    </comment>
    <comment ref="F267" authorId="0" shapeId="0" xr:uid="{81D69CC1-A5CB-4428-BBD5-0ED8E9297341}">
      <text>
        <r>
          <rPr>
            <b/>
            <sz val="9"/>
            <color indexed="81"/>
            <rFont val="Tahoma"/>
            <family val="2"/>
          </rPr>
          <t>CEPICI: Prière lier la facture scannée</t>
        </r>
        <r>
          <rPr>
            <sz val="9"/>
            <color indexed="81"/>
            <rFont val="Tahoma"/>
            <family val="2"/>
          </rPr>
          <t xml:space="preserve">
</t>
        </r>
      </text>
    </comment>
    <comment ref="F268" authorId="0" shapeId="0" xr:uid="{B9A66CEB-4984-497C-AE07-788D7441F7F7}">
      <text>
        <r>
          <rPr>
            <b/>
            <sz val="9"/>
            <color indexed="81"/>
            <rFont val="Tahoma"/>
            <family val="2"/>
          </rPr>
          <t>CEPICI: Prière lier la facture scannée</t>
        </r>
        <r>
          <rPr>
            <sz val="9"/>
            <color indexed="81"/>
            <rFont val="Tahoma"/>
            <family val="2"/>
          </rPr>
          <t xml:space="preserve">
</t>
        </r>
      </text>
    </comment>
    <comment ref="F269" authorId="0" shapeId="0" xr:uid="{26472D43-2A47-45B9-9FDC-C5EEE17F2A58}">
      <text>
        <r>
          <rPr>
            <b/>
            <sz val="9"/>
            <color indexed="81"/>
            <rFont val="Tahoma"/>
            <family val="2"/>
          </rPr>
          <t>CEPICI: Prière lier la facture scannée</t>
        </r>
        <r>
          <rPr>
            <sz val="9"/>
            <color indexed="81"/>
            <rFont val="Tahoma"/>
            <family val="2"/>
          </rPr>
          <t xml:space="preserve">
</t>
        </r>
      </text>
    </comment>
    <comment ref="F270" authorId="0" shapeId="0" xr:uid="{C0A46FDB-421B-4A8F-A793-1F42E45A4A73}">
      <text>
        <r>
          <rPr>
            <b/>
            <sz val="9"/>
            <color indexed="81"/>
            <rFont val="Tahoma"/>
            <family val="2"/>
          </rPr>
          <t>CEPICI: Prière lier la facture scannée</t>
        </r>
        <r>
          <rPr>
            <sz val="9"/>
            <color indexed="81"/>
            <rFont val="Tahoma"/>
            <family val="2"/>
          </rPr>
          <t xml:space="preserve">
</t>
        </r>
      </text>
    </comment>
    <comment ref="F271" authorId="0" shapeId="0" xr:uid="{A2C8B9E4-398A-4ED7-B9DF-1A025692DD19}">
      <text>
        <r>
          <rPr>
            <b/>
            <sz val="9"/>
            <color indexed="81"/>
            <rFont val="Tahoma"/>
            <family val="2"/>
          </rPr>
          <t>CEPICI: Prière lier la facture scannée</t>
        </r>
        <r>
          <rPr>
            <sz val="9"/>
            <color indexed="81"/>
            <rFont val="Tahoma"/>
            <family val="2"/>
          </rPr>
          <t xml:space="preserve">
</t>
        </r>
      </text>
    </comment>
    <comment ref="F272" authorId="0" shapeId="0" xr:uid="{3B4D127F-46E0-4330-8DE7-D539CE9E36A1}">
      <text>
        <r>
          <rPr>
            <b/>
            <sz val="9"/>
            <color indexed="81"/>
            <rFont val="Tahoma"/>
            <family val="2"/>
          </rPr>
          <t>CEPICI: Prière lier la facture scannée</t>
        </r>
        <r>
          <rPr>
            <sz val="9"/>
            <color indexed="81"/>
            <rFont val="Tahoma"/>
            <family val="2"/>
          </rPr>
          <t xml:space="preserve">
</t>
        </r>
      </text>
    </comment>
    <comment ref="F273" authorId="0" shapeId="0" xr:uid="{FC8CE444-8E0D-4553-964A-F6E8B98E83B0}">
      <text>
        <r>
          <rPr>
            <b/>
            <sz val="9"/>
            <color indexed="81"/>
            <rFont val="Tahoma"/>
            <family val="2"/>
          </rPr>
          <t>CEPICI: Prière lier la facture scannée</t>
        </r>
        <r>
          <rPr>
            <sz val="9"/>
            <color indexed="81"/>
            <rFont val="Tahoma"/>
            <family val="2"/>
          </rPr>
          <t xml:space="preserve">
</t>
        </r>
      </text>
    </comment>
    <comment ref="F274" authorId="0" shapeId="0" xr:uid="{CBF08927-8BAF-434F-81A0-17F4BE8B993F}">
      <text>
        <r>
          <rPr>
            <b/>
            <sz val="9"/>
            <color indexed="81"/>
            <rFont val="Tahoma"/>
            <family val="2"/>
          </rPr>
          <t>CEPICI: Prière lier la facture scannée</t>
        </r>
        <r>
          <rPr>
            <sz val="9"/>
            <color indexed="81"/>
            <rFont val="Tahoma"/>
            <family val="2"/>
          </rPr>
          <t xml:space="preserve">
</t>
        </r>
      </text>
    </comment>
    <comment ref="F275" authorId="0" shapeId="0" xr:uid="{59F0251D-02F2-4AC4-A0CF-97AED5C6CFFB}">
      <text>
        <r>
          <rPr>
            <b/>
            <sz val="9"/>
            <color indexed="81"/>
            <rFont val="Tahoma"/>
            <family val="2"/>
          </rPr>
          <t>CEPICI: Prière lier la facture scannée</t>
        </r>
        <r>
          <rPr>
            <sz val="9"/>
            <color indexed="81"/>
            <rFont val="Tahoma"/>
            <family val="2"/>
          </rPr>
          <t xml:space="preserve">
</t>
        </r>
      </text>
    </comment>
    <comment ref="F276" authorId="0" shapeId="0" xr:uid="{6D10E106-47CE-4E5E-8A2C-EBA12E155412}">
      <text>
        <r>
          <rPr>
            <b/>
            <sz val="9"/>
            <color indexed="81"/>
            <rFont val="Tahoma"/>
            <family val="2"/>
          </rPr>
          <t>CEPICI: Prière lier la facture scannée</t>
        </r>
        <r>
          <rPr>
            <sz val="9"/>
            <color indexed="81"/>
            <rFont val="Tahoma"/>
            <family val="2"/>
          </rPr>
          <t xml:space="preserve">
</t>
        </r>
      </text>
    </comment>
    <comment ref="F277" authorId="0" shapeId="0" xr:uid="{A4920F75-3F3F-45B1-9362-025D049FA463}">
      <text>
        <r>
          <rPr>
            <b/>
            <sz val="9"/>
            <color indexed="81"/>
            <rFont val="Tahoma"/>
            <family val="2"/>
          </rPr>
          <t>CEPICI: Prière lier la facture scannée</t>
        </r>
        <r>
          <rPr>
            <sz val="9"/>
            <color indexed="81"/>
            <rFont val="Tahoma"/>
            <family val="2"/>
          </rPr>
          <t xml:space="preserve">
</t>
        </r>
      </text>
    </comment>
    <comment ref="F278" authorId="0" shapeId="0" xr:uid="{1BB2A66A-EE1C-4C32-A2D6-1C4E06ECD05C}">
      <text>
        <r>
          <rPr>
            <b/>
            <sz val="9"/>
            <color indexed="81"/>
            <rFont val="Tahoma"/>
            <family val="2"/>
          </rPr>
          <t>CEPICI: Prière lier la facture scannée</t>
        </r>
        <r>
          <rPr>
            <sz val="9"/>
            <color indexed="81"/>
            <rFont val="Tahoma"/>
            <family val="2"/>
          </rPr>
          <t xml:space="preserve">
</t>
        </r>
      </text>
    </comment>
    <comment ref="F279" authorId="0" shapeId="0" xr:uid="{62EA4198-9441-4A52-850B-C55F1C01CA8F}">
      <text>
        <r>
          <rPr>
            <b/>
            <sz val="9"/>
            <color indexed="81"/>
            <rFont val="Tahoma"/>
            <family val="2"/>
          </rPr>
          <t>CEPICI: Prière lier la facture scannée</t>
        </r>
        <r>
          <rPr>
            <sz val="9"/>
            <color indexed="81"/>
            <rFont val="Tahoma"/>
            <family val="2"/>
          </rPr>
          <t xml:space="preserve">
</t>
        </r>
      </text>
    </comment>
    <comment ref="F280" authorId="0" shapeId="0" xr:uid="{51ABE266-60E9-467F-AA3D-BDC81B3C1E1F}">
      <text>
        <r>
          <rPr>
            <b/>
            <sz val="9"/>
            <color indexed="81"/>
            <rFont val="Tahoma"/>
            <family val="2"/>
          </rPr>
          <t>CEPICI: Prière lier la facture scannée</t>
        </r>
        <r>
          <rPr>
            <sz val="9"/>
            <color indexed="81"/>
            <rFont val="Tahoma"/>
            <family val="2"/>
          </rPr>
          <t xml:space="preserve">
</t>
        </r>
      </text>
    </comment>
    <comment ref="F281" authorId="0" shapeId="0" xr:uid="{C3345432-B7B1-4CB5-8945-659B54BD2933}">
      <text>
        <r>
          <rPr>
            <b/>
            <sz val="9"/>
            <color indexed="81"/>
            <rFont val="Tahoma"/>
            <family val="2"/>
          </rPr>
          <t>CEPICI: Prière lier la facture scannée</t>
        </r>
        <r>
          <rPr>
            <sz val="9"/>
            <color indexed="81"/>
            <rFont val="Tahoma"/>
            <family val="2"/>
          </rPr>
          <t xml:space="preserve">
</t>
        </r>
      </text>
    </comment>
    <comment ref="F282" authorId="0" shapeId="0" xr:uid="{DFB086F5-F3D1-45B6-BF6B-D65166793BDE}">
      <text>
        <r>
          <rPr>
            <b/>
            <sz val="9"/>
            <color indexed="81"/>
            <rFont val="Tahoma"/>
            <family val="2"/>
          </rPr>
          <t>CEPICI: Prière lier la facture scannée</t>
        </r>
        <r>
          <rPr>
            <sz val="9"/>
            <color indexed="81"/>
            <rFont val="Tahoma"/>
            <family val="2"/>
          </rPr>
          <t xml:space="preserve">
</t>
        </r>
      </text>
    </comment>
    <comment ref="F283" authorId="0" shapeId="0" xr:uid="{9CDE6E24-895B-42C3-8C59-B3BF629196B0}">
      <text>
        <r>
          <rPr>
            <b/>
            <sz val="9"/>
            <color indexed="81"/>
            <rFont val="Tahoma"/>
            <family val="2"/>
          </rPr>
          <t>CEPICI: Prière lier la facture scannée</t>
        </r>
        <r>
          <rPr>
            <sz val="9"/>
            <color indexed="81"/>
            <rFont val="Tahoma"/>
            <family val="2"/>
          </rPr>
          <t xml:space="preserve">
</t>
        </r>
      </text>
    </comment>
    <comment ref="F284" authorId="0" shapeId="0" xr:uid="{D1AB7A03-1E8B-4433-8561-5718982B909B}">
      <text>
        <r>
          <rPr>
            <b/>
            <sz val="9"/>
            <color indexed="81"/>
            <rFont val="Tahoma"/>
            <family val="2"/>
          </rPr>
          <t>CEPICI: Prière lier la facture scannée</t>
        </r>
        <r>
          <rPr>
            <sz val="9"/>
            <color indexed="81"/>
            <rFont val="Tahoma"/>
            <family val="2"/>
          </rPr>
          <t xml:space="preserve">
</t>
        </r>
      </text>
    </comment>
    <comment ref="F285" authorId="0" shapeId="0" xr:uid="{CAC5D232-2348-4310-B8A3-A0B85F826353}">
      <text>
        <r>
          <rPr>
            <b/>
            <sz val="9"/>
            <color indexed="81"/>
            <rFont val="Tahoma"/>
            <family val="2"/>
          </rPr>
          <t>CEPICI: Prière lier la facture scannée</t>
        </r>
        <r>
          <rPr>
            <sz val="9"/>
            <color indexed="81"/>
            <rFont val="Tahoma"/>
            <family val="2"/>
          </rPr>
          <t xml:space="preserve">
</t>
        </r>
      </text>
    </comment>
    <comment ref="F286" authorId="0" shapeId="0" xr:uid="{DA19EB24-75E6-4C0F-8F54-1FD7C3FD5B91}">
      <text>
        <r>
          <rPr>
            <b/>
            <sz val="9"/>
            <color indexed="81"/>
            <rFont val="Tahoma"/>
            <family val="2"/>
          </rPr>
          <t>CEPICI: Prière lier la facture scannée</t>
        </r>
        <r>
          <rPr>
            <sz val="9"/>
            <color indexed="81"/>
            <rFont val="Tahoma"/>
            <family val="2"/>
          </rPr>
          <t xml:space="preserve">
</t>
        </r>
      </text>
    </comment>
    <comment ref="F287" authorId="0" shapeId="0" xr:uid="{6314F7C4-B534-4BF7-881A-20497F9ADC04}">
      <text>
        <r>
          <rPr>
            <b/>
            <sz val="9"/>
            <color indexed="81"/>
            <rFont val="Tahoma"/>
            <family val="2"/>
          </rPr>
          <t>CEPICI: Prière lier la facture scannée</t>
        </r>
        <r>
          <rPr>
            <sz val="9"/>
            <color indexed="81"/>
            <rFont val="Tahoma"/>
            <family val="2"/>
          </rPr>
          <t xml:space="preserve">
</t>
        </r>
      </text>
    </comment>
    <comment ref="F288" authorId="0" shapeId="0" xr:uid="{7FC098F8-F65F-4B48-98CA-6FC6B89E8AA0}">
      <text>
        <r>
          <rPr>
            <b/>
            <sz val="9"/>
            <color indexed="81"/>
            <rFont val="Tahoma"/>
            <family val="2"/>
          </rPr>
          <t>CEPICI: Prière lier la facture scannée</t>
        </r>
        <r>
          <rPr>
            <sz val="9"/>
            <color indexed="81"/>
            <rFont val="Tahoma"/>
            <family val="2"/>
          </rPr>
          <t xml:space="preserve">
</t>
        </r>
      </text>
    </comment>
    <comment ref="F289" authorId="0" shapeId="0" xr:uid="{80054268-77ED-495D-9C54-D595C70AB028}">
      <text>
        <r>
          <rPr>
            <b/>
            <sz val="9"/>
            <color indexed="81"/>
            <rFont val="Tahoma"/>
            <family val="2"/>
          </rPr>
          <t>CEPICI: Prière lier la facture scannée</t>
        </r>
        <r>
          <rPr>
            <sz val="9"/>
            <color indexed="81"/>
            <rFont val="Tahoma"/>
            <family val="2"/>
          </rPr>
          <t xml:space="preserve">
</t>
        </r>
      </text>
    </comment>
    <comment ref="F290" authorId="0" shapeId="0" xr:uid="{08CEE885-DD6E-4AB6-A812-DF3FC7512213}">
      <text>
        <r>
          <rPr>
            <b/>
            <sz val="9"/>
            <color indexed="81"/>
            <rFont val="Tahoma"/>
            <family val="2"/>
          </rPr>
          <t>CEPICI: Prière lier la facture scannée</t>
        </r>
        <r>
          <rPr>
            <sz val="9"/>
            <color indexed="81"/>
            <rFont val="Tahoma"/>
            <family val="2"/>
          </rPr>
          <t xml:space="preserve">
</t>
        </r>
      </text>
    </comment>
    <comment ref="F291" authorId="0" shapeId="0" xr:uid="{9002BA29-0972-4DA8-9F76-E543B8CBB5AB}">
      <text>
        <r>
          <rPr>
            <b/>
            <sz val="9"/>
            <color indexed="81"/>
            <rFont val="Tahoma"/>
            <family val="2"/>
          </rPr>
          <t>CEPICI: Prière lier la facture scannée</t>
        </r>
        <r>
          <rPr>
            <sz val="9"/>
            <color indexed="81"/>
            <rFont val="Tahoma"/>
            <family val="2"/>
          </rPr>
          <t xml:space="preserve">
</t>
        </r>
      </text>
    </comment>
    <comment ref="F292" authorId="0" shapeId="0" xr:uid="{58DD6AF8-C6A7-4414-B20D-3FCC6C8B1957}">
      <text>
        <r>
          <rPr>
            <b/>
            <sz val="9"/>
            <color indexed="81"/>
            <rFont val="Tahoma"/>
            <family val="2"/>
          </rPr>
          <t>CEPICI: Prière lier la facture scannée</t>
        </r>
        <r>
          <rPr>
            <sz val="9"/>
            <color indexed="81"/>
            <rFont val="Tahoma"/>
            <family val="2"/>
          </rPr>
          <t xml:space="preserve">
</t>
        </r>
      </text>
    </comment>
    <comment ref="F293" authorId="0" shapeId="0" xr:uid="{D0C085F6-F5BB-4AD4-8122-2A85131C5FC6}">
      <text>
        <r>
          <rPr>
            <b/>
            <sz val="9"/>
            <color indexed="81"/>
            <rFont val="Tahoma"/>
            <family val="2"/>
          </rPr>
          <t>CEPICI: Prière lier la facture scannée</t>
        </r>
        <r>
          <rPr>
            <sz val="9"/>
            <color indexed="81"/>
            <rFont val="Tahoma"/>
            <family val="2"/>
          </rPr>
          <t xml:space="preserve">
</t>
        </r>
      </text>
    </comment>
    <comment ref="F294" authorId="0" shapeId="0" xr:uid="{4E25638B-3B59-4817-B70D-3BB1FBB40704}">
      <text>
        <r>
          <rPr>
            <b/>
            <sz val="9"/>
            <color indexed="81"/>
            <rFont val="Tahoma"/>
            <family val="2"/>
          </rPr>
          <t>CEPICI: Prière lier la facture scannée</t>
        </r>
        <r>
          <rPr>
            <sz val="9"/>
            <color indexed="81"/>
            <rFont val="Tahoma"/>
            <family val="2"/>
          </rPr>
          <t xml:space="preserve">
</t>
        </r>
      </text>
    </comment>
    <comment ref="F295" authorId="0" shapeId="0" xr:uid="{31E57C4E-82B1-438D-8A07-5C2EAC904A57}">
      <text>
        <r>
          <rPr>
            <b/>
            <sz val="9"/>
            <color indexed="81"/>
            <rFont val="Tahoma"/>
            <family val="2"/>
          </rPr>
          <t>CEPICI: Prière lier la facture scannée</t>
        </r>
        <r>
          <rPr>
            <sz val="9"/>
            <color indexed="81"/>
            <rFont val="Tahoma"/>
            <family val="2"/>
          </rPr>
          <t xml:space="preserve">
</t>
        </r>
      </text>
    </comment>
    <comment ref="F296" authorId="0" shapeId="0" xr:uid="{DE70D4DC-6128-47D2-A3FB-EAAC178BADE3}">
      <text>
        <r>
          <rPr>
            <b/>
            <sz val="9"/>
            <color indexed="81"/>
            <rFont val="Tahoma"/>
            <family val="2"/>
          </rPr>
          <t>CEPICI: Prière lier la facture scannée</t>
        </r>
        <r>
          <rPr>
            <sz val="9"/>
            <color indexed="81"/>
            <rFont val="Tahoma"/>
            <family val="2"/>
          </rPr>
          <t xml:space="preserve">
</t>
        </r>
      </text>
    </comment>
    <comment ref="F297" authorId="0" shapeId="0" xr:uid="{5E11C3E3-AB2B-4894-96ED-F8D0EF4F81FC}">
      <text>
        <r>
          <rPr>
            <b/>
            <sz val="9"/>
            <color indexed="81"/>
            <rFont val="Tahoma"/>
            <family val="2"/>
          </rPr>
          <t>CEPICI: Prière lier la facture scannée</t>
        </r>
        <r>
          <rPr>
            <sz val="9"/>
            <color indexed="81"/>
            <rFont val="Tahoma"/>
            <family val="2"/>
          </rPr>
          <t xml:space="preserve">
</t>
        </r>
      </text>
    </comment>
    <comment ref="F298" authorId="0" shapeId="0" xr:uid="{AE7F05C6-B3AE-4044-8307-F29356AAFC88}">
      <text>
        <r>
          <rPr>
            <b/>
            <sz val="9"/>
            <color indexed="81"/>
            <rFont val="Tahoma"/>
            <family val="2"/>
          </rPr>
          <t>CEPICI: Prière lier la facture scannée</t>
        </r>
        <r>
          <rPr>
            <sz val="9"/>
            <color indexed="81"/>
            <rFont val="Tahoma"/>
            <family val="2"/>
          </rPr>
          <t xml:space="preserve">
</t>
        </r>
      </text>
    </comment>
    <comment ref="F299" authorId="0" shapeId="0" xr:uid="{4D422272-7261-4EEE-80A2-4094B0E137BB}">
      <text>
        <r>
          <rPr>
            <b/>
            <sz val="9"/>
            <color indexed="81"/>
            <rFont val="Tahoma"/>
            <family val="2"/>
          </rPr>
          <t>CEPICI: Prière lier la facture scannée</t>
        </r>
        <r>
          <rPr>
            <sz val="9"/>
            <color indexed="81"/>
            <rFont val="Tahoma"/>
            <family val="2"/>
          </rPr>
          <t xml:space="preserve">
</t>
        </r>
      </text>
    </comment>
    <comment ref="F300" authorId="0" shapeId="0" xr:uid="{4D9B8C11-6770-44CD-B647-B7ECA30D4E6B}">
      <text>
        <r>
          <rPr>
            <b/>
            <sz val="9"/>
            <color indexed="81"/>
            <rFont val="Tahoma"/>
            <family val="2"/>
          </rPr>
          <t>CEPICI: Prière lier la facture scannée</t>
        </r>
        <r>
          <rPr>
            <sz val="9"/>
            <color indexed="81"/>
            <rFont val="Tahoma"/>
            <family val="2"/>
          </rPr>
          <t xml:space="preserve">
</t>
        </r>
      </text>
    </comment>
    <comment ref="F301" authorId="0" shapeId="0" xr:uid="{F728E17D-121D-4AA2-90D9-F7CBE797ECD6}">
      <text>
        <r>
          <rPr>
            <b/>
            <sz val="9"/>
            <color indexed="81"/>
            <rFont val="Tahoma"/>
            <family val="2"/>
          </rPr>
          <t>CEPICI: Prière lier la facture scannée</t>
        </r>
        <r>
          <rPr>
            <sz val="9"/>
            <color indexed="81"/>
            <rFont val="Tahoma"/>
            <family val="2"/>
          </rPr>
          <t xml:space="preserve">
</t>
        </r>
      </text>
    </comment>
    <comment ref="F302" authorId="0" shapeId="0" xr:uid="{63E8D46F-C427-4CD4-B34E-0F16448CD09D}">
      <text>
        <r>
          <rPr>
            <b/>
            <sz val="9"/>
            <color indexed="81"/>
            <rFont val="Tahoma"/>
            <family val="2"/>
          </rPr>
          <t>CEPICI: Prière lier la facture scannée</t>
        </r>
        <r>
          <rPr>
            <sz val="9"/>
            <color indexed="81"/>
            <rFont val="Tahoma"/>
            <family val="2"/>
          </rPr>
          <t xml:space="preserve">
</t>
        </r>
      </text>
    </comment>
    <comment ref="F303" authorId="0" shapeId="0" xr:uid="{6F527C33-96CF-4BBE-A2D1-8ABCC3804F42}">
      <text>
        <r>
          <rPr>
            <b/>
            <sz val="9"/>
            <color indexed="81"/>
            <rFont val="Tahoma"/>
            <family val="2"/>
          </rPr>
          <t>CEPICI: Prière lier la facture scannée</t>
        </r>
        <r>
          <rPr>
            <sz val="9"/>
            <color indexed="81"/>
            <rFont val="Tahoma"/>
            <family val="2"/>
          </rPr>
          <t xml:space="preserve">
</t>
        </r>
      </text>
    </comment>
    <comment ref="F304" authorId="0" shapeId="0" xr:uid="{936849FE-7757-4755-BBF2-BDDE572F7B0B}">
      <text>
        <r>
          <rPr>
            <b/>
            <sz val="9"/>
            <color indexed="81"/>
            <rFont val="Tahoma"/>
            <family val="2"/>
          </rPr>
          <t>CEPICI: Prière lier la facture scannée</t>
        </r>
        <r>
          <rPr>
            <sz val="9"/>
            <color indexed="81"/>
            <rFont val="Tahoma"/>
            <family val="2"/>
          </rPr>
          <t xml:space="preserve">
</t>
        </r>
      </text>
    </comment>
    <comment ref="F305" authorId="0" shapeId="0" xr:uid="{0ED89530-127C-4371-9B0F-6372F7D5D233}">
      <text>
        <r>
          <rPr>
            <b/>
            <sz val="9"/>
            <color indexed="81"/>
            <rFont val="Tahoma"/>
            <family val="2"/>
          </rPr>
          <t>CEPICI: Prière lier la facture scannée</t>
        </r>
        <r>
          <rPr>
            <sz val="9"/>
            <color indexed="81"/>
            <rFont val="Tahoma"/>
            <family val="2"/>
          </rPr>
          <t xml:space="preserve">
</t>
        </r>
      </text>
    </comment>
    <comment ref="F306" authorId="0" shapeId="0" xr:uid="{7421FB9B-E18C-4D94-8CA8-9AC0AD36FDEC}">
      <text>
        <r>
          <rPr>
            <b/>
            <sz val="9"/>
            <color indexed="81"/>
            <rFont val="Tahoma"/>
            <family val="2"/>
          </rPr>
          <t>CEPICI: Prière lier la facture scannée</t>
        </r>
        <r>
          <rPr>
            <sz val="9"/>
            <color indexed="81"/>
            <rFont val="Tahoma"/>
            <family val="2"/>
          </rPr>
          <t xml:space="preserve">
</t>
        </r>
      </text>
    </comment>
    <comment ref="F307" authorId="0" shapeId="0" xr:uid="{D24519CD-75F7-4D34-96FF-BEB679AD09AF}">
      <text>
        <r>
          <rPr>
            <b/>
            <sz val="9"/>
            <color indexed="81"/>
            <rFont val="Tahoma"/>
            <family val="2"/>
          </rPr>
          <t>CEPICI: Prière lier la facture scannée</t>
        </r>
        <r>
          <rPr>
            <sz val="9"/>
            <color indexed="81"/>
            <rFont val="Tahoma"/>
            <family val="2"/>
          </rPr>
          <t xml:space="preserve">
</t>
        </r>
      </text>
    </comment>
    <comment ref="F308" authorId="0" shapeId="0" xr:uid="{0308B7A8-EA2E-4E96-9642-FAF954AA4D32}">
      <text>
        <r>
          <rPr>
            <b/>
            <sz val="9"/>
            <color indexed="81"/>
            <rFont val="Tahoma"/>
            <family val="2"/>
          </rPr>
          <t>CEPICI: Prière lier la facture scannée</t>
        </r>
        <r>
          <rPr>
            <sz val="9"/>
            <color indexed="81"/>
            <rFont val="Tahoma"/>
            <family val="2"/>
          </rPr>
          <t xml:space="preserve">
</t>
        </r>
      </text>
    </comment>
    <comment ref="F309" authorId="0" shapeId="0" xr:uid="{38E8CAC3-AB46-412A-B231-8E9DF145E5B2}">
      <text>
        <r>
          <rPr>
            <b/>
            <sz val="9"/>
            <color indexed="81"/>
            <rFont val="Tahoma"/>
            <family val="2"/>
          </rPr>
          <t>CEPICI: Prière lier la facture scannée</t>
        </r>
        <r>
          <rPr>
            <sz val="9"/>
            <color indexed="81"/>
            <rFont val="Tahoma"/>
            <family val="2"/>
          </rPr>
          <t xml:space="preserve">
</t>
        </r>
      </text>
    </comment>
    <comment ref="F310" authorId="0" shapeId="0" xr:uid="{A4B756AE-F50C-487B-BC69-61BF6B07F0AA}">
      <text>
        <r>
          <rPr>
            <b/>
            <sz val="9"/>
            <color indexed="81"/>
            <rFont val="Tahoma"/>
            <family val="2"/>
          </rPr>
          <t>CEPICI: Prière lier la facture scannée</t>
        </r>
        <r>
          <rPr>
            <sz val="9"/>
            <color indexed="81"/>
            <rFont val="Tahoma"/>
            <family val="2"/>
          </rPr>
          <t xml:space="preserve">
</t>
        </r>
      </text>
    </comment>
    <comment ref="F311" authorId="0" shapeId="0" xr:uid="{CB8CA289-3A68-4A3F-90EA-CBD4CC6BD1D5}">
      <text>
        <r>
          <rPr>
            <b/>
            <sz val="9"/>
            <color indexed="81"/>
            <rFont val="Tahoma"/>
            <family val="2"/>
          </rPr>
          <t>CEPICI: Prière lier la facture scannée</t>
        </r>
        <r>
          <rPr>
            <sz val="9"/>
            <color indexed="81"/>
            <rFont val="Tahoma"/>
            <family val="2"/>
          </rPr>
          <t xml:space="preserve">
</t>
        </r>
      </text>
    </comment>
    <comment ref="F312" authorId="0" shapeId="0" xr:uid="{086596D2-194D-4534-A5CD-B9D4265FCA27}">
      <text>
        <r>
          <rPr>
            <b/>
            <sz val="9"/>
            <color indexed="81"/>
            <rFont val="Tahoma"/>
            <family val="2"/>
          </rPr>
          <t>CEPICI: Prière lier la facture scannée</t>
        </r>
        <r>
          <rPr>
            <sz val="9"/>
            <color indexed="81"/>
            <rFont val="Tahoma"/>
            <family val="2"/>
          </rPr>
          <t xml:space="preserve">
</t>
        </r>
      </text>
    </comment>
    <comment ref="F313" authorId="0" shapeId="0" xr:uid="{FCD8A29C-AAEF-4215-84C6-1592328B9165}">
      <text>
        <r>
          <rPr>
            <b/>
            <sz val="9"/>
            <color indexed="81"/>
            <rFont val="Tahoma"/>
            <family val="2"/>
          </rPr>
          <t>CEPICI: Prière lier la facture scannée</t>
        </r>
        <r>
          <rPr>
            <sz val="9"/>
            <color indexed="81"/>
            <rFont val="Tahoma"/>
            <family val="2"/>
          </rPr>
          <t xml:space="preserve">
</t>
        </r>
      </text>
    </comment>
    <comment ref="F314" authorId="0" shapeId="0" xr:uid="{248762DC-4034-44D5-884E-12AFFE7B170F}">
      <text>
        <r>
          <rPr>
            <b/>
            <sz val="9"/>
            <color indexed="81"/>
            <rFont val="Tahoma"/>
            <family val="2"/>
          </rPr>
          <t>CEPICI: Prière lier la facture scannée</t>
        </r>
        <r>
          <rPr>
            <sz val="9"/>
            <color indexed="81"/>
            <rFont val="Tahoma"/>
            <family val="2"/>
          </rPr>
          <t xml:space="preserve">
</t>
        </r>
      </text>
    </comment>
    <comment ref="F315" authorId="0" shapeId="0" xr:uid="{7BD2F800-2426-41E7-92C5-A48A4C6D93BF}">
      <text>
        <r>
          <rPr>
            <b/>
            <sz val="9"/>
            <color indexed="81"/>
            <rFont val="Tahoma"/>
            <family val="2"/>
          </rPr>
          <t>CEPICI: Prière lier la facture scannée</t>
        </r>
        <r>
          <rPr>
            <sz val="9"/>
            <color indexed="81"/>
            <rFont val="Tahoma"/>
            <family val="2"/>
          </rPr>
          <t xml:space="preserve">
</t>
        </r>
      </text>
    </comment>
    <comment ref="F316" authorId="0" shapeId="0" xr:uid="{6DF6EB21-96D7-4947-A131-514EA6D69F23}">
      <text>
        <r>
          <rPr>
            <b/>
            <sz val="9"/>
            <color indexed="81"/>
            <rFont val="Tahoma"/>
            <family val="2"/>
          </rPr>
          <t>CEPICI: Prière lier la facture scannée</t>
        </r>
        <r>
          <rPr>
            <sz val="9"/>
            <color indexed="81"/>
            <rFont val="Tahoma"/>
            <family val="2"/>
          </rPr>
          <t xml:space="preserve">
</t>
        </r>
      </text>
    </comment>
    <comment ref="F317" authorId="0" shapeId="0" xr:uid="{B969EF52-8C36-489A-85DA-210D842D9F8A}">
      <text>
        <r>
          <rPr>
            <b/>
            <sz val="9"/>
            <color indexed="81"/>
            <rFont val="Tahoma"/>
            <family val="2"/>
          </rPr>
          <t>CEPICI: Prière lier la facture scannée</t>
        </r>
        <r>
          <rPr>
            <sz val="9"/>
            <color indexed="81"/>
            <rFont val="Tahoma"/>
            <family val="2"/>
          </rPr>
          <t xml:space="preserve">
</t>
        </r>
      </text>
    </comment>
    <comment ref="F318" authorId="0" shapeId="0" xr:uid="{AFF7AFBE-A6FA-4459-BFCD-5449BEEA79D6}">
      <text>
        <r>
          <rPr>
            <b/>
            <sz val="9"/>
            <color indexed="81"/>
            <rFont val="Tahoma"/>
            <family val="2"/>
          </rPr>
          <t>CEPICI: Prière lier la facture scannée</t>
        </r>
        <r>
          <rPr>
            <sz val="9"/>
            <color indexed="81"/>
            <rFont val="Tahoma"/>
            <family val="2"/>
          </rPr>
          <t xml:space="preserve">
</t>
        </r>
      </text>
    </comment>
    <comment ref="F319" authorId="0" shapeId="0" xr:uid="{50AE17B5-42A1-4586-A80D-F0875DE098C6}">
      <text>
        <r>
          <rPr>
            <b/>
            <sz val="9"/>
            <color indexed="81"/>
            <rFont val="Tahoma"/>
            <family val="2"/>
          </rPr>
          <t>CEPICI: Prière lier la facture scannée</t>
        </r>
        <r>
          <rPr>
            <sz val="9"/>
            <color indexed="81"/>
            <rFont val="Tahoma"/>
            <family val="2"/>
          </rPr>
          <t xml:space="preserve">
</t>
        </r>
      </text>
    </comment>
    <comment ref="F320" authorId="0" shapeId="0" xr:uid="{476EBFD6-0CE8-4A15-A49E-87F1D8D41D46}">
      <text>
        <r>
          <rPr>
            <b/>
            <sz val="9"/>
            <color indexed="81"/>
            <rFont val="Tahoma"/>
            <family val="2"/>
          </rPr>
          <t>CEPICI: Prière lier la facture scannée</t>
        </r>
        <r>
          <rPr>
            <sz val="9"/>
            <color indexed="81"/>
            <rFont val="Tahoma"/>
            <family val="2"/>
          </rPr>
          <t xml:space="preserve">
</t>
        </r>
      </text>
    </comment>
    <comment ref="F321" authorId="0" shapeId="0" xr:uid="{9EE49C09-0231-4276-A24E-F1812E8DF88E}">
      <text>
        <r>
          <rPr>
            <b/>
            <sz val="9"/>
            <color indexed="81"/>
            <rFont val="Tahoma"/>
            <family val="2"/>
          </rPr>
          <t>CEPICI: Prière lier la facture scannée</t>
        </r>
        <r>
          <rPr>
            <sz val="9"/>
            <color indexed="81"/>
            <rFont val="Tahoma"/>
            <family val="2"/>
          </rPr>
          <t xml:space="preserve">
</t>
        </r>
      </text>
    </comment>
    <comment ref="F322" authorId="0" shapeId="0" xr:uid="{801EB8FD-86C3-44E5-BA45-0CF1C5220B08}">
      <text>
        <r>
          <rPr>
            <b/>
            <sz val="9"/>
            <color indexed="81"/>
            <rFont val="Tahoma"/>
            <family val="2"/>
          </rPr>
          <t>CEPICI: Prière lier la facture scannée</t>
        </r>
        <r>
          <rPr>
            <sz val="9"/>
            <color indexed="81"/>
            <rFont val="Tahoma"/>
            <family val="2"/>
          </rPr>
          <t xml:space="preserve">
</t>
        </r>
      </text>
    </comment>
    <comment ref="F323" authorId="0" shapeId="0" xr:uid="{E5524B22-E469-42CF-9C81-BF346FDCEDA5}">
      <text>
        <r>
          <rPr>
            <b/>
            <sz val="9"/>
            <color indexed="81"/>
            <rFont val="Tahoma"/>
            <family val="2"/>
          </rPr>
          <t>CEPICI: Prière lier la facture scannée</t>
        </r>
        <r>
          <rPr>
            <sz val="9"/>
            <color indexed="81"/>
            <rFont val="Tahoma"/>
            <family val="2"/>
          </rPr>
          <t xml:space="preserve">
</t>
        </r>
      </text>
    </comment>
    <comment ref="F324" authorId="0" shapeId="0" xr:uid="{C65DFFBD-95B2-4B9C-A903-35F4740E3ED8}">
      <text>
        <r>
          <rPr>
            <b/>
            <sz val="9"/>
            <color indexed="81"/>
            <rFont val="Tahoma"/>
            <family val="2"/>
          </rPr>
          <t>CEPICI: Prière lier la facture scannée</t>
        </r>
        <r>
          <rPr>
            <sz val="9"/>
            <color indexed="81"/>
            <rFont val="Tahoma"/>
            <family val="2"/>
          </rPr>
          <t xml:space="preserve">
</t>
        </r>
      </text>
    </comment>
    <comment ref="F325" authorId="0" shapeId="0" xr:uid="{085BD418-05CB-4CE8-B48E-6D80714A7D0C}">
      <text>
        <r>
          <rPr>
            <b/>
            <sz val="9"/>
            <color indexed="81"/>
            <rFont val="Tahoma"/>
            <family val="2"/>
          </rPr>
          <t>CEPICI: Prière lier la facture scannée</t>
        </r>
        <r>
          <rPr>
            <sz val="9"/>
            <color indexed="81"/>
            <rFont val="Tahoma"/>
            <family val="2"/>
          </rPr>
          <t xml:space="preserve">
</t>
        </r>
      </text>
    </comment>
    <comment ref="F326" authorId="0" shapeId="0" xr:uid="{EBCF6082-372A-4393-8CFA-25E351A0403A}">
      <text>
        <r>
          <rPr>
            <b/>
            <sz val="9"/>
            <color indexed="81"/>
            <rFont val="Tahoma"/>
            <family val="2"/>
          </rPr>
          <t>CEPICI: Prière lier la facture scannée</t>
        </r>
        <r>
          <rPr>
            <sz val="9"/>
            <color indexed="81"/>
            <rFont val="Tahoma"/>
            <family val="2"/>
          </rPr>
          <t xml:space="preserve">
</t>
        </r>
      </text>
    </comment>
    <comment ref="F327" authorId="0" shapeId="0" xr:uid="{17389659-74B3-4CCE-AD72-1BCEB0A4343D}">
      <text>
        <r>
          <rPr>
            <b/>
            <sz val="9"/>
            <color indexed="81"/>
            <rFont val="Tahoma"/>
            <family val="2"/>
          </rPr>
          <t>CEPICI: Prière lier la facture scannée</t>
        </r>
        <r>
          <rPr>
            <sz val="9"/>
            <color indexed="81"/>
            <rFont val="Tahoma"/>
            <family val="2"/>
          </rPr>
          <t xml:space="preserve">
</t>
        </r>
      </text>
    </comment>
    <comment ref="F328" authorId="0" shapeId="0" xr:uid="{4C1E62EE-90C9-4DDC-A91A-E533E0A4F370}">
      <text>
        <r>
          <rPr>
            <b/>
            <sz val="9"/>
            <color indexed="81"/>
            <rFont val="Tahoma"/>
            <family val="2"/>
          </rPr>
          <t>CEPICI: Prière lier la facture scannée</t>
        </r>
        <r>
          <rPr>
            <sz val="9"/>
            <color indexed="81"/>
            <rFont val="Tahoma"/>
            <family val="2"/>
          </rPr>
          <t xml:space="preserve">
</t>
        </r>
      </text>
    </comment>
    <comment ref="F329" authorId="0" shapeId="0" xr:uid="{B11B14E8-4FF3-48B8-BFD4-13217EFF26EA}">
      <text>
        <r>
          <rPr>
            <b/>
            <sz val="9"/>
            <color indexed="81"/>
            <rFont val="Tahoma"/>
            <family val="2"/>
          </rPr>
          <t>CEPICI: Prière lier la facture scannée</t>
        </r>
        <r>
          <rPr>
            <sz val="9"/>
            <color indexed="81"/>
            <rFont val="Tahoma"/>
            <family val="2"/>
          </rPr>
          <t xml:space="preserve">
</t>
        </r>
      </text>
    </comment>
    <comment ref="F330" authorId="0" shapeId="0" xr:uid="{DF866923-FF76-46A4-84F5-BF0D31D8E273}">
      <text>
        <r>
          <rPr>
            <b/>
            <sz val="9"/>
            <color indexed="81"/>
            <rFont val="Tahoma"/>
            <family val="2"/>
          </rPr>
          <t>CEPICI: Prière lier la facture scannée</t>
        </r>
        <r>
          <rPr>
            <sz val="9"/>
            <color indexed="81"/>
            <rFont val="Tahoma"/>
            <family val="2"/>
          </rPr>
          <t xml:space="preserve">
</t>
        </r>
      </text>
    </comment>
    <comment ref="F331" authorId="0" shapeId="0" xr:uid="{F1C73CC7-1221-4711-900A-735576B51365}">
      <text>
        <r>
          <rPr>
            <b/>
            <sz val="9"/>
            <color indexed="81"/>
            <rFont val="Tahoma"/>
            <family val="2"/>
          </rPr>
          <t>CEPICI: Prière lier la facture scannée</t>
        </r>
        <r>
          <rPr>
            <sz val="9"/>
            <color indexed="81"/>
            <rFont val="Tahoma"/>
            <family val="2"/>
          </rPr>
          <t xml:space="preserve">
</t>
        </r>
      </text>
    </comment>
    <comment ref="F332" authorId="0" shapeId="0" xr:uid="{60A7CD58-A8D2-4E8D-87FF-5BC2D468B628}">
      <text>
        <r>
          <rPr>
            <b/>
            <sz val="9"/>
            <color indexed="81"/>
            <rFont val="Tahoma"/>
            <family val="2"/>
          </rPr>
          <t>CEPICI: Prière lier la facture scannée</t>
        </r>
        <r>
          <rPr>
            <sz val="9"/>
            <color indexed="81"/>
            <rFont val="Tahoma"/>
            <family val="2"/>
          </rPr>
          <t xml:space="preserve">
</t>
        </r>
      </text>
    </comment>
    <comment ref="F333" authorId="0" shapeId="0" xr:uid="{B4593F3B-B19D-4101-8446-C0BB2824BBAA}">
      <text>
        <r>
          <rPr>
            <b/>
            <sz val="9"/>
            <color indexed="81"/>
            <rFont val="Tahoma"/>
            <family val="2"/>
          </rPr>
          <t>CEPICI: Prière lier la facture scannée</t>
        </r>
        <r>
          <rPr>
            <sz val="9"/>
            <color indexed="81"/>
            <rFont val="Tahoma"/>
            <family val="2"/>
          </rPr>
          <t xml:space="preserve">
</t>
        </r>
      </text>
    </comment>
    <comment ref="F334" authorId="0" shapeId="0" xr:uid="{2978F3E5-E3E9-42B4-B8C0-532E735AD2B9}">
      <text>
        <r>
          <rPr>
            <b/>
            <sz val="9"/>
            <color indexed="81"/>
            <rFont val="Tahoma"/>
            <family val="2"/>
          </rPr>
          <t>CEPICI: Prière lier la facture scannée</t>
        </r>
        <r>
          <rPr>
            <sz val="9"/>
            <color indexed="81"/>
            <rFont val="Tahoma"/>
            <family val="2"/>
          </rPr>
          <t xml:space="preserve">
</t>
        </r>
      </text>
    </comment>
    <comment ref="F335" authorId="0" shapeId="0" xr:uid="{E3C64B10-C333-4DE7-AC9C-6AEE28EAA9C5}">
      <text>
        <r>
          <rPr>
            <b/>
            <sz val="9"/>
            <color indexed="81"/>
            <rFont val="Tahoma"/>
            <family val="2"/>
          </rPr>
          <t>CEPICI: Prière lier la facture scannée</t>
        </r>
        <r>
          <rPr>
            <sz val="9"/>
            <color indexed="81"/>
            <rFont val="Tahoma"/>
            <family val="2"/>
          </rPr>
          <t xml:space="preserve">
</t>
        </r>
      </text>
    </comment>
    <comment ref="F336" authorId="0" shapeId="0" xr:uid="{418557C5-E4E0-410F-A5B6-B01CBC92201C}">
      <text>
        <r>
          <rPr>
            <b/>
            <sz val="9"/>
            <color indexed="81"/>
            <rFont val="Tahoma"/>
            <family val="2"/>
          </rPr>
          <t>CEPICI: Prière lier la facture scannée</t>
        </r>
        <r>
          <rPr>
            <sz val="9"/>
            <color indexed="81"/>
            <rFont val="Tahoma"/>
            <family val="2"/>
          </rPr>
          <t xml:space="preserve">
</t>
        </r>
      </text>
    </comment>
    <comment ref="F337" authorId="0" shapeId="0" xr:uid="{BD6A45F0-7760-49C9-9E5C-4D94E22A2B38}">
      <text>
        <r>
          <rPr>
            <b/>
            <sz val="9"/>
            <color indexed="81"/>
            <rFont val="Tahoma"/>
            <family val="2"/>
          </rPr>
          <t>CEPICI: Prière lier la facture scannée</t>
        </r>
        <r>
          <rPr>
            <sz val="9"/>
            <color indexed="81"/>
            <rFont val="Tahoma"/>
            <family val="2"/>
          </rPr>
          <t xml:space="preserve">
</t>
        </r>
      </text>
    </comment>
    <comment ref="F338" authorId="0" shapeId="0" xr:uid="{7C881A69-B971-402A-9980-E47917FFC494}">
      <text>
        <r>
          <rPr>
            <b/>
            <sz val="9"/>
            <color indexed="81"/>
            <rFont val="Tahoma"/>
            <family val="2"/>
          </rPr>
          <t>CEPICI: Prière lier la facture scannée</t>
        </r>
        <r>
          <rPr>
            <sz val="9"/>
            <color indexed="81"/>
            <rFont val="Tahoma"/>
            <family val="2"/>
          </rPr>
          <t xml:space="preserve">
</t>
        </r>
      </text>
    </comment>
    <comment ref="F339" authorId="0" shapeId="0" xr:uid="{94914585-AAC7-4722-BFEA-725A3829120A}">
      <text>
        <r>
          <rPr>
            <b/>
            <sz val="9"/>
            <color indexed="81"/>
            <rFont val="Tahoma"/>
            <family val="2"/>
          </rPr>
          <t>CEPICI: Prière lier la facture scannée</t>
        </r>
        <r>
          <rPr>
            <sz val="9"/>
            <color indexed="81"/>
            <rFont val="Tahoma"/>
            <family val="2"/>
          </rPr>
          <t xml:space="preserve">
</t>
        </r>
      </text>
    </comment>
    <comment ref="F340" authorId="0" shapeId="0" xr:uid="{BE8C395F-5D89-4244-A099-B32B9BFD0F5D}">
      <text>
        <r>
          <rPr>
            <b/>
            <sz val="9"/>
            <color indexed="81"/>
            <rFont val="Tahoma"/>
            <family val="2"/>
          </rPr>
          <t>CEPICI: Prière lier la facture scannée</t>
        </r>
        <r>
          <rPr>
            <sz val="9"/>
            <color indexed="81"/>
            <rFont val="Tahoma"/>
            <family val="2"/>
          </rPr>
          <t xml:space="preserve">
</t>
        </r>
      </text>
    </comment>
    <comment ref="F341" authorId="0" shapeId="0" xr:uid="{FBA04579-14D3-4E56-9573-CB340CAB6FC0}">
      <text>
        <r>
          <rPr>
            <b/>
            <sz val="9"/>
            <color indexed="81"/>
            <rFont val="Tahoma"/>
            <family val="2"/>
          </rPr>
          <t>CEPICI: Prière lier la facture scannée</t>
        </r>
        <r>
          <rPr>
            <sz val="9"/>
            <color indexed="81"/>
            <rFont val="Tahoma"/>
            <family val="2"/>
          </rPr>
          <t xml:space="preserve">
</t>
        </r>
      </text>
    </comment>
    <comment ref="F342" authorId="0" shapeId="0" xr:uid="{972F2B2C-2916-48C4-9543-8D6D191F04BF}">
      <text>
        <r>
          <rPr>
            <b/>
            <sz val="9"/>
            <color indexed="81"/>
            <rFont val="Tahoma"/>
            <family val="2"/>
          </rPr>
          <t>CEPICI: Prière lier la facture scannée</t>
        </r>
        <r>
          <rPr>
            <sz val="9"/>
            <color indexed="81"/>
            <rFont val="Tahoma"/>
            <family val="2"/>
          </rPr>
          <t xml:space="preserve">
</t>
        </r>
      </text>
    </comment>
    <comment ref="F343" authorId="0" shapeId="0" xr:uid="{688F322A-BCB5-469B-BBDC-7B436AC4C88A}">
      <text>
        <r>
          <rPr>
            <b/>
            <sz val="9"/>
            <color indexed="81"/>
            <rFont val="Tahoma"/>
            <family val="2"/>
          </rPr>
          <t>CEPICI: Prière lier la facture scannée</t>
        </r>
        <r>
          <rPr>
            <sz val="9"/>
            <color indexed="81"/>
            <rFont val="Tahoma"/>
            <family val="2"/>
          </rPr>
          <t xml:space="preserve">
</t>
        </r>
      </text>
    </comment>
    <comment ref="F344" authorId="0" shapeId="0" xr:uid="{0B748C97-4C37-4232-8313-7D851ABD5E62}">
      <text>
        <r>
          <rPr>
            <b/>
            <sz val="9"/>
            <color indexed="81"/>
            <rFont val="Tahoma"/>
            <family val="2"/>
          </rPr>
          <t>CEPICI: Prière lier la facture scannée</t>
        </r>
        <r>
          <rPr>
            <sz val="9"/>
            <color indexed="81"/>
            <rFont val="Tahoma"/>
            <family val="2"/>
          </rPr>
          <t xml:space="preserve">
</t>
        </r>
      </text>
    </comment>
    <comment ref="F345" authorId="0" shapeId="0" xr:uid="{65506240-1241-4C4E-A118-D2944232CD09}">
      <text>
        <r>
          <rPr>
            <b/>
            <sz val="9"/>
            <color indexed="81"/>
            <rFont val="Tahoma"/>
            <family val="2"/>
          </rPr>
          <t>CEPICI: Prière lier la facture scannée</t>
        </r>
        <r>
          <rPr>
            <sz val="9"/>
            <color indexed="81"/>
            <rFont val="Tahoma"/>
            <family val="2"/>
          </rPr>
          <t xml:space="preserve">
</t>
        </r>
      </text>
    </comment>
    <comment ref="F346" authorId="0" shapeId="0" xr:uid="{3A233BAB-60AA-4B77-8C16-3E3DAEDBD9C2}">
      <text>
        <r>
          <rPr>
            <b/>
            <sz val="9"/>
            <color indexed="81"/>
            <rFont val="Tahoma"/>
            <family val="2"/>
          </rPr>
          <t>CEPICI: Prière lier la facture scannée</t>
        </r>
        <r>
          <rPr>
            <sz val="9"/>
            <color indexed="81"/>
            <rFont val="Tahoma"/>
            <family val="2"/>
          </rPr>
          <t xml:space="preserve">
</t>
        </r>
      </text>
    </comment>
    <comment ref="F347" authorId="0" shapeId="0" xr:uid="{1DA18EA9-284C-428A-A1A9-8D02065F0F7B}">
      <text>
        <r>
          <rPr>
            <b/>
            <sz val="9"/>
            <color indexed="81"/>
            <rFont val="Tahoma"/>
            <family val="2"/>
          </rPr>
          <t>CEPICI: Prière lier la facture scannée</t>
        </r>
        <r>
          <rPr>
            <sz val="9"/>
            <color indexed="81"/>
            <rFont val="Tahoma"/>
            <family val="2"/>
          </rPr>
          <t xml:space="preserve">
</t>
        </r>
      </text>
    </comment>
    <comment ref="F348" authorId="0" shapeId="0" xr:uid="{20993CE2-A09F-4C7D-8598-736DB3C753B2}">
      <text>
        <r>
          <rPr>
            <b/>
            <sz val="9"/>
            <color indexed="81"/>
            <rFont val="Tahoma"/>
            <family val="2"/>
          </rPr>
          <t>CEPICI: Prière lier la facture scannée</t>
        </r>
        <r>
          <rPr>
            <sz val="9"/>
            <color indexed="81"/>
            <rFont val="Tahoma"/>
            <family val="2"/>
          </rPr>
          <t xml:space="preserve">
</t>
        </r>
      </text>
    </comment>
    <comment ref="F349" authorId="0" shapeId="0" xr:uid="{04BF38C1-8964-4CAA-ACFF-1AB1E41ECDD0}">
      <text>
        <r>
          <rPr>
            <b/>
            <sz val="9"/>
            <color indexed="81"/>
            <rFont val="Tahoma"/>
            <family val="2"/>
          </rPr>
          <t>CEPICI: Prière lier la facture scannée</t>
        </r>
        <r>
          <rPr>
            <sz val="9"/>
            <color indexed="81"/>
            <rFont val="Tahoma"/>
            <family val="2"/>
          </rPr>
          <t xml:space="preserve">
</t>
        </r>
      </text>
    </comment>
    <comment ref="F350" authorId="0" shapeId="0" xr:uid="{AEA8CC70-2B94-4247-B5D6-91019F4EC437}">
      <text>
        <r>
          <rPr>
            <b/>
            <sz val="9"/>
            <color indexed="81"/>
            <rFont val="Tahoma"/>
            <family val="2"/>
          </rPr>
          <t>CEPICI: Prière lier la facture scannée</t>
        </r>
        <r>
          <rPr>
            <sz val="9"/>
            <color indexed="81"/>
            <rFont val="Tahoma"/>
            <family val="2"/>
          </rPr>
          <t xml:space="preserve">
</t>
        </r>
      </text>
    </comment>
    <comment ref="F351" authorId="0" shapeId="0" xr:uid="{2C74118D-83A3-4B2C-B2C6-6EE61713D2F9}">
      <text>
        <r>
          <rPr>
            <b/>
            <sz val="9"/>
            <color indexed="81"/>
            <rFont val="Tahoma"/>
            <family val="2"/>
          </rPr>
          <t>CEPICI: Prière lier la facture scannée</t>
        </r>
        <r>
          <rPr>
            <sz val="9"/>
            <color indexed="81"/>
            <rFont val="Tahoma"/>
            <family val="2"/>
          </rPr>
          <t xml:space="preserve">
</t>
        </r>
      </text>
    </comment>
    <comment ref="F352" authorId="0" shapeId="0" xr:uid="{CCD09CB0-7AEF-4F38-BCCE-5D871E4F6845}">
      <text>
        <r>
          <rPr>
            <b/>
            <sz val="9"/>
            <color indexed="81"/>
            <rFont val="Tahoma"/>
            <family val="2"/>
          </rPr>
          <t>CEPICI: Prière lier la facture scannée</t>
        </r>
        <r>
          <rPr>
            <sz val="9"/>
            <color indexed="81"/>
            <rFont val="Tahoma"/>
            <family val="2"/>
          </rPr>
          <t xml:space="preserve">
</t>
        </r>
      </text>
    </comment>
    <comment ref="F353" authorId="0" shapeId="0" xr:uid="{64D768C4-77E6-499A-AE8F-48B9C6E699E4}">
      <text>
        <r>
          <rPr>
            <b/>
            <sz val="9"/>
            <color indexed="81"/>
            <rFont val="Tahoma"/>
            <family val="2"/>
          </rPr>
          <t>CEPICI: Prière lier la facture scannée</t>
        </r>
        <r>
          <rPr>
            <sz val="9"/>
            <color indexed="81"/>
            <rFont val="Tahoma"/>
            <family val="2"/>
          </rPr>
          <t xml:space="preserve">
</t>
        </r>
      </text>
    </comment>
    <comment ref="F354" authorId="0" shapeId="0" xr:uid="{759DBD3C-45B7-4CCD-9D02-3399487353D2}">
      <text>
        <r>
          <rPr>
            <b/>
            <sz val="9"/>
            <color indexed="81"/>
            <rFont val="Tahoma"/>
            <family val="2"/>
          </rPr>
          <t>CEPICI: Prière lier la facture scannée</t>
        </r>
        <r>
          <rPr>
            <sz val="9"/>
            <color indexed="81"/>
            <rFont val="Tahoma"/>
            <family val="2"/>
          </rPr>
          <t xml:space="preserve">
</t>
        </r>
      </text>
    </comment>
    <comment ref="F355" authorId="0" shapeId="0" xr:uid="{E8E4C5A1-EA60-4775-9BF5-9BC0B543B5AD}">
      <text>
        <r>
          <rPr>
            <b/>
            <sz val="9"/>
            <color indexed="81"/>
            <rFont val="Tahoma"/>
            <family val="2"/>
          </rPr>
          <t>CEPICI: Prière lier la facture scannée</t>
        </r>
        <r>
          <rPr>
            <sz val="9"/>
            <color indexed="81"/>
            <rFont val="Tahoma"/>
            <family val="2"/>
          </rPr>
          <t xml:space="preserve">
</t>
        </r>
      </text>
    </comment>
    <comment ref="F356" authorId="0" shapeId="0" xr:uid="{5D00C1E2-A61D-4382-9F53-DC94D2B5A3D2}">
      <text>
        <r>
          <rPr>
            <b/>
            <sz val="9"/>
            <color indexed="81"/>
            <rFont val="Tahoma"/>
            <family val="2"/>
          </rPr>
          <t>CEPICI: Prière lier la facture scannée</t>
        </r>
        <r>
          <rPr>
            <sz val="9"/>
            <color indexed="81"/>
            <rFont val="Tahoma"/>
            <family val="2"/>
          </rPr>
          <t xml:space="preserve">
</t>
        </r>
      </text>
    </comment>
    <comment ref="F357" authorId="0" shapeId="0" xr:uid="{0D03AA01-7DD3-42C2-B691-B5C2C49926BB}">
      <text>
        <r>
          <rPr>
            <b/>
            <sz val="9"/>
            <color indexed="81"/>
            <rFont val="Tahoma"/>
            <family val="2"/>
          </rPr>
          <t>CEPICI: Prière lier la facture scannée</t>
        </r>
        <r>
          <rPr>
            <sz val="9"/>
            <color indexed="81"/>
            <rFont val="Tahoma"/>
            <family val="2"/>
          </rPr>
          <t xml:space="preserve">
</t>
        </r>
      </text>
    </comment>
    <comment ref="F358" authorId="0" shapeId="0" xr:uid="{204E14DB-A39B-4878-9D19-8197651B24C6}">
      <text>
        <r>
          <rPr>
            <b/>
            <sz val="9"/>
            <color indexed="81"/>
            <rFont val="Tahoma"/>
            <family val="2"/>
          </rPr>
          <t>CEPICI: Prière lier la facture scannée</t>
        </r>
        <r>
          <rPr>
            <sz val="9"/>
            <color indexed="81"/>
            <rFont val="Tahoma"/>
            <family val="2"/>
          </rPr>
          <t xml:space="preserve">
</t>
        </r>
      </text>
    </comment>
    <comment ref="F359" authorId="0" shapeId="0" xr:uid="{E527E12B-ABA2-4408-9414-F262CBD0CF4A}">
      <text>
        <r>
          <rPr>
            <b/>
            <sz val="9"/>
            <color indexed="81"/>
            <rFont val="Tahoma"/>
            <family val="2"/>
          </rPr>
          <t>CEPICI: Prière lier la facture scannée</t>
        </r>
        <r>
          <rPr>
            <sz val="9"/>
            <color indexed="81"/>
            <rFont val="Tahoma"/>
            <family val="2"/>
          </rPr>
          <t xml:space="preserve">
</t>
        </r>
      </text>
    </comment>
    <comment ref="F360" authorId="0" shapeId="0" xr:uid="{45561A6F-F4B5-4F21-8C7B-26C2EA2B0669}">
      <text>
        <r>
          <rPr>
            <b/>
            <sz val="9"/>
            <color indexed="81"/>
            <rFont val="Tahoma"/>
            <family val="2"/>
          </rPr>
          <t>CEPICI: Prière lier la facture scannée</t>
        </r>
        <r>
          <rPr>
            <sz val="9"/>
            <color indexed="81"/>
            <rFont val="Tahoma"/>
            <family val="2"/>
          </rPr>
          <t xml:space="preserve">
</t>
        </r>
      </text>
    </comment>
    <comment ref="F361" authorId="0" shapeId="0" xr:uid="{AC33CE81-CE35-408D-B6C2-6FCB5793DD2F}">
      <text>
        <r>
          <rPr>
            <b/>
            <sz val="9"/>
            <color indexed="81"/>
            <rFont val="Tahoma"/>
            <family val="2"/>
          </rPr>
          <t>CEPICI: Prière lier la facture scannée</t>
        </r>
        <r>
          <rPr>
            <sz val="9"/>
            <color indexed="81"/>
            <rFont val="Tahoma"/>
            <family val="2"/>
          </rPr>
          <t xml:space="preserve">
</t>
        </r>
      </text>
    </comment>
    <comment ref="F362" authorId="0" shapeId="0" xr:uid="{AED22D37-768C-426C-A63A-AAB293ED2579}">
      <text>
        <r>
          <rPr>
            <b/>
            <sz val="9"/>
            <color indexed="81"/>
            <rFont val="Tahoma"/>
            <family val="2"/>
          </rPr>
          <t>CEPICI: Prière lier la facture scannée</t>
        </r>
        <r>
          <rPr>
            <sz val="9"/>
            <color indexed="81"/>
            <rFont val="Tahoma"/>
            <family val="2"/>
          </rPr>
          <t xml:space="preserve">
</t>
        </r>
      </text>
    </comment>
    <comment ref="F363" authorId="0" shapeId="0" xr:uid="{AA52173F-1FAC-4726-98E4-CFF82E4A15AB}">
      <text>
        <r>
          <rPr>
            <b/>
            <sz val="9"/>
            <color indexed="81"/>
            <rFont val="Tahoma"/>
            <family val="2"/>
          </rPr>
          <t>CEPICI: Prière lier la facture scannée</t>
        </r>
        <r>
          <rPr>
            <sz val="9"/>
            <color indexed="81"/>
            <rFont val="Tahoma"/>
            <family val="2"/>
          </rPr>
          <t xml:space="preserve">
</t>
        </r>
      </text>
    </comment>
    <comment ref="F364" authorId="0" shapeId="0" xr:uid="{B5D1F304-438F-41C6-9F6A-19AEDDF36FD2}">
      <text>
        <r>
          <rPr>
            <b/>
            <sz val="9"/>
            <color indexed="81"/>
            <rFont val="Tahoma"/>
            <family val="2"/>
          </rPr>
          <t>CEPICI: Prière lier la facture scannée</t>
        </r>
        <r>
          <rPr>
            <sz val="9"/>
            <color indexed="81"/>
            <rFont val="Tahoma"/>
            <family val="2"/>
          </rPr>
          <t xml:space="preserve">
</t>
        </r>
      </text>
    </comment>
    <comment ref="F365" authorId="0" shapeId="0" xr:uid="{8EA597E6-9F89-4E7A-8C1B-7D1490F0190A}">
      <text>
        <r>
          <rPr>
            <b/>
            <sz val="9"/>
            <color indexed="81"/>
            <rFont val="Tahoma"/>
            <family val="2"/>
          </rPr>
          <t>CEPICI: Prière lier la facture scannée</t>
        </r>
        <r>
          <rPr>
            <sz val="9"/>
            <color indexed="81"/>
            <rFont val="Tahoma"/>
            <family val="2"/>
          </rPr>
          <t xml:space="preserve">
</t>
        </r>
      </text>
    </comment>
    <comment ref="F366" authorId="0" shapeId="0" xr:uid="{6B337054-A357-4098-9D46-93B308BCA507}">
      <text>
        <r>
          <rPr>
            <b/>
            <sz val="9"/>
            <color indexed="81"/>
            <rFont val="Tahoma"/>
            <family val="2"/>
          </rPr>
          <t>CEPICI: Prière lier la facture scannée</t>
        </r>
        <r>
          <rPr>
            <sz val="9"/>
            <color indexed="81"/>
            <rFont val="Tahoma"/>
            <family val="2"/>
          </rPr>
          <t xml:space="preserve">
</t>
        </r>
      </text>
    </comment>
    <comment ref="F367" authorId="0" shapeId="0" xr:uid="{E88D4AA4-A036-44B7-903F-EB296BC497ED}">
      <text>
        <r>
          <rPr>
            <b/>
            <sz val="9"/>
            <color indexed="81"/>
            <rFont val="Tahoma"/>
            <family val="2"/>
          </rPr>
          <t>CEPICI: Prière lier la facture scannée</t>
        </r>
        <r>
          <rPr>
            <sz val="9"/>
            <color indexed="81"/>
            <rFont val="Tahoma"/>
            <family val="2"/>
          </rPr>
          <t xml:space="preserve">
</t>
        </r>
      </text>
    </comment>
    <comment ref="F368" authorId="0" shapeId="0" xr:uid="{A7D29EB2-9BD5-4CEA-ABD4-0583C4E6445F}">
      <text>
        <r>
          <rPr>
            <b/>
            <sz val="9"/>
            <color indexed="81"/>
            <rFont val="Tahoma"/>
            <family val="2"/>
          </rPr>
          <t>CEPICI: Prière lier la facture scannée</t>
        </r>
        <r>
          <rPr>
            <sz val="9"/>
            <color indexed="81"/>
            <rFont val="Tahoma"/>
            <family val="2"/>
          </rPr>
          <t xml:space="preserve">
</t>
        </r>
      </text>
    </comment>
    <comment ref="F369" authorId="0" shapeId="0" xr:uid="{EB80DE44-AFDA-46DF-B047-EF8E1FE0A0B9}">
      <text>
        <r>
          <rPr>
            <b/>
            <sz val="9"/>
            <color indexed="81"/>
            <rFont val="Tahoma"/>
            <family val="2"/>
          </rPr>
          <t>CEPICI: Prière lier la facture scannée</t>
        </r>
        <r>
          <rPr>
            <sz val="9"/>
            <color indexed="81"/>
            <rFont val="Tahoma"/>
            <family val="2"/>
          </rPr>
          <t xml:space="preserve">
</t>
        </r>
      </text>
    </comment>
    <comment ref="F370" authorId="0" shapeId="0" xr:uid="{208476C9-C408-46A2-B030-7AF44BFFCB69}">
      <text>
        <r>
          <rPr>
            <b/>
            <sz val="9"/>
            <color indexed="81"/>
            <rFont val="Tahoma"/>
            <family val="2"/>
          </rPr>
          <t>CEPICI: Prière lier la facture scannée</t>
        </r>
        <r>
          <rPr>
            <sz val="9"/>
            <color indexed="81"/>
            <rFont val="Tahoma"/>
            <family val="2"/>
          </rPr>
          <t xml:space="preserve">
</t>
        </r>
      </text>
    </comment>
    <comment ref="F371" authorId="0" shapeId="0" xr:uid="{04E0730C-6702-4228-AC9A-87458DF7D7E8}">
      <text>
        <r>
          <rPr>
            <b/>
            <sz val="9"/>
            <color indexed="81"/>
            <rFont val="Tahoma"/>
            <family val="2"/>
          </rPr>
          <t>CEPICI: Prière lier la facture scannée</t>
        </r>
        <r>
          <rPr>
            <sz val="9"/>
            <color indexed="81"/>
            <rFont val="Tahoma"/>
            <family val="2"/>
          </rPr>
          <t xml:space="preserve">
</t>
        </r>
      </text>
    </comment>
    <comment ref="F372" authorId="0" shapeId="0" xr:uid="{391D7CBC-D3F3-44C9-80A6-C618F4228828}">
      <text>
        <r>
          <rPr>
            <b/>
            <sz val="9"/>
            <color indexed="81"/>
            <rFont val="Tahoma"/>
            <family val="2"/>
          </rPr>
          <t>CEPICI: Prière lier la facture scannée</t>
        </r>
        <r>
          <rPr>
            <sz val="9"/>
            <color indexed="81"/>
            <rFont val="Tahoma"/>
            <family val="2"/>
          </rPr>
          <t xml:space="preserve">
</t>
        </r>
      </text>
    </comment>
    <comment ref="F373" authorId="0" shapeId="0" xr:uid="{E244DDE2-3AEC-4D8A-B2B4-DB30D994968A}">
      <text>
        <r>
          <rPr>
            <b/>
            <sz val="9"/>
            <color indexed="81"/>
            <rFont val="Tahoma"/>
            <family val="2"/>
          </rPr>
          <t>CEPICI: Prière lier la facture scannée</t>
        </r>
        <r>
          <rPr>
            <sz val="9"/>
            <color indexed="81"/>
            <rFont val="Tahoma"/>
            <family val="2"/>
          </rPr>
          <t xml:space="preserve">
</t>
        </r>
      </text>
    </comment>
    <comment ref="F374" authorId="0" shapeId="0" xr:uid="{45A45D4D-EFFB-48D7-A741-5A40AF444F2F}">
      <text>
        <r>
          <rPr>
            <b/>
            <sz val="9"/>
            <color indexed="81"/>
            <rFont val="Tahoma"/>
            <family val="2"/>
          </rPr>
          <t>CEPICI: Prière lier la facture scannée</t>
        </r>
        <r>
          <rPr>
            <sz val="9"/>
            <color indexed="81"/>
            <rFont val="Tahoma"/>
            <family val="2"/>
          </rPr>
          <t xml:space="preserve">
</t>
        </r>
      </text>
    </comment>
    <comment ref="F375" authorId="0" shapeId="0" xr:uid="{BB823FA9-7247-4428-8EA4-D39AE66B4B57}">
      <text>
        <r>
          <rPr>
            <b/>
            <sz val="9"/>
            <color indexed="81"/>
            <rFont val="Tahoma"/>
            <family val="2"/>
          </rPr>
          <t>CEPICI: Prière lier la facture scannée</t>
        </r>
        <r>
          <rPr>
            <sz val="9"/>
            <color indexed="81"/>
            <rFont val="Tahoma"/>
            <family val="2"/>
          </rPr>
          <t xml:space="preserve">
</t>
        </r>
      </text>
    </comment>
    <comment ref="F376" authorId="0" shapeId="0" xr:uid="{0790BF20-EDC2-49F9-A10C-68E74B661950}">
      <text>
        <r>
          <rPr>
            <b/>
            <sz val="9"/>
            <color indexed="81"/>
            <rFont val="Tahoma"/>
            <family val="2"/>
          </rPr>
          <t>CEPICI: Prière lier la facture scannée</t>
        </r>
        <r>
          <rPr>
            <sz val="9"/>
            <color indexed="81"/>
            <rFont val="Tahoma"/>
            <family val="2"/>
          </rPr>
          <t xml:space="preserve">
</t>
        </r>
      </text>
    </comment>
    <comment ref="F377" authorId="0" shapeId="0" xr:uid="{E6E2B5D3-5069-4056-B616-0AB059880DD6}">
      <text>
        <r>
          <rPr>
            <b/>
            <sz val="9"/>
            <color indexed="81"/>
            <rFont val="Tahoma"/>
            <family val="2"/>
          </rPr>
          <t>CEPICI: Prière lier la facture scannée</t>
        </r>
        <r>
          <rPr>
            <sz val="9"/>
            <color indexed="81"/>
            <rFont val="Tahoma"/>
            <family val="2"/>
          </rPr>
          <t xml:space="preserve">
</t>
        </r>
      </text>
    </comment>
    <comment ref="F378" authorId="0" shapeId="0" xr:uid="{3A4E0CC2-47C3-44BA-A4C6-46F6F6925035}">
      <text>
        <r>
          <rPr>
            <b/>
            <sz val="9"/>
            <color indexed="81"/>
            <rFont val="Tahoma"/>
            <family val="2"/>
          </rPr>
          <t>CEPICI: Prière lier la facture scannée</t>
        </r>
        <r>
          <rPr>
            <sz val="9"/>
            <color indexed="81"/>
            <rFont val="Tahoma"/>
            <family val="2"/>
          </rPr>
          <t xml:space="preserve">
</t>
        </r>
      </text>
    </comment>
    <comment ref="F379" authorId="0" shapeId="0" xr:uid="{180ADA48-05E9-4562-8F43-83F544C3E2C3}">
      <text>
        <r>
          <rPr>
            <b/>
            <sz val="9"/>
            <color indexed="81"/>
            <rFont val="Tahoma"/>
            <family val="2"/>
          </rPr>
          <t>CEPICI: Prière lier la facture scannée</t>
        </r>
        <r>
          <rPr>
            <sz val="9"/>
            <color indexed="81"/>
            <rFont val="Tahoma"/>
            <family val="2"/>
          </rPr>
          <t xml:space="preserve">
</t>
        </r>
      </text>
    </comment>
    <comment ref="F380" authorId="0" shapeId="0" xr:uid="{FF30ACF8-BC85-41AB-AECC-53B755D14851}">
      <text>
        <r>
          <rPr>
            <b/>
            <sz val="9"/>
            <color indexed="81"/>
            <rFont val="Tahoma"/>
            <family val="2"/>
          </rPr>
          <t>CEPICI: Prière lier la facture scannée</t>
        </r>
        <r>
          <rPr>
            <sz val="9"/>
            <color indexed="81"/>
            <rFont val="Tahoma"/>
            <family val="2"/>
          </rPr>
          <t xml:space="preserve">
</t>
        </r>
      </text>
    </comment>
    <comment ref="F381" authorId="0" shapeId="0" xr:uid="{E2277115-F545-499F-A057-75E85348A764}">
      <text>
        <r>
          <rPr>
            <b/>
            <sz val="9"/>
            <color indexed="81"/>
            <rFont val="Tahoma"/>
            <family val="2"/>
          </rPr>
          <t>CEPICI: Prière lier la facture scannée</t>
        </r>
        <r>
          <rPr>
            <sz val="9"/>
            <color indexed="81"/>
            <rFont val="Tahoma"/>
            <family val="2"/>
          </rPr>
          <t xml:space="preserve">
</t>
        </r>
      </text>
    </comment>
    <comment ref="F382" authorId="0" shapeId="0" xr:uid="{EF3D76DB-1612-4109-9840-D1360204ED33}">
      <text>
        <r>
          <rPr>
            <b/>
            <sz val="9"/>
            <color indexed="81"/>
            <rFont val="Tahoma"/>
            <family val="2"/>
          </rPr>
          <t>CEPICI: Prière lier la facture scannée</t>
        </r>
        <r>
          <rPr>
            <sz val="9"/>
            <color indexed="81"/>
            <rFont val="Tahoma"/>
            <family val="2"/>
          </rPr>
          <t xml:space="preserve">
</t>
        </r>
      </text>
    </comment>
    <comment ref="F383" authorId="0" shapeId="0" xr:uid="{FFA17028-6EB6-4F9D-939F-D8DBC4340A36}">
      <text>
        <r>
          <rPr>
            <b/>
            <sz val="9"/>
            <color indexed="81"/>
            <rFont val="Tahoma"/>
            <family val="2"/>
          </rPr>
          <t>CEPICI: Prière lier la facture scannée</t>
        </r>
        <r>
          <rPr>
            <sz val="9"/>
            <color indexed="81"/>
            <rFont val="Tahoma"/>
            <family val="2"/>
          </rPr>
          <t xml:space="preserve">
</t>
        </r>
      </text>
    </comment>
    <comment ref="F384" authorId="0" shapeId="0" xr:uid="{CE050A56-3BAD-460F-AB8F-31C46A7ABDF3}">
      <text>
        <r>
          <rPr>
            <b/>
            <sz val="9"/>
            <color indexed="81"/>
            <rFont val="Tahoma"/>
            <family val="2"/>
          </rPr>
          <t>CEPICI: Prière lier la facture scannée</t>
        </r>
        <r>
          <rPr>
            <sz val="9"/>
            <color indexed="81"/>
            <rFont val="Tahoma"/>
            <family val="2"/>
          </rPr>
          <t xml:space="preserve">
</t>
        </r>
      </text>
    </comment>
    <comment ref="F385" authorId="0" shapeId="0" xr:uid="{31F59E0E-C922-40B7-A201-B9F47CDA50C7}">
      <text>
        <r>
          <rPr>
            <b/>
            <sz val="9"/>
            <color indexed="81"/>
            <rFont val="Tahoma"/>
            <family val="2"/>
          </rPr>
          <t>CEPICI: Prière lier la facture scannée</t>
        </r>
        <r>
          <rPr>
            <sz val="9"/>
            <color indexed="81"/>
            <rFont val="Tahoma"/>
            <family val="2"/>
          </rPr>
          <t xml:space="preserve">
</t>
        </r>
      </text>
    </comment>
    <comment ref="F386" authorId="0" shapeId="0" xr:uid="{C51629D4-AB31-485E-943D-CA2EDC981064}">
      <text>
        <r>
          <rPr>
            <b/>
            <sz val="9"/>
            <color indexed="81"/>
            <rFont val="Tahoma"/>
            <family val="2"/>
          </rPr>
          <t>CEPICI: Prière lier la facture scannée</t>
        </r>
        <r>
          <rPr>
            <sz val="9"/>
            <color indexed="81"/>
            <rFont val="Tahoma"/>
            <family val="2"/>
          </rPr>
          <t xml:space="preserve">
</t>
        </r>
      </text>
    </comment>
    <comment ref="F387" authorId="0" shapeId="0" xr:uid="{0210CBE3-DDBD-4A41-A4AB-C2EE10423985}">
      <text>
        <r>
          <rPr>
            <b/>
            <sz val="9"/>
            <color indexed="81"/>
            <rFont val="Tahoma"/>
            <family val="2"/>
          </rPr>
          <t>CEPICI: Prière lier la facture scannée</t>
        </r>
        <r>
          <rPr>
            <sz val="9"/>
            <color indexed="81"/>
            <rFont val="Tahoma"/>
            <family val="2"/>
          </rPr>
          <t xml:space="preserve">
</t>
        </r>
      </text>
    </comment>
    <comment ref="F388" authorId="0" shapeId="0" xr:uid="{8B0E0B48-0079-4B15-BFA0-FD4085815C5C}">
      <text>
        <r>
          <rPr>
            <b/>
            <sz val="9"/>
            <color indexed="81"/>
            <rFont val="Tahoma"/>
            <family val="2"/>
          </rPr>
          <t>CEPICI: Prière lier la facture scannée</t>
        </r>
        <r>
          <rPr>
            <sz val="9"/>
            <color indexed="81"/>
            <rFont val="Tahoma"/>
            <family val="2"/>
          </rPr>
          <t xml:space="preserve">
</t>
        </r>
      </text>
    </comment>
    <comment ref="F389" authorId="0" shapeId="0" xr:uid="{30182175-413F-4617-97B3-238BE563331F}">
      <text>
        <r>
          <rPr>
            <b/>
            <sz val="9"/>
            <color indexed="81"/>
            <rFont val="Tahoma"/>
            <family val="2"/>
          </rPr>
          <t>CEPICI: Prière lier la facture scannée</t>
        </r>
        <r>
          <rPr>
            <sz val="9"/>
            <color indexed="81"/>
            <rFont val="Tahoma"/>
            <family val="2"/>
          </rPr>
          <t xml:space="preserve">
</t>
        </r>
      </text>
    </comment>
    <comment ref="F390" authorId="0" shapeId="0" xr:uid="{92756033-DD61-419D-9491-C43C9D7E43C7}">
      <text>
        <r>
          <rPr>
            <b/>
            <sz val="9"/>
            <color indexed="81"/>
            <rFont val="Tahoma"/>
            <family val="2"/>
          </rPr>
          <t>CEPICI: Prière lier la facture scannée</t>
        </r>
        <r>
          <rPr>
            <sz val="9"/>
            <color indexed="81"/>
            <rFont val="Tahoma"/>
            <family val="2"/>
          </rPr>
          <t xml:space="preserve">
</t>
        </r>
      </text>
    </comment>
    <comment ref="F391" authorId="0" shapeId="0" xr:uid="{D581357A-1D04-4EB8-B4DA-4A8CFE4690F9}">
      <text>
        <r>
          <rPr>
            <b/>
            <sz val="9"/>
            <color indexed="81"/>
            <rFont val="Tahoma"/>
            <family val="2"/>
          </rPr>
          <t>CEPICI: Prière lier la facture scannée</t>
        </r>
        <r>
          <rPr>
            <sz val="9"/>
            <color indexed="81"/>
            <rFont val="Tahoma"/>
            <family val="2"/>
          </rPr>
          <t xml:space="preserve">
</t>
        </r>
      </text>
    </comment>
    <comment ref="F392" authorId="0" shapeId="0" xr:uid="{7E96542D-5205-449C-A8BF-DB72838A6495}">
      <text>
        <r>
          <rPr>
            <b/>
            <sz val="9"/>
            <color indexed="81"/>
            <rFont val="Tahoma"/>
            <family val="2"/>
          </rPr>
          <t>CEPICI: Prière lier la facture scannée</t>
        </r>
        <r>
          <rPr>
            <sz val="9"/>
            <color indexed="81"/>
            <rFont val="Tahoma"/>
            <family val="2"/>
          </rPr>
          <t xml:space="preserve">
</t>
        </r>
      </text>
    </comment>
    <comment ref="F393" authorId="0" shapeId="0" xr:uid="{FC2BE2C8-1EAE-4A4D-ACA1-076A3355BF66}">
      <text>
        <r>
          <rPr>
            <b/>
            <sz val="9"/>
            <color indexed="81"/>
            <rFont val="Tahoma"/>
            <family val="2"/>
          </rPr>
          <t>CEPICI: Prière lier la facture scannée</t>
        </r>
        <r>
          <rPr>
            <sz val="9"/>
            <color indexed="81"/>
            <rFont val="Tahoma"/>
            <family val="2"/>
          </rPr>
          <t xml:space="preserve">
</t>
        </r>
      </text>
    </comment>
    <comment ref="F394" authorId="0" shapeId="0" xr:uid="{F86CC18C-BB6C-483A-9941-B5EAEC21CBB9}">
      <text>
        <r>
          <rPr>
            <b/>
            <sz val="9"/>
            <color indexed="81"/>
            <rFont val="Tahoma"/>
            <family val="2"/>
          </rPr>
          <t>CEPICI: Prière lier la facture scannée</t>
        </r>
        <r>
          <rPr>
            <sz val="9"/>
            <color indexed="81"/>
            <rFont val="Tahoma"/>
            <family val="2"/>
          </rPr>
          <t xml:space="preserve">
</t>
        </r>
      </text>
    </comment>
    <comment ref="F395" authorId="0" shapeId="0" xr:uid="{35835067-F9B1-4A9B-9D7B-D70DE005E804}">
      <text>
        <r>
          <rPr>
            <b/>
            <sz val="9"/>
            <color indexed="81"/>
            <rFont val="Tahoma"/>
            <family val="2"/>
          </rPr>
          <t>CEPICI: Prière lier la facture scannée</t>
        </r>
        <r>
          <rPr>
            <sz val="9"/>
            <color indexed="81"/>
            <rFont val="Tahoma"/>
            <family val="2"/>
          </rPr>
          <t xml:space="preserve">
</t>
        </r>
      </text>
    </comment>
    <comment ref="F396" authorId="0" shapeId="0" xr:uid="{C3EE6645-1CA0-4E3F-9A82-38C449F6FADE}">
      <text>
        <r>
          <rPr>
            <b/>
            <sz val="9"/>
            <color indexed="81"/>
            <rFont val="Tahoma"/>
            <family val="2"/>
          </rPr>
          <t>CEPICI: Prière lier la facture scannée</t>
        </r>
        <r>
          <rPr>
            <sz val="9"/>
            <color indexed="81"/>
            <rFont val="Tahoma"/>
            <family val="2"/>
          </rPr>
          <t xml:space="preserve">
</t>
        </r>
      </text>
    </comment>
    <comment ref="F397" authorId="0" shapeId="0" xr:uid="{0EB42383-DB30-4C4E-8C59-1615213BA299}">
      <text>
        <r>
          <rPr>
            <b/>
            <sz val="9"/>
            <color indexed="81"/>
            <rFont val="Tahoma"/>
            <family val="2"/>
          </rPr>
          <t>CEPICI: Prière lier la facture scannée</t>
        </r>
        <r>
          <rPr>
            <sz val="9"/>
            <color indexed="81"/>
            <rFont val="Tahoma"/>
            <family val="2"/>
          </rPr>
          <t xml:space="preserve">
</t>
        </r>
      </text>
    </comment>
    <comment ref="F398" authorId="0" shapeId="0" xr:uid="{98B07A29-EA3E-44A1-B908-44DBD301E2D3}">
      <text>
        <r>
          <rPr>
            <b/>
            <sz val="9"/>
            <color indexed="81"/>
            <rFont val="Tahoma"/>
            <family val="2"/>
          </rPr>
          <t>CEPICI: Prière lier la facture scannée</t>
        </r>
        <r>
          <rPr>
            <sz val="9"/>
            <color indexed="81"/>
            <rFont val="Tahoma"/>
            <family val="2"/>
          </rPr>
          <t xml:space="preserve">
</t>
        </r>
      </text>
    </comment>
    <comment ref="F399" authorId="0" shapeId="0" xr:uid="{2A95751B-5EDB-4F22-8034-8382E2648BD5}">
      <text>
        <r>
          <rPr>
            <b/>
            <sz val="9"/>
            <color indexed="81"/>
            <rFont val="Tahoma"/>
            <family val="2"/>
          </rPr>
          <t>CEPICI: Prière lier la facture scannée</t>
        </r>
        <r>
          <rPr>
            <sz val="9"/>
            <color indexed="81"/>
            <rFont val="Tahoma"/>
            <family val="2"/>
          </rPr>
          <t xml:space="preserve">
</t>
        </r>
      </text>
    </comment>
    <comment ref="F400" authorId="0" shapeId="0" xr:uid="{7EA0F898-F8D3-40FD-97D8-4160DFDE1B41}">
      <text>
        <r>
          <rPr>
            <b/>
            <sz val="9"/>
            <color indexed="81"/>
            <rFont val="Tahoma"/>
            <family val="2"/>
          </rPr>
          <t>CEPICI: Prière lier la facture scannée</t>
        </r>
        <r>
          <rPr>
            <sz val="9"/>
            <color indexed="81"/>
            <rFont val="Tahoma"/>
            <family val="2"/>
          </rPr>
          <t xml:space="preserve">
</t>
        </r>
      </text>
    </comment>
    <comment ref="F401" authorId="0" shapeId="0" xr:uid="{59FD3299-EF14-4D34-9FFB-8BEEEB7E861E}">
      <text>
        <r>
          <rPr>
            <b/>
            <sz val="9"/>
            <color indexed="81"/>
            <rFont val="Tahoma"/>
            <family val="2"/>
          </rPr>
          <t>CEPICI: Prière lier la facture scannée</t>
        </r>
        <r>
          <rPr>
            <sz val="9"/>
            <color indexed="81"/>
            <rFont val="Tahoma"/>
            <family val="2"/>
          </rPr>
          <t xml:space="preserve">
</t>
        </r>
      </text>
    </comment>
    <comment ref="F402" authorId="0" shapeId="0" xr:uid="{D20E4165-F2EF-4899-B20C-C4DBE61368C8}">
      <text>
        <r>
          <rPr>
            <b/>
            <sz val="9"/>
            <color indexed="81"/>
            <rFont val="Tahoma"/>
            <family val="2"/>
          </rPr>
          <t>CEPICI: Prière lier la facture scannée</t>
        </r>
        <r>
          <rPr>
            <sz val="9"/>
            <color indexed="81"/>
            <rFont val="Tahoma"/>
            <family val="2"/>
          </rPr>
          <t xml:space="preserve">
</t>
        </r>
      </text>
    </comment>
    <comment ref="F403" authorId="0" shapeId="0" xr:uid="{78A47296-322C-43BA-8743-892C24202FA6}">
      <text>
        <r>
          <rPr>
            <b/>
            <sz val="9"/>
            <color indexed="81"/>
            <rFont val="Tahoma"/>
            <family val="2"/>
          </rPr>
          <t>CEPICI: Prière lier la facture scannée</t>
        </r>
        <r>
          <rPr>
            <sz val="9"/>
            <color indexed="81"/>
            <rFont val="Tahoma"/>
            <family val="2"/>
          </rPr>
          <t xml:space="preserve">
</t>
        </r>
      </text>
    </comment>
    <comment ref="F404" authorId="0" shapeId="0" xr:uid="{2F9C1546-3B69-4302-ACC7-87E127B56087}">
      <text>
        <r>
          <rPr>
            <b/>
            <sz val="9"/>
            <color indexed="81"/>
            <rFont val="Tahoma"/>
            <family val="2"/>
          </rPr>
          <t>CEPICI: Prière lier la facture scannée</t>
        </r>
        <r>
          <rPr>
            <sz val="9"/>
            <color indexed="81"/>
            <rFont val="Tahoma"/>
            <family val="2"/>
          </rPr>
          <t xml:space="preserve">
</t>
        </r>
      </text>
    </comment>
    <comment ref="F405" authorId="0" shapeId="0" xr:uid="{20F0DF90-8988-4D43-B033-125437056327}">
      <text>
        <r>
          <rPr>
            <b/>
            <sz val="9"/>
            <color indexed="81"/>
            <rFont val="Tahoma"/>
            <family val="2"/>
          </rPr>
          <t>CEPICI: Prière lier la facture scannée</t>
        </r>
        <r>
          <rPr>
            <sz val="9"/>
            <color indexed="81"/>
            <rFont val="Tahoma"/>
            <family val="2"/>
          </rPr>
          <t xml:space="preserve">
</t>
        </r>
      </text>
    </comment>
    <comment ref="F406" authorId="0" shapeId="0" xr:uid="{90B11B56-2F1F-4509-83E1-5D768646465F}">
      <text>
        <r>
          <rPr>
            <b/>
            <sz val="9"/>
            <color indexed="81"/>
            <rFont val="Tahoma"/>
            <family val="2"/>
          </rPr>
          <t>CEPICI: Prière lier la facture scannée</t>
        </r>
        <r>
          <rPr>
            <sz val="9"/>
            <color indexed="81"/>
            <rFont val="Tahoma"/>
            <family val="2"/>
          </rPr>
          <t xml:space="preserve">
</t>
        </r>
      </text>
    </comment>
    <comment ref="F407" authorId="0" shapeId="0" xr:uid="{A446F683-D65E-4411-82AC-ED9EF79B260E}">
      <text>
        <r>
          <rPr>
            <b/>
            <sz val="9"/>
            <color indexed="81"/>
            <rFont val="Tahoma"/>
            <family val="2"/>
          </rPr>
          <t>CEPICI: Prière lier la facture scannée</t>
        </r>
        <r>
          <rPr>
            <sz val="9"/>
            <color indexed="81"/>
            <rFont val="Tahoma"/>
            <family val="2"/>
          </rPr>
          <t xml:space="preserve">
</t>
        </r>
      </text>
    </comment>
    <comment ref="F408" authorId="0" shapeId="0" xr:uid="{894BA08A-A656-4C78-AFA7-A5DADE43A10E}">
      <text>
        <r>
          <rPr>
            <b/>
            <sz val="9"/>
            <color indexed="81"/>
            <rFont val="Tahoma"/>
            <family val="2"/>
          </rPr>
          <t>CEPICI: Prière lier la facture scannée</t>
        </r>
        <r>
          <rPr>
            <sz val="9"/>
            <color indexed="81"/>
            <rFont val="Tahoma"/>
            <family val="2"/>
          </rPr>
          <t xml:space="preserve">
</t>
        </r>
      </text>
    </comment>
    <comment ref="F409" authorId="0" shapeId="0" xr:uid="{285B5F59-279B-4ECF-9E88-87DDED88F0C5}">
      <text>
        <r>
          <rPr>
            <b/>
            <sz val="9"/>
            <color indexed="81"/>
            <rFont val="Tahoma"/>
            <family val="2"/>
          </rPr>
          <t>CEPICI: Prière lier la facture scannée</t>
        </r>
        <r>
          <rPr>
            <sz val="9"/>
            <color indexed="81"/>
            <rFont val="Tahoma"/>
            <family val="2"/>
          </rPr>
          <t xml:space="preserve">
</t>
        </r>
      </text>
    </comment>
    <comment ref="F410" authorId="0" shapeId="0" xr:uid="{9DB8B9AD-F232-4949-A803-FE74D9E669CA}">
      <text>
        <r>
          <rPr>
            <b/>
            <sz val="9"/>
            <color indexed="81"/>
            <rFont val="Tahoma"/>
            <family val="2"/>
          </rPr>
          <t>CEPICI: Prière lier la facture scannée</t>
        </r>
        <r>
          <rPr>
            <sz val="9"/>
            <color indexed="81"/>
            <rFont val="Tahoma"/>
            <family val="2"/>
          </rPr>
          <t xml:space="preserve">
</t>
        </r>
      </text>
    </comment>
    <comment ref="F411" authorId="0" shapeId="0" xr:uid="{0BD95DC2-55E4-4662-8FA9-900C0C5FEE2D}">
      <text>
        <r>
          <rPr>
            <b/>
            <sz val="9"/>
            <color indexed="81"/>
            <rFont val="Tahoma"/>
            <family val="2"/>
          </rPr>
          <t>CEPICI: Prière lier la facture scannée</t>
        </r>
        <r>
          <rPr>
            <sz val="9"/>
            <color indexed="81"/>
            <rFont val="Tahoma"/>
            <family val="2"/>
          </rPr>
          <t xml:space="preserve">
</t>
        </r>
      </text>
    </comment>
    <comment ref="F412" authorId="0" shapeId="0" xr:uid="{C2434960-2000-4C3E-828E-FFF13F090199}">
      <text>
        <r>
          <rPr>
            <b/>
            <sz val="9"/>
            <color indexed="81"/>
            <rFont val="Tahoma"/>
            <family val="2"/>
          </rPr>
          <t>CEPICI: Prière lier la facture scannée</t>
        </r>
        <r>
          <rPr>
            <sz val="9"/>
            <color indexed="81"/>
            <rFont val="Tahoma"/>
            <family val="2"/>
          </rPr>
          <t xml:space="preserve">
</t>
        </r>
      </text>
    </comment>
    <comment ref="F413" authorId="0" shapeId="0" xr:uid="{E9D529EA-CE41-461B-B112-4DA56902E9FB}">
      <text>
        <r>
          <rPr>
            <b/>
            <sz val="9"/>
            <color indexed="81"/>
            <rFont val="Tahoma"/>
            <family val="2"/>
          </rPr>
          <t>CEPICI: Prière lier la facture scannée</t>
        </r>
        <r>
          <rPr>
            <sz val="9"/>
            <color indexed="81"/>
            <rFont val="Tahoma"/>
            <family val="2"/>
          </rPr>
          <t xml:space="preserve">
</t>
        </r>
      </text>
    </comment>
    <comment ref="F414" authorId="0" shapeId="0" xr:uid="{DF626B38-0853-426A-8B61-DA89EA801DD8}">
      <text>
        <r>
          <rPr>
            <b/>
            <sz val="9"/>
            <color indexed="81"/>
            <rFont val="Tahoma"/>
            <family val="2"/>
          </rPr>
          <t>CEPICI: Prière lier la facture scannée</t>
        </r>
        <r>
          <rPr>
            <sz val="9"/>
            <color indexed="81"/>
            <rFont val="Tahoma"/>
            <family val="2"/>
          </rPr>
          <t xml:space="preserve">
</t>
        </r>
      </text>
    </comment>
    <comment ref="F415" authorId="0" shapeId="0" xr:uid="{201D9BDB-EEE3-4460-8533-400673BB8DCB}">
      <text>
        <r>
          <rPr>
            <b/>
            <sz val="9"/>
            <color indexed="81"/>
            <rFont val="Tahoma"/>
            <family val="2"/>
          </rPr>
          <t>CEPICI: Prière lier la facture scannée</t>
        </r>
        <r>
          <rPr>
            <sz val="9"/>
            <color indexed="81"/>
            <rFont val="Tahoma"/>
            <family val="2"/>
          </rPr>
          <t xml:space="preserve">
</t>
        </r>
      </text>
    </comment>
    <comment ref="F416" authorId="0" shapeId="0" xr:uid="{7B2D345D-6193-4682-A9A2-DFA3FB312D83}">
      <text>
        <r>
          <rPr>
            <b/>
            <sz val="9"/>
            <color indexed="81"/>
            <rFont val="Tahoma"/>
            <family val="2"/>
          </rPr>
          <t>CEPICI: Prière lier la facture scannée</t>
        </r>
        <r>
          <rPr>
            <sz val="9"/>
            <color indexed="81"/>
            <rFont val="Tahoma"/>
            <family val="2"/>
          </rPr>
          <t xml:space="preserve">
</t>
        </r>
      </text>
    </comment>
    <comment ref="F417" authorId="0" shapeId="0" xr:uid="{884B6E7D-CE95-43EC-8FD8-0434567CC4DA}">
      <text>
        <r>
          <rPr>
            <b/>
            <sz val="9"/>
            <color indexed="81"/>
            <rFont val="Tahoma"/>
            <family val="2"/>
          </rPr>
          <t>CEPICI: Prière lier la facture scannée</t>
        </r>
        <r>
          <rPr>
            <sz val="9"/>
            <color indexed="81"/>
            <rFont val="Tahoma"/>
            <family val="2"/>
          </rPr>
          <t xml:space="preserve">
</t>
        </r>
      </text>
    </comment>
    <comment ref="F418" authorId="0" shapeId="0" xr:uid="{1CA470AD-BD15-492D-A3FB-7D849C83FB60}">
      <text>
        <r>
          <rPr>
            <b/>
            <sz val="9"/>
            <color indexed="81"/>
            <rFont val="Tahoma"/>
            <family val="2"/>
          </rPr>
          <t>CEPICI: Prière lier la facture scannée</t>
        </r>
        <r>
          <rPr>
            <sz val="9"/>
            <color indexed="81"/>
            <rFont val="Tahoma"/>
            <family val="2"/>
          </rPr>
          <t xml:space="preserve">
</t>
        </r>
      </text>
    </comment>
    <comment ref="F419" authorId="0" shapeId="0" xr:uid="{22945859-9386-4695-B8C9-EF1795C15776}">
      <text>
        <r>
          <rPr>
            <b/>
            <sz val="9"/>
            <color indexed="81"/>
            <rFont val="Tahoma"/>
            <family val="2"/>
          </rPr>
          <t>CEPICI: Prière lier la facture scannée</t>
        </r>
        <r>
          <rPr>
            <sz val="9"/>
            <color indexed="81"/>
            <rFont val="Tahoma"/>
            <family val="2"/>
          </rPr>
          <t xml:space="preserve">
</t>
        </r>
      </text>
    </comment>
    <comment ref="F420" authorId="0" shapeId="0" xr:uid="{F0A98B7E-F3C0-4579-91B2-D128B8F70815}">
      <text>
        <r>
          <rPr>
            <b/>
            <sz val="9"/>
            <color indexed="81"/>
            <rFont val="Tahoma"/>
            <family val="2"/>
          </rPr>
          <t>CEPICI: Prière lier la facture scannée</t>
        </r>
        <r>
          <rPr>
            <sz val="9"/>
            <color indexed="81"/>
            <rFont val="Tahoma"/>
            <family val="2"/>
          </rPr>
          <t xml:space="preserve">
</t>
        </r>
      </text>
    </comment>
    <comment ref="F421" authorId="0" shapeId="0" xr:uid="{6BB54901-12C2-4677-B8CA-165E7C912685}">
      <text>
        <r>
          <rPr>
            <b/>
            <sz val="9"/>
            <color indexed="81"/>
            <rFont val="Tahoma"/>
            <family val="2"/>
          </rPr>
          <t>CEPICI: Prière lier la facture scannée</t>
        </r>
        <r>
          <rPr>
            <sz val="9"/>
            <color indexed="81"/>
            <rFont val="Tahoma"/>
            <family val="2"/>
          </rPr>
          <t xml:space="preserve">
</t>
        </r>
      </text>
    </comment>
    <comment ref="F422" authorId="0" shapeId="0" xr:uid="{F6FDB32E-35E4-4215-A015-CADB833687B5}">
      <text>
        <r>
          <rPr>
            <b/>
            <sz val="9"/>
            <color indexed="81"/>
            <rFont val="Tahoma"/>
            <family val="2"/>
          </rPr>
          <t>CEPICI: Prière lier la facture scannée</t>
        </r>
        <r>
          <rPr>
            <sz val="9"/>
            <color indexed="81"/>
            <rFont val="Tahoma"/>
            <family val="2"/>
          </rPr>
          <t xml:space="preserve">
</t>
        </r>
      </text>
    </comment>
    <comment ref="F423" authorId="0" shapeId="0" xr:uid="{696401AD-0E18-4E55-BA4E-6B3FEC6EAF61}">
      <text>
        <r>
          <rPr>
            <b/>
            <sz val="9"/>
            <color indexed="81"/>
            <rFont val="Tahoma"/>
            <family val="2"/>
          </rPr>
          <t>CEPICI: Prière lier la facture scannée</t>
        </r>
        <r>
          <rPr>
            <sz val="9"/>
            <color indexed="81"/>
            <rFont val="Tahoma"/>
            <family val="2"/>
          </rPr>
          <t xml:space="preserve">
</t>
        </r>
      </text>
    </comment>
    <comment ref="F424" authorId="0" shapeId="0" xr:uid="{C4E56D6F-4950-474E-BE10-AD3D69FDD140}">
      <text>
        <r>
          <rPr>
            <b/>
            <sz val="9"/>
            <color indexed="81"/>
            <rFont val="Tahoma"/>
            <family val="2"/>
          </rPr>
          <t>CEPICI: Prière lier la facture scannée</t>
        </r>
        <r>
          <rPr>
            <sz val="9"/>
            <color indexed="81"/>
            <rFont val="Tahoma"/>
            <family val="2"/>
          </rPr>
          <t xml:space="preserve">
</t>
        </r>
      </text>
    </comment>
    <comment ref="F425" authorId="0" shapeId="0" xr:uid="{021FE1DF-2EE1-444D-9F0D-B5717BFB42F9}">
      <text>
        <r>
          <rPr>
            <b/>
            <sz val="9"/>
            <color indexed="81"/>
            <rFont val="Tahoma"/>
            <family val="2"/>
          </rPr>
          <t>CEPICI: Prière lier la facture scannée</t>
        </r>
        <r>
          <rPr>
            <sz val="9"/>
            <color indexed="81"/>
            <rFont val="Tahoma"/>
            <family val="2"/>
          </rPr>
          <t xml:space="preserve">
</t>
        </r>
      </text>
    </comment>
    <comment ref="F426" authorId="0" shapeId="0" xr:uid="{FA31D7E5-A75E-466D-9EE3-C19AA9E90CFE}">
      <text>
        <r>
          <rPr>
            <b/>
            <sz val="9"/>
            <color indexed="81"/>
            <rFont val="Tahoma"/>
            <family val="2"/>
          </rPr>
          <t>CEPICI: Prière lier la facture scannée</t>
        </r>
        <r>
          <rPr>
            <sz val="9"/>
            <color indexed="81"/>
            <rFont val="Tahoma"/>
            <family val="2"/>
          </rPr>
          <t xml:space="preserve">
</t>
        </r>
      </text>
    </comment>
    <comment ref="F427" authorId="0" shapeId="0" xr:uid="{FC6C0AF3-B17E-4C9E-BF00-21CB111FDEBA}">
      <text>
        <r>
          <rPr>
            <b/>
            <sz val="9"/>
            <color indexed="81"/>
            <rFont val="Tahoma"/>
            <family val="2"/>
          </rPr>
          <t>CEPICI: Prière lier la facture scannée</t>
        </r>
        <r>
          <rPr>
            <sz val="9"/>
            <color indexed="81"/>
            <rFont val="Tahoma"/>
            <family val="2"/>
          </rPr>
          <t xml:space="preserve">
</t>
        </r>
      </text>
    </comment>
    <comment ref="F428" authorId="0" shapeId="0" xr:uid="{0849BB66-9280-4D44-B38D-BB03FB302472}">
      <text>
        <r>
          <rPr>
            <b/>
            <sz val="9"/>
            <color indexed="81"/>
            <rFont val="Tahoma"/>
            <family val="2"/>
          </rPr>
          <t>CEPICI: Prière lier la facture scannée</t>
        </r>
        <r>
          <rPr>
            <sz val="9"/>
            <color indexed="81"/>
            <rFont val="Tahoma"/>
            <family val="2"/>
          </rPr>
          <t xml:space="preserve">
</t>
        </r>
      </text>
    </comment>
    <comment ref="F429" authorId="0" shapeId="0" xr:uid="{35646D02-011B-4B54-B178-A2E28A91BD7A}">
      <text>
        <r>
          <rPr>
            <b/>
            <sz val="9"/>
            <color indexed="81"/>
            <rFont val="Tahoma"/>
            <family val="2"/>
          </rPr>
          <t>CEPICI: Prière lier la facture scannée</t>
        </r>
        <r>
          <rPr>
            <sz val="9"/>
            <color indexed="81"/>
            <rFont val="Tahoma"/>
            <family val="2"/>
          </rPr>
          <t xml:space="preserve">
</t>
        </r>
      </text>
    </comment>
    <comment ref="F430" authorId="0" shapeId="0" xr:uid="{DC968017-4C88-4278-8936-012BDA22470F}">
      <text>
        <r>
          <rPr>
            <b/>
            <sz val="9"/>
            <color indexed="81"/>
            <rFont val="Tahoma"/>
            <family val="2"/>
          </rPr>
          <t>CEPICI: Prière lier la facture scannée</t>
        </r>
        <r>
          <rPr>
            <sz val="9"/>
            <color indexed="81"/>
            <rFont val="Tahoma"/>
            <family val="2"/>
          </rPr>
          <t xml:space="preserve">
</t>
        </r>
      </text>
    </comment>
    <comment ref="F431" authorId="0" shapeId="0" xr:uid="{8649991A-F4BD-4D5D-A901-9A7F9B932768}">
      <text>
        <r>
          <rPr>
            <b/>
            <sz val="9"/>
            <color indexed="81"/>
            <rFont val="Tahoma"/>
            <family val="2"/>
          </rPr>
          <t>CEPICI: Prière lier la facture scannée</t>
        </r>
        <r>
          <rPr>
            <sz val="9"/>
            <color indexed="81"/>
            <rFont val="Tahoma"/>
            <family val="2"/>
          </rPr>
          <t xml:space="preserve">
</t>
        </r>
      </text>
    </comment>
    <comment ref="F432" authorId="0" shapeId="0" xr:uid="{AACB6B82-7D7E-4557-BAF0-F6FE2B0A713D}">
      <text>
        <r>
          <rPr>
            <b/>
            <sz val="9"/>
            <color indexed="81"/>
            <rFont val="Tahoma"/>
            <family val="2"/>
          </rPr>
          <t>CEPICI: Prière lier la facture scannée</t>
        </r>
        <r>
          <rPr>
            <sz val="9"/>
            <color indexed="81"/>
            <rFont val="Tahoma"/>
            <family val="2"/>
          </rPr>
          <t xml:space="preserve">
</t>
        </r>
      </text>
    </comment>
    <comment ref="F433" authorId="0" shapeId="0" xr:uid="{6D620F9A-934C-4152-A994-3E3C97407A2F}">
      <text>
        <r>
          <rPr>
            <b/>
            <sz val="9"/>
            <color indexed="81"/>
            <rFont val="Tahoma"/>
            <family val="2"/>
          </rPr>
          <t>CEPICI: Prière lier la facture scannée</t>
        </r>
        <r>
          <rPr>
            <sz val="9"/>
            <color indexed="81"/>
            <rFont val="Tahoma"/>
            <family val="2"/>
          </rPr>
          <t xml:space="preserve">
</t>
        </r>
      </text>
    </comment>
    <comment ref="F434" authorId="0" shapeId="0" xr:uid="{73B11F9E-CAB7-4024-86DB-963E8E1B52EA}">
      <text>
        <r>
          <rPr>
            <b/>
            <sz val="9"/>
            <color indexed="81"/>
            <rFont val="Tahoma"/>
            <family val="2"/>
          </rPr>
          <t>CEPICI: Prière lier la facture scannée</t>
        </r>
        <r>
          <rPr>
            <sz val="9"/>
            <color indexed="81"/>
            <rFont val="Tahoma"/>
            <family val="2"/>
          </rPr>
          <t xml:space="preserve">
</t>
        </r>
      </text>
    </comment>
    <comment ref="F435" authorId="0" shapeId="0" xr:uid="{F91D51D5-3C60-4EC5-B3C6-4D9DC0E45813}">
      <text>
        <r>
          <rPr>
            <b/>
            <sz val="9"/>
            <color indexed="81"/>
            <rFont val="Tahoma"/>
            <family val="2"/>
          </rPr>
          <t>CEPICI: Prière lier la facture scannée</t>
        </r>
        <r>
          <rPr>
            <sz val="9"/>
            <color indexed="81"/>
            <rFont val="Tahoma"/>
            <family val="2"/>
          </rPr>
          <t xml:space="preserve">
</t>
        </r>
      </text>
    </comment>
    <comment ref="F436" authorId="0" shapeId="0" xr:uid="{DD8F91B3-B6B9-4A5D-A3E9-BEB18F57ABCE}">
      <text>
        <r>
          <rPr>
            <b/>
            <sz val="9"/>
            <color indexed="81"/>
            <rFont val="Tahoma"/>
            <family val="2"/>
          </rPr>
          <t>CEPICI: Prière lier la facture scannée</t>
        </r>
        <r>
          <rPr>
            <sz val="9"/>
            <color indexed="81"/>
            <rFont val="Tahoma"/>
            <family val="2"/>
          </rPr>
          <t xml:space="preserve">
</t>
        </r>
      </text>
    </comment>
    <comment ref="F437" authorId="0" shapeId="0" xr:uid="{410F4803-F687-4266-B4A6-EF94246EA370}">
      <text>
        <r>
          <rPr>
            <b/>
            <sz val="9"/>
            <color indexed="81"/>
            <rFont val="Tahoma"/>
            <family val="2"/>
          </rPr>
          <t>CEPICI: Prière lier la facture scannée</t>
        </r>
        <r>
          <rPr>
            <sz val="9"/>
            <color indexed="81"/>
            <rFont val="Tahoma"/>
            <family val="2"/>
          </rPr>
          <t xml:space="preserve">
</t>
        </r>
      </text>
    </comment>
    <comment ref="F438" authorId="0" shapeId="0" xr:uid="{77F0AA8D-C99B-4DC0-8233-3BE624CDA5C3}">
      <text>
        <r>
          <rPr>
            <b/>
            <sz val="9"/>
            <color indexed="81"/>
            <rFont val="Tahoma"/>
            <family val="2"/>
          </rPr>
          <t>CEPICI: Prière lier la facture scannée</t>
        </r>
        <r>
          <rPr>
            <sz val="9"/>
            <color indexed="81"/>
            <rFont val="Tahoma"/>
            <family val="2"/>
          </rPr>
          <t xml:space="preserve">
</t>
        </r>
      </text>
    </comment>
    <comment ref="F439" authorId="0" shapeId="0" xr:uid="{5C43AD40-E851-4E6D-B8DB-524E72D836C8}">
      <text>
        <r>
          <rPr>
            <b/>
            <sz val="9"/>
            <color indexed="81"/>
            <rFont val="Tahoma"/>
            <family val="2"/>
          </rPr>
          <t>CEPICI: Prière lier la facture scannée</t>
        </r>
        <r>
          <rPr>
            <sz val="9"/>
            <color indexed="81"/>
            <rFont val="Tahoma"/>
            <family val="2"/>
          </rPr>
          <t xml:space="preserve">
</t>
        </r>
      </text>
    </comment>
    <comment ref="F440" authorId="0" shapeId="0" xr:uid="{4AB120F4-DD43-431A-ADBB-BAEE226DFFFC}">
      <text>
        <r>
          <rPr>
            <b/>
            <sz val="9"/>
            <color indexed="81"/>
            <rFont val="Tahoma"/>
            <family val="2"/>
          </rPr>
          <t>CEPICI: Prière lier la facture scannée</t>
        </r>
        <r>
          <rPr>
            <sz val="9"/>
            <color indexed="81"/>
            <rFont val="Tahoma"/>
            <family val="2"/>
          </rPr>
          <t xml:space="preserve">
</t>
        </r>
      </text>
    </comment>
    <comment ref="F441" authorId="0" shapeId="0" xr:uid="{B89A5275-A5DD-4332-9010-ED5801956E9B}">
      <text>
        <r>
          <rPr>
            <b/>
            <sz val="9"/>
            <color indexed="81"/>
            <rFont val="Tahoma"/>
            <family val="2"/>
          </rPr>
          <t>CEPICI: Prière lier la facture scannée</t>
        </r>
        <r>
          <rPr>
            <sz val="9"/>
            <color indexed="81"/>
            <rFont val="Tahoma"/>
            <family val="2"/>
          </rPr>
          <t xml:space="preserve">
</t>
        </r>
      </text>
    </comment>
    <comment ref="F442" authorId="0" shapeId="0" xr:uid="{DA15DAC2-9515-458C-9597-78ACFB7A9F8F}">
      <text>
        <r>
          <rPr>
            <b/>
            <sz val="9"/>
            <color indexed="81"/>
            <rFont val="Tahoma"/>
            <family val="2"/>
          </rPr>
          <t>CEPICI: Prière lier la facture scannée</t>
        </r>
        <r>
          <rPr>
            <sz val="9"/>
            <color indexed="81"/>
            <rFont val="Tahoma"/>
            <family val="2"/>
          </rPr>
          <t xml:space="preserve">
</t>
        </r>
      </text>
    </comment>
    <comment ref="F443" authorId="0" shapeId="0" xr:uid="{901B85DB-AB0F-4176-B541-F1653A214056}">
      <text>
        <r>
          <rPr>
            <b/>
            <sz val="9"/>
            <color indexed="81"/>
            <rFont val="Tahoma"/>
            <family val="2"/>
          </rPr>
          <t>CEPICI: Prière lier la facture scannée</t>
        </r>
        <r>
          <rPr>
            <sz val="9"/>
            <color indexed="81"/>
            <rFont val="Tahoma"/>
            <family val="2"/>
          </rPr>
          <t xml:space="preserve">
</t>
        </r>
      </text>
    </comment>
    <comment ref="F444" authorId="0" shapeId="0" xr:uid="{3C54CDE4-B247-46D1-A74D-BFD8CEA20815}">
      <text>
        <r>
          <rPr>
            <b/>
            <sz val="9"/>
            <color indexed="81"/>
            <rFont val="Tahoma"/>
            <family val="2"/>
          </rPr>
          <t>CEPICI: Prière lier la facture scannée</t>
        </r>
        <r>
          <rPr>
            <sz val="9"/>
            <color indexed="81"/>
            <rFont val="Tahoma"/>
            <family val="2"/>
          </rPr>
          <t xml:space="preserve">
</t>
        </r>
      </text>
    </comment>
    <comment ref="F445" authorId="0" shapeId="0" xr:uid="{7F7F07D4-995C-49DF-93FB-57BA1C92BA95}">
      <text>
        <r>
          <rPr>
            <b/>
            <sz val="9"/>
            <color indexed="81"/>
            <rFont val="Tahoma"/>
            <family val="2"/>
          </rPr>
          <t>CEPICI: Prière lier la facture scannée</t>
        </r>
        <r>
          <rPr>
            <sz val="9"/>
            <color indexed="81"/>
            <rFont val="Tahoma"/>
            <family val="2"/>
          </rPr>
          <t xml:space="preserve">
</t>
        </r>
      </text>
    </comment>
    <comment ref="F446" authorId="0" shapeId="0" xr:uid="{4038DD28-CBDA-468B-BB0C-84A8FD557BD7}">
      <text>
        <r>
          <rPr>
            <b/>
            <sz val="9"/>
            <color indexed="81"/>
            <rFont val="Tahoma"/>
            <family val="2"/>
          </rPr>
          <t>CEPICI: Prière lier la facture scannée</t>
        </r>
        <r>
          <rPr>
            <sz val="9"/>
            <color indexed="81"/>
            <rFont val="Tahoma"/>
            <family val="2"/>
          </rPr>
          <t xml:space="preserve">
</t>
        </r>
      </text>
    </comment>
    <comment ref="F447" authorId="0" shapeId="0" xr:uid="{90D8E97C-D2D6-42B9-94C9-56039B551523}">
      <text>
        <r>
          <rPr>
            <b/>
            <sz val="9"/>
            <color indexed="81"/>
            <rFont val="Tahoma"/>
            <family val="2"/>
          </rPr>
          <t>CEPICI: Prière lier la facture scannée</t>
        </r>
        <r>
          <rPr>
            <sz val="9"/>
            <color indexed="81"/>
            <rFont val="Tahoma"/>
            <family val="2"/>
          </rPr>
          <t xml:space="preserve">
</t>
        </r>
      </text>
    </comment>
    <comment ref="F448" authorId="0" shapeId="0" xr:uid="{46F63899-8F2A-4E54-837A-5D17D1AD8C58}">
      <text>
        <r>
          <rPr>
            <b/>
            <sz val="9"/>
            <color indexed="81"/>
            <rFont val="Tahoma"/>
            <family val="2"/>
          </rPr>
          <t>CEPICI: Prière lier la facture scannée</t>
        </r>
        <r>
          <rPr>
            <sz val="9"/>
            <color indexed="81"/>
            <rFont val="Tahoma"/>
            <family val="2"/>
          </rPr>
          <t xml:space="preserve">
</t>
        </r>
      </text>
    </comment>
    <comment ref="F449" authorId="0" shapeId="0" xr:uid="{7F0F2E37-95F7-4FC5-BF6D-D45902AE0BE4}">
      <text>
        <r>
          <rPr>
            <b/>
            <sz val="9"/>
            <color indexed="81"/>
            <rFont val="Tahoma"/>
            <family val="2"/>
          </rPr>
          <t>CEPICI: Prière lier la facture scannée</t>
        </r>
        <r>
          <rPr>
            <sz val="9"/>
            <color indexed="81"/>
            <rFont val="Tahoma"/>
            <family val="2"/>
          </rPr>
          <t xml:space="preserve">
</t>
        </r>
      </text>
    </comment>
    <comment ref="F450" authorId="0" shapeId="0" xr:uid="{5E6A3E9F-B7CD-4F54-9ED4-45952B58EDA4}">
      <text>
        <r>
          <rPr>
            <b/>
            <sz val="9"/>
            <color indexed="81"/>
            <rFont val="Tahoma"/>
            <family val="2"/>
          </rPr>
          <t>CEPICI: Prière lier la facture scannée</t>
        </r>
        <r>
          <rPr>
            <sz val="9"/>
            <color indexed="81"/>
            <rFont val="Tahoma"/>
            <family val="2"/>
          </rPr>
          <t xml:space="preserve">
</t>
        </r>
      </text>
    </comment>
    <comment ref="F451" authorId="0" shapeId="0" xr:uid="{A2156164-1551-40E2-A4D7-75ECD667E725}">
      <text>
        <r>
          <rPr>
            <b/>
            <sz val="9"/>
            <color indexed="81"/>
            <rFont val="Tahoma"/>
            <family val="2"/>
          </rPr>
          <t>CEPICI: Prière lier la facture scannée</t>
        </r>
        <r>
          <rPr>
            <sz val="9"/>
            <color indexed="81"/>
            <rFont val="Tahoma"/>
            <family val="2"/>
          </rPr>
          <t xml:space="preserve">
</t>
        </r>
      </text>
    </comment>
    <comment ref="F452" authorId="0" shapeId="0" xr:uid="{0EE2ACAD-E372-414C-A566-08B5F2C129E2}">
      <text>
        <r>
          <rPr>
            <b/>
            <sz val="9"/>
            <color indexed="81"/>
            <rFont val="Tahoma"/>
            <family val="2"/>
          </rPr>
          <t>CEPICI: Prière lier la facture scannée</t>
        </r>
        <r>
          <rPr>
            <sz val="9"/>
            <color indexed="81"/>
            <rFont val="Tahoma"/>
            <family val="2"/>
          </rPr>
          <t xml:space="preserve">
</t>
        </r>
      </text>
    </comment>
    <comment ref="F453" authorId="0" shapeId="0" xr:uid="{23F6CEF5-6EEC-4007-B23C-4F40D36C13A9}">
      <text>
        <r>
          <rPr>
            <b/>
            <sz val="9"/>
            <color indexed="81"/>
            <rFont val="Tahoma"/>
            <family val="2"/>
          </rPr>
          <t>CEPICI: Prière lier la facture scannée</t>
        </r>
        <r>
          <rPr>
            <sz val="9"/>
            <color indexed="81"/>
            <rFont val="Tahoma"/>
            <family val="2"/>
          </rPr>
          <t xml:space="preserve">
</t>
        </r>
      </text>
    </comment>
    <comment ref="F454" authorId="0" shapeId="0" xr:uid="{2950A741-7503-4AA7-94CF-04829F3631BF}">
      <text>
        <r>
          <rPr>
            <b/>
            <sz val="9"/>
            <color indexed="81"/>
            <rFont val="Tahoma"/>
            <family val="2"/>
          </rPr>
          <t>CEPICI: Prière lier la facture scannée</t>
        </r>
        <r>
          <rPr>
            <sz val="9"/>
            <color indexed="81"/>
            <rFont val="Tahoma"/>
            <family val="2"/>
          </rPr>
          <t xml:space="preserve">
</t>
        </r>
      </text>
    </comment>
    <comment ref="F455" authorId="0" shapeId="0" xr:uid="{DF6E328A-8A39-4379-9A92-683C49F68B01}">
      <text>
        <r>
          <rPr>
            <b/>
            <sz val="9"/>
            <color indexed="81"/>
            <rFont val="Tahoma"/>
            <family val="2"/>
          </rPr>
          <t>CEPICI: Prière lier la facture scannée</t>
        </r>
        <r>
          <rPr>
            <sz val="9"/>
            <color indexed="81"/>
            <rFont val="Tahoma"/>
            <family val="2"/>
          </rPr>
          <t xml:space="preserve">
</t>
        </r>
      </text>
    </comment>
    <comment ref="F456" authorId="0" shapeId="0" xr:uid="{FA6ACE23-FDEB-49CC-84CF-32F262F4DCE3}">
      <text>
        <r>
          <rPr>
            <b/>
            <sz val="9"/>
            <color indexed="81"/>
            <rFont val="Tahoma"/>
            <family val="2"/>
          </rPr>
          <t>CEPICI: Prière lier la facture scannée</t>
        </r>
        <r>
          <rPr>
            <sz val="9"/>
            <color indexed="81"/>
            <rFont val="Tahoma"/>
            <family val="2"/>
          </rPr>
          <t xml:space="preserve">
</t>
        </r>
      </text>
    </comment>
    <comment ref="F457" authorId="0" shapeId="0" xr:uid="{C10D52C7-9775-44B6-8D1F-78F2A164D978}">
      <text>
        <r>
          <rPr>
            <b/>
            <sz val="9"/>
            <color indexed="81"/>
            <rFont val="Tahoma"/>
            <family val="2"/>
          </rPr>
          <t>CEPICI: Prière lier la facture scannée</t>
        </r>
        <r>
          <rPr>
            <sz val="9"/>
            <color indexed="81"/>
            <rFont val="Tahoma"/>
            <family val="2"/>
          </rPr>
          <t xml:space="preserve">
</t>
        </r>
      </text>
    </comment>
    <comment ref="F458" authorId="0" shapeId="0" xr:uid="{BCFBB8BC-E246-491B-A087-5CEBBFC89B1C}">
      <text>
        <r>
          <rPr>
            <b/>
            <sz val="9"/>
            <color indexed="81"/>
            <rFont val="Tahoma"/>
            <family val="2"/>
          </rPr>
          <t>CEPICI: Prière lier la facture scannée</t>
        </r>
        <r>
          <rPr>
            <sz val="9"/>
            <color indexed="81"/>
            <rFont val="Tahoma"/>
            <family val="2"/>
          </rPr>
          <t xml:space="preserve">
</t>
        </r>
      </text>
    </comment>
    <comment ref="F459" authorId="0" shapeId="0" xr:uid="{058F8DE6-DAC9-4357-A53F-893B7022C1E5}">
      <text>
        <r>
          <rPr>
            <b/>
            <sz val="9"/>
            <color indexed="81"/>
            <rFont val="Tahoma"/>
            <family val="2"/>
          </rPr>
          <t>CEPICI: Prière lier la facture scannée</t>
        </r>
        <r>
          <rPr>
            <sz val="9"/>
            <color indexed="81"/>
            <rFont val="Tahoma"/>
            <family val="2"/>
          </rPr>
          <t xml:space="preserve">
</t>
        </r>
      </text>
    </comment>
    <comment ref="F460" authorId="0" shapeId="0" xr:uid="{CBDEF237-9307-4FDD-A2CC-5380AAB93B03}">
      <text>
        <r>
          <rPr>
            <b/>
            <sz val="9"/>
            <color indexed="81"/>
            <rFont val="Tahoma"/>
            <family val="2"/>
          </rPr>
          <t>CEPICI: Prière lier la facture scannée</t>
        </r>
        <r>
          <rPr>
            <sz val="9"/>
            <color indexed="81"/>
            <rFont val="Tahoma"/>
            <family val="2"/>
          </rPr>
          <t xml:space="preserve">
</t>
        </r>
      </text>
    </comment>
    <comment ref="F461" authorId="0" shapeId="0" xr:uid="{1F705212-49C1-4CCA-AB9E-ACCAFDBF0D45}">
      <text>
        <r>
          <rPr>
            <b/>
            <sz val="9"/>
            <color indexed="81"/>
            <rFont val="Tahoma"/>
            <family val="2"/>
          </rPr>
          <t>CEPICI: Prière lier la facture scannée</t>
        </r>
        <r>
          <rPr>
            <sz val="9"/>
            <color indexed="81"/>
            <rFont val="Tahoma"/>
            <family val="2"/>
          </rPr>
          <t xml:space="preserve">
</t>
        </r>
      </text>
    </comment>
    <comment ref="F462" authorId="0" shapeId="0" xr:uid="{F8476686-8F20-4482-9CBF-D859B7B107B5}">
      <text>
        <r>
          <rPr>
            <b/>
            <sz val="9"/>
            <color indexed="81"/>
            <rFont val="Tahoma"/>
            <family val="2"/>
          </rPr>
          <t>CEPICI: Prière lier la facture scannée</t>
        </r>
        <r>
          <rPr>
            <sz val="9"/>
            <color indexed="81"/>
            <rFont val="Tahoma"/>
            <family val="2"/>
          </rPr>
          <t xml:space="preserve">
</t>
        </r>
      </text>
    </comment>
    <comment ref="F463" authorId="0" shapeId="0" xr:uid="{090013B8-62DA-45C6-9293-6CB9EA87891D}">
      <text>
        <r>
          <rPr>
            <b/>
            <sz val="9"/>
            <color indexed="81"/>
            <rFont val="Tahoma"/>
            <family val="2"/>
          </rPr>
          <t>CEPICI: Prière lier la facture scannée</t>
        </r>
        <r>
          <rPr>
            <sz val="9"/>
            <color indexed="81"/>
            <rFont val="Tahoma"/>
            <family val="2"/>
          </rPr>
          <t xml:space="preserve">
</t>
        </r>
      </text>
    </comment>
    <comment ref="F464" authorId="0" shapeId="0" xr:uid="{5D3D469C-303C-457D-8296-1B14FF63ABF2}">
      <text>
        <r>
          <rPr>
            <b/>
            <sz val="9"/>
            <color indexed="81"/>
            <rFont val="Tahoma"/>
            <family val="2"/>
          </rPr>
          <t>CEPICI: Prière lier la facture scannée</t>
        </r>
        <r>
          <rPr>
            <sz val="9"/>
            <color indexed="81"/>
            <rFont val="Tahoma"/>
            <family val="2"/>
          </rPr>
          <t xml:space="preserve">
</t>
        </r>
      </text>
    </comment>
    <comment ref="F465" authorId="0" shapeId="0" xr:uid="{EAB2A2B9-9900-426E-BC2A-5E82A0C70114}">
      <text>
        <r>
          <rPr>
            <b/>
            <sz val="9"/>
            <color indexed="81"/>
            <rFont val="Tahoma"/>
            <family val="2"/>
          </rPr>
          <t>CEPICI: Prière lier la facture scannée</t>
        </r>
        <r>
          <rPr>
            <sz val="9"/>
            <color indexed="81"/>
            <rFont val="Tahoma"/>
            <family val="2"/>
          </rPr>
          <t xml:space="preserve">
</t>
        </r>
      </text>
    </comment>
    <comment ref="F466" authorId="0" shapeId="0" xr:uid="{770B6D6C-DADB-4FA9-B296-8088DA91309F}">
      <text>
        <r>
          <rPr>
            <b/>
            <sz val="9"/>
            <color indexed="81"/>
            <rFont val="Tahoma"/>
            <family val="2"/>
          </rPr>
          <t>CEPICI: Prière lier la facture scannée</t>
        </r>
        <r>
          <rPr>
            <sz val="9"/>
            <color indexed="81"/>
            <rFont val="Tahoma"/>
            <family val="2"/>
          </rPr>
          <t xml:space="preserve">
</t>
        </r>
      </text>
    </comment>
    <comment ref="F467" authorId="0" shapeId="0" xr:uid="{80B07469-F464-45B7-AA50-2F90BBD7E4C5}">
      <text>
        <r>
          <rPr>
            <b/>
            <sz val="9"/>
            <color indexed="81"/>
            <rFont val="Tahoma"/>
            <family val="2"/>
          </rPr>
          <t>CEPICI: Prière lier la facture scannée</t>
        </r>
        <r>
          <rPr>
            <sz val="9"/>
            <color indexed="81"/>
            <rFont val="Tahoma"/>
            <family val="2"/>
          </rPr>
          <t xml:space="preserve">
</t>
        </r>
      </text>
    </comment>
    <comment ref="F468" authorId="0" shapeId="0" xr:uid="{F4CB0973-CC9D-4C85-B4D5-9DE991F1C564}">
      <text>
        <r>
          <rPr>
            <b/>
            <sz val="9"/>
            <color indexed="81"/>
            <rFont val="Tahoma"/>
            <family val="2"/>
          </rPr>
          <t>CEPICI: Prière lier la facture scannée</t>
        </r>
        <r>
          <rPr>
            <sz val="9"/>
            <color indexed="81"/>
            <rFont val="Tahoma"/>
            <family val="2"/>
          </rPr>
          <t xml:space="preserve">
</t>
        </r>
      </text>
    </comment>
    <comment ref="F469" authorId="0" shapeId="0" xr:uid="{A49B3695-EF29-4CA5-B7D7-51E214F13596}">
      <text>
        <r>
          <rPr>
            <b/>
            <sz val="9"/>
            <color indexed="81"/>
            <rFont val="Tahoma"/>
            <family val="2"/>
          </rPr>
          <t>CEPICI: Prière lier la facture scannée</t>
        </r>
        <r>
          <rPr>
            <sz val="9"/>
            <color indexed="81"/>
            <rFont val="Tahoma"/>
            <family val="2"/>
          </rPr>
          <t xml:space="preserve">
</t>
        </r>
      </text>
    </comment>
    <comment ref="F470" authorId="0" shapeId="0" xr:uid="{41DC83A1-ECFE-48FA-9654-72A2E1A6F615}">
      <text>
        <r>
          <rPr>
            <b/>
            <sz val="9"/>
            <color indexed="81"/>
            <rFont val="Tahoma"/>
            <family val="2"/>
          </rPr>
          <t>CEPICI: Prière lier la facture scannée</t>
        </r>
        <r>
          <rPr>
            <sz val="9"/>
            <color indexed="81"/>
            <rFont val="Tahoma"/>
            <family val="2"/>
          </rPr>
          <t xml:space="preserve">
</t>
        </r>
      </text>
    </comment>
    <comment ref="F471" authorId="0" shapeId="0" xr:uid="{4C7FB114-70AC-4ED9-9584-26902BAB63CC}">
      <text>
        <r>
          <rPr>
            <b/>
            <sz val="9"/>
            <color indexed="81"/>
            <rFont val="Tahoma"/>
            <family val="2"/>
          </rPr>
          <t>CEPICI: Prière lier la facture scannée</t>
        </r>
        <r>
          <rPr>
            <sz val="9"/>
            <color indexed="81"/>
            <rFont val="Tahoma"/>
            <family val="2"/>
          </rPr>
          <t xml:space="preserve">
</t>
        </r>
      </text>
    </comment>
    <comment ref="F472" authorId="0" shapeId="0" xr:uid="{C788FA4A-08B6-4762-BE4F-F1BACDAE5C83}">
      <text>
        <r>
          <rPr>
            <b/>
            <sz val="9"/>
            <color indexed="81"/>
            <rFont val="Tahoma"/>
            <family val="2"/>
          </rPr>
          <t>CEPICI: Prière lier la facture scannée</t>
        </r>
        <r>
          <rPr>
            <sz val="9"/>
            <color indexed="81"/>
            <rFont val="Tahoma"/>
            <family val="2"/>
          </rPr>
          <t xml:space="preserve">
</t>
        </r>
      </text>
    </comment>
    <comment ref="F473" authorId="0" shapeId="0" xr:uid="{F1A2BB11-7161-453C-B4A4-BBE4B52496D8}">
      <text>
        <r>
          <rPr>
            <b/>
            <sz val="9"/>
            <color indexed="81"/>
            <rFont val="Tahoma"/>
            <family val="2"/>
          </rPr>
          <t>CEPICI: Prière lier la facture scannée</t>
        </r>
        <r>
          <rPr>
            <sz val="9"/>
            <color indexed="81"/>
            <rFont val="Tahoma"/>
            <family val="2"/>
          </rPr>
          <t xml:space="preserve">
</t>
        </r>
      </text>
    </comment>
    <comment ref="F474" authorId="0" shapeId="0" xr:uid="{EFD529A9-D763-4090-9F3F-51F91435D3D9}">
      <text>
        <r>
          <rPr>
            <b/>
            <sz val="9"/>
            <color indexed="81"/>
            <rFont val="Tahoma"/>
            <family val="2"/>
          </rPr>
          <t>CEPICI: Prière lier la facture scannée</t>
        </r>
        <r>
          <rPr>
            <sz val="9"/>
            <color indexed="81"/>
            <rFont val="Tahoma"/>
            <family val="2"/>
          </rPr>
          <t xml:space="preserve">
</t>
        </r>
      </text>
    </comment>
    <comment ref="F475" authorId="0" shapeId="0" xr:uid="{73BF6FE3-A8E2-4595-AFE1-80214C79A55D}">
      <text>
        <r>
          <rPr>
            <b/>
            <sz val="9"/>
            <color indexed="81"/>
            <rFont val="Tahoma"/>
            <family val="2"/>
          </rPr>
          <t>CEPICI: Prière lier la facture scannée</t>
        </r>
        <r>
          <rPr>
            <sz val="9"/>
            <color indexed="81"/>
            <rFont val="Tahoma"/>
            <family val="2"/>
          </rPr>
          <t xml:space="preserve">
</t>
        </r>
      </text>
    </comment>
    <comment ref="F476" authorId="0" shapeId="0" xr:uid="{1A9BF88D-620D-4BA1-AFE6-7707944206ED}">
      <text>
        <r>
          <rPr>
            <b/>
            <sz val="9"/>
            <color indexed="81"/>
            <rFont val="Tahoma"/>
            <family val="2"/>
          </rPr>
          <t>CEPICI: Prière lier la facture scannée</t>
        </r>
        <r>
          <rPr>
            <sz val="9"/>
            <color indexed="81"/>
            <rFont val="Tahoma"/>
            <family val="2"/>
          </rPr>
          <t xml:space="preserve">
</t>
        </r>
      </text>
    </comment>
    <comment ref="F477" authorId="0" shapeId="0" xr:uid="{E8DA3602-40D4-498A-ACA2-09BDA4628FDF}">
      <text>
        <r>
          <rPr>
            <b/>
            <sz val="9"/>
            <color indexed="81"/>
            <rFont val="Tahoma"/>
            <family val="2"/>
          </rPr>
          <t>CEPICI: Prière lier la facture scannée</t>
        </r>
        <r>
          <rPr>
            <sz val="9"/>
            <color indexed="81"/>
            <rFont val="Tahoma"/>
            <family val="2"/>
          </rPr>
          <t xml:space="preserve">
</t>
        </r>
      </text>
    </comment>
    <comment ref="F478" authorId="0" shapeId="0" xr:uid="{E45B639B-9944-403D-8BE2-E56B85424F8F}">
      <text>
        <r>
          <rPr>
            <b/>
            <sz val="9"/>
            <color indexed="81"/>
            <rFont val="Tahoma"/>
            <family val="2"/>
          </rPr>
          <t>CEPICI: Prière lier la facture scannée</t>
        </r>
        <r>
          <rPr>
            <sz val="9"/>
            <color indexed="81"/>
            <rFont val="Tahoma"/>
            <family val="2"/>
          </rPr>
          <t xml:space="preserve">
</t>
        </r>
      </text>
    </comment>
    <comment ref="F479" authorId="0" shapeId="0" xr:uid="{BB3B813E-B925-4A97-ADA4-79D8654962A0}">
      <text>
        <r>
          <rPr>
            <b/>
            <sz val="9"/>
            <color indexed="81"/>
            <rFont val="Tahoma"/>
            <family val="2"/>
          </rPr>
          <t>CEPICI: Prière lier la facture scannée</t>
        </r>
        <r>
          <rPr>
            <sz val="9"/>
            <color indexed="81"/>
            <rFont val="Tahoma"/>
            <family val="2"/>
          </rPr>
          <t xml:space="preserve">
</t>
        </r>
      </text>
    </comment>
    <comment ref="F480" authorId="0" shapeId="0" xr:uid="{B9D22EA8-29F7-4F4F-8765-59A87D179FB2}">
      <text>
        <r>
          <rPr>
            <b/>
            <sz val="9"/>
            <color indexed="81"/>
            <rFont val="Tahoma"/>
            <family val="2"/>
          </rPr>
          <t>CEPICI: Prière lier la facture scannée</t>
        </r>
        <r>
          <rPr>
            <sz val="9"/>
            <color indexed="81"/>
            <rFont val="Tahoma"/>
            <family val="2"/>
          </rPr>
          <t xml:space="preserve">
</t>
        </r>
      </text>
    </comment>
    <comment ref="F481" authorId="0" shapeId="0" xr:uid="{EAFE464A-3DF9-43C0-ADCA-92D61362E78E}">
      <text>
        <r>
          <rPr>
            <b/>
            <sz val="9"/>
            <color indexed="81"/>
            <rFont val="Tahoma"/>
            <family val="2"/>
          </rPr>
          <t>CEPICI: Prière lier la facture scannée</t>
        </r>
        <r>
          <rPr>
            <sz val="9"/>
            <color indexed="81"/>
            <rFont val="Tahoma"/>
            <family val="2"/>
          </rPr>
          <t xml:space="preserve">
</t>
        </r>
      </text>
    </comment>
    <comment ref="F482" authorId="0" shapeId="0" xr:uid="{5A764854-99C6-4823-A39C-DE1F3A67A135}">
      <text>
        <r>
          <rPr>
            <b/>
            <sz val="9"/>
            <color indexed="81"/>
            <rFont val="Tahoma"/>
            <family val="2"/>
          </rPr>
          <t>CEPICI: Prière lier la facture scannée</t>
        </r>
        <r>
          <rPr>
            <sz val="9"/>
            <color indexed="81"/>
            <rFont val="Tahoma"/>
            <family val="2"/>
          </rPr>
          <t xml:space="preserve">
</t>
        </r>
      </text>
    </comment>
    <comment ref="F483" authorId="0" shapeId="0" xr:uid="{5A36E332-335A-4669-9D9E-82C30A8FEA38}">
      <text>
        <r>
          <rPr>
            <b/>
            <sz val="9"/>
            <color indexed="81"/>
            <rFont val="Tahoma"/>
            <family val="2"/>
          </rPr>
          <t>CEPICI: Prière lier la facture scannée</t>
        </r>
        <r>
          <rPr>
            <sz val="9"/>
            <color indexed="81"/>
            <rFont val="Tahoma"/>
            <family val="2"/>
          </rPr>
          <t xml:space="preserve">
</t>
        </r>
      </text>
    </comment>
    <comment ref="F484" authorId="0" shapeId="0" xr:uid="{9DA35831-92B5-49AD-9250-936F1436C411}">
      <text>
        <r>
          <rPr>
            <b/>
            <sz val="9"/>
            <color indexed="81"/>
            <rFont val="Tahoma"/>
            <family val="2"/>
          </rPr>
          <t>CEPICI: Prière lier la facture scannée</t>
        </r>
        <r>
          <rPr>
            <sz val="9"/>
            <color indexed="81"/>
            <rFont val="Tahoma"/>
            <family val="2"/>
          </rPr>
          <t xml:space="preserve">
</t>
        </r>
      </text>
    </comment>
    <comment ref="F485" authorId="0" shapeId="0" xr:uid="{4838E2A0-467D-4C52-9B26-5A52E153A48F}">
      <text>
        <r>
          <rPr>
            <b/>
            <sz val="9"/>
            <color indexed="81"/>
            <rFont val="Tahoma"/>
            <family val="2"/>
          </rPr>
          <t>CEPICI: Prière lier la facture scannée</t>
        </r>
        <r>
          <rPr>
            <sz val="9"/>
            <color indexed="81"/>
            <rFont val="Tahoma"/>
            <family val="2"/>
          </rPr>
          <t xml:space="preserve">
</t>
        </r>
      </text>
    </comment>
    <comment ref="F486" authorId="0" shapeId="0" xr:uid="{9C34AFB0-F03B-4E2B-A22E-057FE071BF7C}">
      <text>
        <r>
          <rPr>
            <b/>
            <sz val="9"/>
            <color indexed="81"/>
            <rFont val="Tahoma"/>
            <family val="2"/>
          </rPr>
          <t>CEPICI: Prière lier la facture scannée</t>
        </r>
        <r>
          <rPr>
            <sz val="9"/>
            <color indexed="81"/>
            <rFont val="Tahoma"/>
            <family val="2"/>
          </rPr>
          <t xml:space="preserve">
</t>
        </r>
      </text>
    </comment>
    <comment ref="F487" authorId="0" shapeId="0" xr:uid="{47AFC2DC-6CD7-440A-BBE3-40DE629AE929}">
      <text>
        <r>
          <rPr>
            <b/>
            <sz val="9"/>
            <color indexed="81"/>
            <rFont val="Tahoma"/>
            <family val="2"/>
          </rPr>
          <t>CEPICI: Prière lier la facture scannée</t>
        </r>
        <r>
          <rPr>
            <sz val="9"/>
            <color indexed="81"/>
            <rFont val="Tahoma"/>
            <family val="2"/>
          </rPr>
          <t xml:space="preserve">
</t>
        </r>
      </text>
    </comment>
    <comment ref="F488" authorId="0" shapeId="0" xr:uid="{06C7351D-FD0B-4D1A-9E94-A30B5160F836}">
      <text>
        <r>
          <rPr>
            <b/>
            <sz val="9"/>
            <color indexed="81"/>
            <rFont val="Tahoma"/>
            <family val="2"/>
          </rPr>
          <t>CEPICI: Prière lier la facture scannée</t>
        </r>
        <r>
          <rPr>
            <sz val="9"/>
            <color indexed="81"/>
            <rFont val="Tahoma"/>
            <family val="2"/>
          </rPr>
          <t xml:space="preserve">
</t>
        </r>
      </text>
    </comment>
    <comment ref="F489" authorId="0" shapeId="0" xr:uid="{813E3340-7DFD-45F6-B31D-530F5A765B9F}">
      <text>
        <r>
          <rPr>
            <b/>
            <sz val="9"/>
            <color indexed="81"/>
            <rFont val="Tahoma"/>
            <family val="2"/>
          </rPr>
          <t>CEPICI: Prière lier la facture scannée</t>
        </r>
        <r>
          <rPr>
            <sz val="9"/>
            <color indexed="81"/>
            <rFont val="Tahoma"/>
            <family val="2"/>
          </rPr>
          <t xml:space="preserve">
</t>
        </r>
      </text>
    </comment>
    <comment ref="F490" authorId="0" shapeId="0" xr:uid="{6853A0A9-9195-42FA-9270-C28E240C089C}">
      <text>
        <r>
          <rPr>
            <b/>
            <sz val="9"/>
            <color indexed="81"/>
            <rFont val="Tahoma"/>
            <family val="2"/>
          </rPr>
          <t>CEPICI: Prière lier la facture scannée</t>
        </r>
        <r>
          <rPr>
            <sz val="9"/>
            <color indexed="81"/>
            <rFont val="Tahoma"/>
            <family val="2"/>
          </rPr>
          <t xml:space="preserve">
</t>
        </r>
      </text>
    </comment>
    <comment ref="F491" authorId="0" shapeId="0" xr:uid="{F69327F9-ABAF-49B1-8FB9-DEFB76D026BB}">
      <text>
        <r>
          <rPr>
            <b/>
            <sz val="9"/>
            <color indexed="81"/>
            <rFont val="Tahoma"/>
            <family val="2"/>
          </rPr>
          <t>CEPICI: Prière lier la facture scannée</t>
        </r>
        <r>
          <rPr>
            <sz val="9"/>
            <color indexed="81"/>
            <rFont val="Tahoma"/>
            <family val="2"/>
          </rPr>
          <t xml:space="preserve">
</t>
        </r>
      </text>
    </comment>
    <comment ref="F492" authorId="0" shapeId="0" xr:uid="{49C311CC-406B-4E75-ADE3-2B2CA9BCB6D5}">
      <text>
        <r>
          <rPr>
            <b/>
            <sz val="9"/>
            <color indexed="81"/>
            <rFont val="Tahoma"/>
            <family val="2"/>
          </rPr>
          <t>CEPICI: Prière lier la facture scannée</t>
        </r>
        <r>
          <rPr>
            <sz val="9"/>
            <color indexed="81"/>
            <rFont val="Tahoma"/>
            <family val="2"/>
          </rPr>
          <t xml:space="preserve">
</t>
        </r>
      </text>
    </comment>
    <comment ref="F493" authorId="0" shapeId="0" xr:uid="{7957A3C6-73AC-40B9-9154-86604DD85350}">
      <text>
        <r>
          <rPr>
            <b/>
            <sz val="9"/>
            <color indexed="81"/>
            <rFont val="Tahoma"/>
            <family val="2"/>
          </rPr>
          <t>CEPICI: Prière lier la facture scannée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BFAF86D8-C0CD-45A2-A2F5-21BBF70C4AA7}">
      <text>
        <r>
          <rPr>
            <b/>
            <sz val="9"/>
            <color indexed="81"/>
            <rFont val="Tahoma"/>
            <family val="2"/>
          </rPr>
          <t>CEPICI: Prière lier la facture scannée</t>
        </r>
        <r>
          <rPr>
            <sz val="9"/>
            <color indexed="81"/>
            <rFont val="Tahoma"/>
            <family val="2"/>
          </rPr>
          <t xml:space="preserve">
</t>
        </r>
      </text>
    </comment>
    <comment ref="F21" authorId="0" shapeId="0" xr:uid="{5DC5180C-615C-453A-8592-ED039A8F1175}">
      <text>
        <r>
          <rPr>
            <b/>
            <sz val="9"/>
            <color indexed="81"/>
            <rFont val="Tahoma"/>
            <family val="2"/>
          </rPr>
          <t>CEPICI: Prière lier la facture scannée</t>
        </r>
        <r>
          <rPr>
            <sz val="9"/>
            <color indexed="81"/>
            <rFont val="Tahoma"/>
            <family val="2"/>
          </rPr>
          <t xml:space="preserve">
</t>
        </r>
      </text>
    </comment>
    <comment ref="F22" authorId="0" shapeId="0" xr:uid="{0EA81D2D-1677-4E28-BA19-3208E90139E4}">
      <text>
        <r>
          <rPr>
            <b/>
            <sz val="9"/>
            <color indexed="81"/>
            <rFont val="Tahoma"/>
            <family val="2"/>
          </rPr>
          <t>CEPICI: Prière lier la facture scannée</t>
        </r>
        <r>
          <rPr>
            <sz val="9"/>
            <color indexed="81"/>
            <rFont val="Tahoma"/>
            <family val="2"/>
          </rPr>
          <t xml:space="preserve">
</t>
        </r>
      </text>
    </comment>
    <comment ref="F23" authorId="0" shapeId="0" xr:uid="{457F0FDB-494A-44C8-9941-2E4DA1A33415}">
      <text>
        <r>
          <rPr>
            <b/>
            <sz val="9"/>
            <color indexed="81"/>
            <rFont val="Tahoma"/>
            <family val="2"/>
          </rPr>
          <t>CEPICI: Prière lier la facture scannée</t>
        </r>
        <r>
          <rPr>
            <sz val="9"/>
            <color indexed="81"/>
            <rFont val="Tahoma"/>
            <family val="2"/>
          </rPr>
          <t xml:space="preserve">
</t>
        </r>
      </text>
    </comment>
    <comment ref="F24" authorId="0" shapeId="0" xr:uid="{0480D9DC-A1AB-42DB-AEF6-B389589300A7}">
      <text>
        <r>
          <rPr>
            <b/>
            <sz val="9"/>
            <color indexed="81"/>
            <rFont val="Tahoma"/>
            <family val="2"/>
          </rPr>
          <t>CEPICI: Prière lier la facture scannée</t>
        </r>
        <r>
          <rPr>
            <sz val="9"/>
            <color indexed="81"/>
            <rFont val="Tahoma"/>
            <family val="2"/>
          </rPr>
          <t xml:space="preserve">
</t>
        </r>
      </text>
    </comment>
    <comment ref="F25" authorId="0" shapeId="0" xr:uid="{DF23E975-2C17-43C6-9C82-A7CE6360638C}">
      <text>
        <r>
          <rPr>
            <b/>
            <sz val="9"/>
            <color indexed="81"/>
            <rFont val="Tahoma"/>
            <family val="2"/>
          </rPr>
          <t>CEPICI: Prière lier la facture scannée</t>
        </r>
        <r>
          <rPr>
            <sz val="9"/>
            <color indexed="81"/>
            <rFont val="Tahoma"/>
            <family val="2"/>
          </rPr>
          <t xml:space="preserve">
</t>
        </r>
      </text>
    </comment>
    <comment ref="F26" authorId="0" shapeId="0" xr:uid="{842709CF-91CF-491A-BEAB-56A919BA30A5}">
      <text>
        <r>
          <rPr>
            <b/>
            <sz val="9"/>
            <color indexed="81"/>
            <rFont val="Tahoma"/>
            <family val="2"/>
          </rPr>
          <t>CEPICI: Prière lier la facture scannée</t>
        </r>
        <r>
          <rPr>
            <sz val="9"/>
            <color indexed="81"/>
            <rFont val="Tahoma"/>
            <family val="2"/>
          </rPr>
          <t xml:space="preserve">
</t>
        </r>
      </text>
    </comment>
    <comment ref="F27" authorId="0" shapeId="0" xr:uid="{FC2B6FBF-4E35-4615-9B2C-63F79A05B43F}">
      <text>
        <r>
          <rPr>
            <b/>
            <sz val="9"/>
            <color indexed="81"/>
            <rFont val="Tahoma"/>
            <family val="2"/>
          </rPr>
          <t>CEPICI: Prière lier la facture scannée</t>
        </r>
        <r>
          <rPr>
            <sz val="9"/>
            <color indexed="81"/>
            <rFont val="Tahoma"/>
            <family val="2"/>
          </rPr>
          <t xml:space="preserve">
</t>
        </r>
      </text>
    </comment>
    <comment ref="F28" authorId="0" shapeId="0" xr:uid="{D14D717D-3BA0-4AB2-AF95-361B48358B2C}">
      <text>
        <r>
          <rPr>
            <b/>
            <sz val="9"/>
            <color indexed="81"/>
            <rFont val="Tahoma"/>
            <family val="2"/>
          </rPr>
          <t>CEPICI: Prière lier la facture scannée</t>
        </r>
        <r>
          <rPr>
            <sz val="9"/>
            <color indexed="81"/>
            <rFont val="Tahoma"/>
            <family val="2"/>
          </rPr>
          <t xml:space="preserve">
</t>
        </r>
      </text>
    </comment>
    <comment ref="F29" authorId="0" shapeId="0" xr:uid="{08D6AC89-D2E8-4CFA-B5AF-E85965739CAF}">
      <text>
        <r>
          <rPr>
            <b/>
            <sz val="9"/>
            <color indexed="81"/>
            <rFont val="Tahoma"/>
            <family val="2"/>
          </rPr>
          <t>CEPICI: Prière lier la facture scannée</t>
        </r>
        <r>
          <rPr>
            <sz val="9"/>
            <color indexed="81"/>
            <rFont val="Tahoma"/>
            <family val="2"/>
          </rPr>
          <t xml:space="preserve">
</t>
        </r>
      </text>
    </comment>
    <comment ref="F30" authorId="0" shapeId="0" xr:uid="{53E1F139-7D2D-4C54-8BD6-F4E8DEEE395E}">
      <text>
        <r>
          <rPr>
            <b/>
            <sz val="9"/>
            <color indexed="81"/>
            <rFont val="Tahoma"/>
            <family val="2"/>
          </rPr>
          <t>CEPICI: Prière lier la facture scannée</t>
        </r>
        <r>
          <rPr>
            <sz val="9"/>
            <color indexed="81"/>
            <rFont val="Tahoma"/>
            <family val="2"/>
          </rPr>
          <t xml:space="preserve">
</t>
        </r>
      </text>
    </comment>
    <comment ref="F31" authorId="0" shapeId="0" xr:uid="{6E5AA11A-BEB4-4D3A-ADB5-319FAD088E60}">
      <text>
        <r>
          <rPr>
            <b/>
            <sz val="9"/>
            <color indexed="81"/>
            <rFont val="Tahoma"/>
            <family val="2"/>
          </rPr>
          <t>CEPICI: Prière lier la facture scannée</t>
        </r>
        <r>
          <rPr>
            <sz val="9"/>
            <color indexed="81"/>
            <rFont val="Tahoma"/>
            <family val="2"/>
          </rPr>
          <t xml:space="preserve">
</t>
        </r>
      </text>
    </comment>
    <comment ref="F32" authorId="0" shapeId="0" xr:uid="{9AC9B343-D30A-4949-930B-4680BE1526ED}">
      <text>
        <r>
          <rPr>
            <b/>
            <sz val="9"/>
            <color indexed="81"/>
            <rFont val="Tahoma"/>
            <family val="2"/>
          </rPr>
          <t>CEPICI: Prière lier la facture scannée</t>
        </r>
        <r>
          <rPr>
            <sz val="9"/>
            <color indexed="81"/>
            <rFont val="Tahoma"/>
            <family val="2"/>
          </rPr>
          <t xml:space="preserve">
</t>
        </r>
      </text>
    </comment>
    <comment ref="F33" authorId="0" shapeId="0" xr:uid="{A1E348DF-4190-4947-A1BB-846B69214567}">
      <text>
        <r>
          <rPr>
            <b/>
            <sz val="9"/>
            <color indexed="81"/>
            <rFont val="Tahoma"/>
            <family val="2"/>
          </rPr>
          <t>CEPICI: Prière lier la facture scannée</t>
        </r>
        <r>
          <rPr>
            <sz val="9"/>
            <color indexed="81"/>
            <rFont val="Tahoma"/>
            <family val="2"/>
          </rPr>
          <t xml:space="preserve">
</t>
        </r>
      </text>
    </comment>
    <comment ref="F34" authorId="0" shapeId="0" xr:uid="{DF8D284D-D672-40AE-A110-BEDFDDDF714F}">
      <text>
        <r>
          <rPr>
            <b/>
            <sz val="9"/>
            <color indexed="81"/>
            <rFont val="Tahoma"/>
            <family val="2"/>
          </rPr>
          <t>CEPICI: Prière lier la facture scannée</t>
        </r>
        <r>
          <rPr>
            <sz val="9"/>
            <color indexed="81"/>
            <rFont val="Tahoma"/>
            <family val="2"/>
          </rPr>
          <t xml:space="preserve">
</t>
        </r>
      </text>
    </comment>
    <comment ref="F35" authorId="0" shapeId="0" xr:uid="{F1B9E693-986F-4EC7-89EA-54E8A286B166}">
      <text>
        <r>
          <rPr>
            <b/>
            <sz val="9"/>
            <color indexed="81"/>
            <rFont val="Tahoma"/>
            <family val="2"/>
          </rPr>
          <t>CEPICI: Prière lier la facture scannée</t>
        </r>
        <r>
          <rPr>
            <sz val="9"/>
            <color indexed="81"/>
            <rFont val="Tahoma"/>
            <family val="2"/>
          </rPr>
          <t xml:space="preserve">
</t>
        </r>
      </text>
    </comment>
    <comment ref="F36" authorId="0" shapeId="0" xr:uid="{69A7C094-3E17-403A-922F-D484F6E6B0EF}">
      <text>
        <r>
          <rPr>
            <b/>
            <sz val="9"/>
            <color indexed="81"/>
            <rFont val="Tahoma"/>
            <family val="2"/>
          </rPr>
          <t>CEPICI: Prière lier la facture scannée</t>
        </r>
        <r>
          <rPr>
            <sz val="9"/>
            <color indexed="81"/>
            <rFont val="Tahoma"/>
            <family val="2"/>
          </rPr>
          <t xml:space="preserve">
</t>
        </r>
      </text>
    </comment>
    <comment ref="F37" authorId="0" shapeId="0" xr:uid="{470FE207-2905-4A5B-8CE5-75A5E65269D8}">
      <text>
        <r>
          <rPr>
            <b/>
            <sz val="9"/>
            <color indexed="81"/>
            <rFont val="Tahoma"/>
            <family val="2"/>
          </rPr>
          <t>CEPICI: Prière lier la facture scannée</t>
        </r>
        <r>
          <rPr>
            <sz val="9"/>
            <color indexed="81"/>
            <rFont val="Tahoma"/>
            <family val="2"/>
          </rPr>
          <t xml:space="preserve">
</t>
        </r>
      </text>
    </comment>
    <comment ref="F38" authorId="0" shapeId="0" xr:uid="{9FE18050-0FDB-4965-A9FA-9F98374E2F4C}">
      <text>
        <r>
          <rPr>
            <b/>
            <sz val="9"/>
            <color indexed="81"/>
            <rFont val="Tahoma"/>
            <family val="2"/>
          </rPr>
          <t>CEPICI: Prière lier la facture scannée</t>
        </r>
        <r>
          <rPr>
            <sz val="9"/>
            <color indexed="81"/>
            <rFont val="Tahoma"/>
            <family val="2"/>
          </rPr>
          <t xml:space="preserve">
</t>
        </r>
      </text>
    </comment>
    <comment ref="F39" authorId="0" shapeId="0" xr:uid="{A668F669-9DFE-47CD-B349-5154D1A7E493}">
      <text>
        <r>
          <rPr>
            <b/>
            <sz val="9"/>
            <color indexed="81"/>
            <rFont val="Tahoma"/>
            <family val="2"/>
          </rPr>
          <t>CEPICI: Prière lier la facture scannée</t>
        </r>
        <r>
          <rPr>
            <sz val="9"/>
            <color indexed="81"/>
            <rFont val="Tahoma"/>
            <family val="2"/>
          </rPr>
          <t xml:space="preserve">
</t>
        </r>
      </text>
    </comment>
    <comment ref="F40" authorId="0" shapeId="0" xr:uid="{BA5E5AFE-3D15-452F-A1EA-B2F873617463}">
      <text>
        <r>
          <rPr>
            <b/>
            <sz val="9"/>
            <color indexed="81"/>
            <rFont val="Tahoma"/>
            <family val="2"/>
          </rPr>
          <t>CEPICI: Prière lier la facture scannée</t>
        </r>
        <r>
          <rPr>
            <sz val="9"/>
            <color indexed="81"/>
            <rFont val="Tahoma"/>
            <family val="2"/>
          </rPr>
          <t xml:space="preserve">
</t>
        </r>
      </text>
    </comment>
    <comment ref="F41" authorId="0" shapeId="0" xr:uid="{728E7C5E-8F68-4832-AEB9-4E4EAE716814}">
      <text>
        <r>
          <rPr>
            <b/>
            <sz val="9"/>
            <color indexed="81"/>
            <rFont val="Tahoma"/>
            <family val="2"/>
          </rPr>
          <t>CEPICI: Prière lier la facture scannée</t>
        </r>
        <r>
          <rPr>
            <sz val="9"/>
            <color indexed="81"/>
            <rFont val="Tahoma"/>
            <family val="2"/>
          </rPr>
          <t xml:space="preserve">
</t>
        </r>
      </text>
    </comment>
    <comment ref="F42" authorId="0" shapeId="0" xr:uid="{57BC6D24-59F2-4333-BA97-55480530B6EC}">
      <text>
        <r>
          <rPr>
            <b/>
            <sz val="9"/>
            <color indexed="81"/>
            <rFont val="Tahoma"/>
            <family val="2"/>
          </rPr>
          <t>CEPICI: Prière lier la facture scannée</t>
        </r>
        <r>
          <rPr>
            <sz val="9"/>
            <color indexed="81"/>
            <rFont val="Tahoma"/>
            <family val="2"/>
          </rPr>
          <t xml:space="preserve">
</t>
        </r>
      </text>
    </comment>
    <comment ref="F43" authorId="0" shapeId="0" xr:uid="{63FD7430-BE36-470C-B093-FACBC2E102C9}">
      <text>
        <r>
          <rPr>
            <b/>
            <sz val="9"/>
            <color indexed="81"/>
            <rFont val="Tahoma"/>
            <family val="2"/>
          </rPr>
          <t>CEPICI: Prière lier la facture scannée</t>
        </r>
        <r>
          <rPr>
            <sz val="9"/>
            <color indexed="81"/>
            <rFont val="Tahoma"/>
            <family val="2"/>
          </rPr>
          <t xml:space="preserve">
</t>
        </r>
      </text>
    </comment>
    <comment ref="F44" authorId="0" shapeId="0" xr:uid="{9CA72412-D7EA-46BD-B93C-400EC87EFB3E}">
      <text>
        <r>
          <rPr>
            <b/>
            <sz val="9"/>
            <color indexed="81"/>
            <rFont val="Tahoma"/>
            <family val="2"/>
          </rPr>
          <t>CEPICI: Prière lier la facture scannée</t>
        </r>
        <r>
          <rPr>
            <sz val="9"/>
            <color indexed="81"/>
            <rFont val="Tahoma"/>
            <family val="2"/>
          </rPr>
          <t xml:space="preserve">
</t>
        </r>
      </text>
    </comment>
    <comment ref="F45" authorId="0" shapeId="0" xr:uid="{DAADBA85-82B2-45FC-A4A2-E75B24E92FB4}">
      <text>
        <r>
          <rPr>
            <b/>
            <sz val="9"/>
            <color indexed="81"/>
            <rFont val="Tahoma"/>
            <family val="2"/>
          </rPr>
          <t>CEPICI: Prière lier la facture scannée</t>
        </r>
        <r>
          <rPr>
            <sz val="9"/>
            <color indexed="81"/>
            <rFont val="Tahoma"/>
            <family val="2"/>
          </rPr>
          <t xml:space="preserve">
</t>
        </r>
      </text>
    </comment>
    <comment ref="F46" authorId="0" shapeId="0" xr:uid="{02CB8614-78C8-4194-BB5C-C92CE41DD9E8}">
      <text>
        <r>
          <rPr>
            <b/>
            <sz val="9"/>
            <color indexed="81"/>
            <rFont val="Tahoma"/>
            <family val="2"/>
          </rPr>
          <t>CEPICI: Prière lier la facture scannée</t>
        </r>
        <r>
          <rPr>
            <sz val="9"/>
            <color indexed="81"/>
            <rFont val="Tahoma"/>
            <family val="2"/>
          </rPr>
          <t xml:space="preserve">
</t>
        </r>
      </text>
    </comment>
    <comment ref="F47" authorId="0" shapeId="0" xr:uid="{037A1166-9926-4764-A7D0-6D1592C3CB76}">
      <text>
        <r>
          <rPr>
            <b/>
            <sz val="9"/>
            <color indexed="81"/>
            <rFont val="Tahoma"/>
            <family val="2"/>
          </rPr>
          <t>CEPICI: Prière lier la facture scannée</t>
        </r>
        <r>
          <rPr>
            <sz val="9"/>
            <color indexed="81"/>
            <rFont val="Tahoma"/>
            <family val="2"/>
          </rPr>
          <t xml:space="preserve">
</t>
        </r>
      </text>
    </comment>
    <comment ref="F48" authorId="0" shapeId="0" xr:uid="{5D345CD6-4404-4164-81FA-48EE69D45AEC}">
      <text>
        <r>
          <rPr>
            <b/>
            <sz val="9"/>
            <color indexed="81"/>
            <rFont val="Tahoma"/>
            <family val="2"/>
          </rPr>
          <t>CEPICI: Prière lier la facture scannée</t>
        </r>
        <r>
          <rPr>
            <sz val="9"/>
            <color indexed="81"/>
            <rFont val="Tahoma"/>
            <family val="2"/>
          </rPr>
          <t xml:space="preserve">
</t>
        </r>
      </text>
    </comment>
    <comment ref="F49" authorId="0" shapeId="0" xr:uid="{1AF0D5AE-F1F9-4943-8AA6-6644C6B0257C}">
      <text>
        <r>
          <rPr>
            <b/>
            <sz val="9"/>
            <color indexed="81"/>
            <rFont val="Tahoma"/>
            <family val="2"/>
          </rPr>
          <t>CEPICI: Prière lier la facture scannée</t>
        </r>
        <r>
          <rPr>
            <sz val="9"/>
            <color indexed="81"/>
            <rFont val="Tahoma"/>
            <family val="2"/>
          </rPr>
          <t xml:space="preserve">
</t>
        </r>
      </text>
    </comment>
    <comment ref="F50" authorId="0" shapeId="0" xr:uid="{1DB34F9B-8900-4E7C-9245-EC25A513D434}">
      <text>
        <r>
          <rPr>
            <b/>
            <sz val="9"/>
            <color indexed="81"/>
            <rFont val="Tahoma"/>
            <family val="2"/>
          </rPr>
          <t>CEPICI: Prière lier la facture scannée</t>
        </r>
        <r>
          <rPr>
            <sz val="9"/>
            <color indexed="81"/>
            <rFont val="Tahoma"/>
            <family val="2"/>
          </rPr>
          <t xml:space="preserve">
</t>
        </r>
      </text>
    </comment>
    <comment ref="F51" authorId="0" shapeId="0" xr:uid="{6B19F1F2-F040-4396-943B-72D01F073E94}">
      <text>
        <r>
          <rPr>
            <b/>
            <sz val="9"/>
            <color indexed="81"/>
            <rFont val="Tahoma"/>
            <family val="2"/>
          </rPr>
          <t>CEPICI: Prière lier la facture scannée</t>
        </r>
        <r>
          <rPr>
            <sz val="9"/>
            <color indexed="81"/>
            <rFont val="Tahoma"/>
            <family val="2"/>
          </rPr>
          <t xml:space="preserve">
</t>
        </r>
      </text>
    </comment>
    <comment ref="F52" authorId="0" shapeId="0" xr:uid="{11430FC5-601E-4098-8E47-9E5B92E26EB4}">
      <text>
        <r>
          <rPr>
            <b/>
            <sz val="9"/>
            <color indexed="81"/>
            <rFont val="Tahoma"/>
            <family val="2"/>
          </rPr>
          <t>CEPICI: Prière lier la facture scannée</t>
        </r>
        <r>
          <rPr>
            <sz val="9"/>
            <color indexed="81"/>
            <rFont val="Tahoma"/>
            <family val="2"/>
          </rPr>
          <t xml:space="preserve">
</t>
        </r>
      </text>
    </comment>
    <comment ref="F53" authorId="0" shapeId="0" xr:uid="{E2F80D89-EAEA-4E5C-A8B0-9F5637C2CB5E}">
      <text>
        <r>
          <rPr>
            <b/>
            <sz val="9"/>
            <color indexed="81"/>
            <rFont val="Tahoma"/>
            <family val="2"/>
          </rPr>
          <t>CEPICI: Prière lier la facture scannée</t>
        </r>
        <r>
          <rPr>
            <sz val="9"/>
            <color indexed="81"/>
            <rFont val="Tahoma"/>
            <family val="2"/>
          </rPr>
          <t xml:space="preserve">
</t>
        </r>
      </text>
    </comment>
    <comment ref="F54" authorId="0" shapeId="0" xr:uid="{BDDBDD6F-CCEF-44BE-B546-01725A508A0F}">
      <text>
        <r>
          <rPr>
            <b/>
            <sz val="9"/>
            <color indexed="81"/>
            <rFont val="Tahoma"/>
            <family val="2"/>
          </rPr>
          <t>CEPICI: Prière lier la facture scannée</t>
        </r>
        <r>
          <rPr>
            <sz val="9"/>
            <color indexed="81"/>
            <rFont val="Tahoma"/>
            <family val="2"/>
          </rPr>
          <t xml:space="preserve">
</t>
        </r>
      </text>
    </comment>
    <comment ref="F55" authorId="0" shapeId="0" xr:uid="{120A9D73-F0B7-41EF-A3C7-FE6635489B83}">
      <text>
        <r>
          <rPr>
            <b/>
            <sz val="9"/>
            <color indexed="81"/>
            <rFont val="Tahoma"/>
            <family val="2"/>
          </rPr>
          <t>CEPICI: Prière lier la facture scannée</t>
        </r>
        <r>
          <rPr>
            <sz val="9"/>
            <color indexed="81"/>
            <rFont val="Tahoma"/>
            <family val="2"/>
          </rPr>
          <t xml:space="preserve">
</t>
        </r>
      </text>
    </comment>
    <comment ref="F56" authorId="0" shapeId="0" xr:uid="{D1072821-D6B5-4B98-BD41-112072AB0218}">
      <text>
        <r>
          <rPr>
            <b/>
            <sz val="9"/>
            <color indexed="81"/>
            <rFont val="Tahoma"/>
            <family val="2"/>
          </rPr>
          <t>CEPICI: Prière lier la facture scannée</t>
        </r>
        <r>
          <rPr>
            <sz val="9"/>
            <color indexed="81"/>
            <rFont val="Tahoma"/>
            <family val="2"/>
          </rPr>
          <t xml:space="preserve">
</t>
        </r>
      </text>
    </comment>
    <comment ref="F57" authorId="0" shapeId="0" xr:uid="{86DA6CFC-7002-47B1-B940-32B2FF210A8E}">
      <text>
        <r>
          <rPr>
            <b/>
            <sz val="9"/>
            <color indexed="81"/>
            <rFont val="Tahoma"/>
            <family val="2"/>
          </rPr>
          <t>CEPICI: Prière lier la facture scannée</t>
        </r>
        <r>
          <rPr>
            <sz val="9"/>
            <color indexed="81"/>
            <rFont val="Tahoma"/>
            <family val="2"/>
          </rPr>
          <t xml:space="preserve">
</t>
        </r>
      </text>
    </comment>
    <comment ref="F58" authorId="0" shapeId="0" xr:uid="{2C6C9764-7408-46B1-AEFB-40947B388AFD}">
      <text>
        <r>
          <rPr>
            <b/>
            <sz val="9"/>
            <color indexed="81"/>
            <rFont val="Tahoma"/>
            <family val="2"/>
          </rPr>
          <t>CEPICI: Prière lier la facture scannée</t>
        </r>
        <r>
          <rPr>
            <sz val="9"/>
            <color indexed="81"/>
            <rFont val="Tahoma"/>
            <family val="2"/>
          </rPr>
          <t xml:space="preserve">
</t>
        </r>
      </text>
    </comment>
    <comment ref="F59" authorId="0" shapeId="0" xr:uid="{D533A7A9-E6F4-411C-BE6E-01FD874173AD}">
      <text>
        <r>
          <rPr>
            <b/>
            <sz val="9"/>
            <color indexed="81"/>
            <rFont val="Tahoma"/>
            <family val="2"/>
          </rPr>
          <t>CEPICI: Prière lier la facture scannée</t>
        </r>
        <r>
          <rPr>
            <sz val="9"/>
            <color indexed="81"/>
            <rFont val="Tahoma"/>
            <family val="2"/>
          </rPr>
          <t xml:space="preserve">
</t>
        </r>
      </text>
    </comment>
    <comment ref="F60" authorId="0" shapeId="0" xr:uid="{2125777F-0BD2-41FA-9865-3E584EDD6074}">
      <text>
        <r>
          <rPr>
            <b/>
            <sz val="9"/>
            <color indexed="81"/>
            <rFont val="Tahoma"/>
            <family val="2"/>
          </rPr>
          <t>CEPICI: Prière lier la facture scannée</t>
        </r>
        <r>
          <rPr>
            <sz val="9"/>
            <color indexed="81"/>
            <rFont val="Tahoma"/>
            <family val="2"/>
          </rPr>
          <t xml:space="preserve">
</t>
        </r>
      </text>
    </comment>
    <comment ref="F61" authorId="0" shapeId="0" xr:uid="{48CF871C-9086-4496-892D-5B3D91F4A264}">
      <text>
        <r>
          <rPr>
            <b/>
            <sz val="9"/>
            <color indexed="81"/>
            <rFont val="Tahoma"/>
            <family val="2"/>
          </rPr>
          <t>CEPICI: Prière lier la facture scannée</t>
        </r>
        <r>
          <rPr>
            <sz val="9"/>
            <color indexed="81"/>
            <rFont val="Tahoma"/>
            <family val="2"/>
          </rPr>
          <t xml:space="preserve">
</t>
        </r>
      </text>
    </comment>
    <comment ref="F62" authorId="0" shapeId="0" xr:uid="{4D4881C6-14CA-4F6A-BB48-C0B064A2CB01}">
      <text>
        <r>
          <rPr>
            <b/>
            <sz val="9"/>
            <color indexed="81"/>
            <rFont val="Tahoma"/>
            <family val="2"/>
          </rPr>
          <t>CEPICI: Prière lier la facture scannée</t>
        </r>
        <r>
          <rPr>
            <sz val="9"/>
            <color indexed="81"/>
            <rFont val="Tahoma"/>
            <family val="2"/>
          </rPr>
          <t xml:space="preserve">
</t>
        </r>
      </text>
    </comment>
    <comment ref="F63" authorId="0" shapeId="0" xr:uid="{1FADC11E-7A0D-4D8B-9BF6-32CEDCA50B63}">
      <text>
        <r>
          <rPr>
            <b/>
            <sz val="9"/>
            <color indexed="81"/>
            <rFont val="Tahoma"/>
            <family val="2"/>
          </rPr>
          <t>CEPICI: Prière lier la facture scannée</t>
        </r>
        <r>
          <rPr>
            <sz val="9"/>
            <color indexed="81"/>
            <rFont val="Tahoma"/>
            <family val="2"/>
          </rPr>
          <t xml:space="preserve">
</t>
        </r>
      </text>
    </comment>
    <comment ref="F64" authorId="0" shapeId="0" xr:uid="{3B891453-6683-49FE-B472-EBEB2503C07F}">
      <text>
        <r>
          <rPr>
            <b/>
            <sz val="9"/>
            <color indexed="81"/>
            <rFont val="Tahoma"/>
            <family val="2"/>
          </rPr>
          <t>CEPICI: Prière lier la facture scannée</t>
        </r>
        <r>
          <rPr>
            <sz val="9"/>
            <color indexed="81"/>
            <rFont val="Tahoma"/>
            <family val="2"/>
          </rPr>
          <t xml:space="preserve">
</t>
        </r>
      </text>
    </comment>
    <comment ref="F65" authorId="0" shapeId="0" xr:uid="{C6183E2A-0130-426F-85B3-4D3E7965658A}">
      <text>
        <r>
          <rPr>
            <b/>
            <sz val="9"/>
            <color indexed="81"/>
            <rFont val="Tahoma"/>
            <family val="2"/>
          </rPr>
          <t>CEPICI: Prière lier la facture scannée</t>
        </r>
        <r>
          <rPr>
            <sz val="9"/>
            <color indexed="81"/>
            <rFont val="Tahoma"/>
            <family val="2"/>
          </rPr>
          <t xml:space="preserve">
</t>
        </r>
      </text>
    </comment>
    <comment ref="F66" authorId="0" shapeId="0" xr:uid="{4AEBD38B-6548-4ED9-8A81-3A57CA7A77A1}">
      <text>
        <r>
          <rPr>
            <b/>
            <sz val="9"/>
            <color indexed="81"/>
            <rFont val="Tahoma"/>
            <family val="2"/>
          </rPr>
          <t>CEPICI: Prière lier la facture scannée</t>
        </r>
        <r>
          <rPr>
            <sz val="9"/>
            <color indexed="81"/>
            <rFont val="Tahoma"/>
            <family val="2"/>
          </rPr>
          <t xml:space="preserve">
</t>
        </r>
      </text>
    </comment>
    <comment ref="F67" authorId="0" shapeId="0" xr:uid="{83F587A3-13FE-4FCD-9740-00C6B75CB47F}">
      <text>
        <r>
          <rPr>
            <b/>
            <sz val="9"/>
            <color indexed="81"/>
            <rFont val="Tahoma"/>
            <family val="2"/>
          </rPr>
          <t>CEPICI: Prière lier la facture scannée</t>
        </r>
        <r>
          <rPr>
            <sz val="9"/>
            <color indexed="81"/>
            <rFont val="Tahoma"/>
            <family val="2"/>
          </rPr>
          <t xml:space="preserve">
</t>
        </r>
      </text>
    </comment>
    <comment ref="F68" authorId="0" shapeId="0" xr:uid="{3C256425-D916-434C-9B54-7F6C0749465F}">
      <text>
        <r>
          <rPr>
            <b/>
            <sz val="9"/>
            <color indexed="81"/>
            <rFont val="Tahoma"/>
            <family val="2"/>
          </rPr>
          <t>CEPICI: Prière lier la facture scannée</t>
        </r>
        <r>
          <rPr>
            <sz val="9"/>
            <color indexed="81"/>
            <rFont val="Tahoma"/>
            <family val="2"/>
          </rPr>
          <t xml:space="preserve">
</t>
        </r>
      </text>
    </comment>
    <comment ref="F69" authorId="0" shapeId="0" xr:uid="{BB1F8A3E-8C2E-41C7-B56F-4B345BA53860}">
      <text>
        <r>
          <rPr>
            <b/>
            <sz val="9"/>
            <color indexed="81"/>
            <rFont val="Tahoma"/>
            <family val="2"/>
          </rPr>
          <t>CEPICI: Prière lier la facture scannée</t>
        </r>
        <r>
          <rPr>
            <sz val="9"/>
            <color indexed="81"/>
            <rFont val="Tahoma"/>
            <family val="2"/>
          </rPr>
          <t xml:space="preserve">
</t>
        </r>
      </text>
    </comment>
    <comment ref="F70" authorId="0" shapeId="0" xr:uid="{F562322B-721E-4596-AAC0-5C4BA1919FC1}">
      <text>
        <r>
          <rPr>
            <b/>
            <sz val="9"/>
            <color indexed="81"/>
            <rFont val="Tahoma"/>
            <family val="2"/>
          </rPr>
          <t>CEPICI: Prière lier la facture scannée</t>
        </r>
        <r>
          <rPr>
            <sz val="9"/>
            <color indexed="81"/>
            <rFont val="Tahoma"/>
            <family val="2"/>
          </rPr>
          <t xml:space="preserve">
</t>
        </r>
      </text>
    </comment>
    <comment ref="F71" authorId="0" shapeId="0" xr:uid="{4B9CF5D6-CBC5-4C34-AAFB-B48722D8F131}">
      <text>
        <r>
          <rPr>
            <b/>
            <sz val="9"/>
            <color indexed="81"/>
            <rFont val="Tahoma"/>
            <family val="2"/>
          </rPr>
          <t>CEPICI: Prière lier la facture scannée</t>
        </r>
        <r>
          <rPr>
            <sz val="9"/>
            <color indexed="81"/>
            <rFont val="Tahoma"/>
            <family val="2"/>
          </rPr>
          <t xml:space="preserve">
</t>
        </r>
      </text>
    </comment>
    <comment ref="F72" authorId="0" shapeId="0" xr:uid="{9459F050-547C-422F-A6EB-7177A5C1765E}">
      <text>
        <r>
          <rPr>
            <b/>
            <sz val="9"/>
            <color indexed="81"/>
            <rFont val="Tahoma"/>
            <family val="2"/>
          </rPr>
          <t>CEPICI: Prière lier la facture scannée</t>
        </r>
        <r>
          <rPr>
            <sz val="9"/>
            <color indexed="81"/>
            <rFont val="Tahoma"/>
            <family val="2"/>
          </rPr>
          <t xml:space="preserve">
</t>
        </r>
      </text>
    </comment>
    <comment ref="F73" authorId="0" shapeId="0" xr:uid="{4ED007BE-1245-4681-8584-99D57B8D4D4F}">
      <text>
        <r>
          <rPr>
            <b/>
            <sz val="9"/>
            <color indexed="81"/>
            <rFont val="Tahoma"/>
            <family val="2"/>
          </rPr>
          <t>CEPICI: Prière lier la facture scannée</t>
        </r>
        <r>
          <rPr>
            <sz val="9"/>
            <color indexed="81"/>
            <rFont val="Tahoma"/>
            <family val="2"/>
          </rPr>
          <t xml:space="preserve">
</t>
        </r>
      </text>
    </comment>
    <comment ref="F74" authorId="0" shapeId="0" xr:uid="{CBF4B764-1E22-41B5-BA0C-09C8A9E0DBE1}">
      <text>
        <r>
          <rPr>
            <b/>
            <sz val="9"/>
            <color indexed="81"/>
            <rFont val="Tahoma"/>
            <family val="2"/>
          </rPr>
          <t>CEPICI: Prière lier la facture scannée</t>
        </r>
        <r>
          <rPr>
            <sz val="9"/>
            <color indexed="81"/>
            <rFont val="Tahoma"/>
            <family val="2"/>
          </rPr>
          <t xml:space="preserve">
</t>
        </r>
      </text>
    </comment>
    <comment ref="F75" authorId="0" shapeId="0" xr:uid="{4CA5DD22-9E16-4F2E-A7AF-7083F2CFBA1B}">
      <text>
        <r>
          <rPr>
            <b/>
            <sz val="9"/>
            <color indexed="81"/>
            <rFont val="Tahoma"/>
            <family val="2"/>
          </rPr>
          <t>CEPICI: Prière lier la facture scannée</t>
        </r>
        <r>
          <rPr>
            <sz val="9"/>
            <color indexed="81"/>
            <rFont val="Tahoma"/>
            <family val="2"/>
          </rPr>
          <t xml:space="preserve">
</t>
        </r>
      </text>
    </comment>
    <comment ref="F76" authorId="0" shapeId="0" xr:uid="{AE3AF681-D12C-4363-B930-1391FB57A51B}">
      <text>
        <r>
          <rPr>
            <b/>
            <sz val="9"/>
            <color indexed="81"/>
            <rFont val="Tahoma"/>
            <family val="2"/>
          </rPr>
          <t>CEPICI: Prière lier la facture scannée</t>
        </r>
        <r>
          <rPr>
            <sz val="9"/>
            <color indexed="81"/>
            <rFont val="Tahoma"/>
            <family val="2"/>
          </rPr>
          <t xml:space="preserve">
</t>
        </r>
      </text>
    </comment>
    <comment ref="F77" authorId="0" shapeId="0" xr:uid="{7FA8F52B-3837-477D-941F-5F4AEA959212}">
      <text>
        <r>
          <rPr>
            <b/>
            <sz val="9"/>
            <color indexed="81"/>
            <rFont val="Tahoma"/>
            <family val="2"/>
          </rPr>
          <t>CEPICI: Prière lier la facture scannée</t>
        </r>
        <r>
          <rPr>
            <sz val="9"/>
            <color indexed="81"/>
            <rFont val="Tahoma"/>
            <family val="2"/>
          </rPr>
          <t xml:space="preserve">
</t>
        </r>
      </text>
    </comment>
    <comment ref="F78" authorId="0" shapeId="0" xr:uid="{3684999C-AD11-4792-9022-A365F13C4A20}">
      <text>
        <r>
          <rPr>
            <b/>
            <sz val="9"/>
            <color indexed="81"/>
            <rFont val="Tahoma"/>
            <family val="2"/>
          </rPr>
          <t>CEPICI: Prière lier la facture scannée</t>
        </r>
        <r>
          <rPr>
            <sz val="9"/>
            <color indexed="81"/>
            <rFont val="Tahoma"/>
            <family val="2"/>
          </rPr>
          <t xml:space="preserve">
</t>
        </r>
      </text>
    </comment>
    <comment ref="F79" authorId="0" shapeId="0" xr:uid="{EF6C4C06-1FB7-42FB-97E5-74B3C1362DC1}">
      <text>
        <r>
          <rPr>
            <b/>
            <sz val="9"/>
            <color indexed="81"/>
            <rFont val="Tahoma"/>
            <family val="2"/>
          </rPr>
          <t>CEPICI: Prière lier la facture scannée</t>
        </r>
        <r>
          <rPr>
            <sz val="9"/>
            <color indexed="81"/>
            <rFont val="Tahoma"/>
            <family val="2"/>
          </rPr>
          <t xml:space="preserve">
</t>
        </r>
      </text>
    </comment>
    <comment ref="F80" authorId="0" shapeId="0" xr:uid="{F52B75A7-6247-4B44-AAF0-BC3D6D970B14}">
      <text>
        <r>
          <rPr>
            <b/>
            <sz val="9"/>
            <color indexed="81"/>
            <rFont val="Tahoma"/>
            <family val="2"/>
          </rPr>
          <t>CEPICI: Prière lier la facture scannée</t>
        </r>
        <r>
          <rPr>
            <sz val="9"/>
            <color indexed="81"/>
            <rFont val="Tahoma"/>
            <family val="2"/>
          </rPr>
          <t xml:space="preserve">
</t>
        </r>
      </text>
    </comment>
    <comment ref="F81" authorId="0" shapeId="0" xr:uid="{0A534ACD-C6F3-4F9E-89B8-2EEEF917A886}">
      <text>
        <r>
          <rPr>
            <b/>
            <sz val="9"/>
            <color indexed="81"/>
            <rFont val="Tahoma"/>
            <family val="2"/>
          </rPr>
          <t>CEPICI: Prière lier la facture scannée</t>
        </r>
        <r>
          <rPr>
            <sz val="9"/>
            <color indexed="81"/>
            <rFont val="Tahoma"/>
            <family val="2"/>
          </rPr>
          <t xml:space="preserve">
</t>
        </r>
      </text>
    </comment>
    <comment ref="F82" authorId="0" shapeId="0" xr:uid="{8A5495F9-4815-47B5-9927-EF09E0DCCAA2}">
      <text>
        <r>
          <rPr>
            <b/>
            <sz val="9"/>
            <color indexed="81"/>
            <rFont val="Tahoma"/>
            <family val="2"/>
          </rPr>
          <t>CEPICI: Prière lier la facture scannée</t>
        </r>
        <r>
          <rPr>
            <sz val="9"/>
            <color indexed="81"/>
            <rFont val="Tahoma"/>
            <family val="2"/>
          </rPr>
          <t xml:space="preserve">
</t>
        </r>
      </text>
    </comment>
    <comment ref="F83" authorId="0" shapeId="0" xr:uid="{986716FD-2890-4BAC-A2A8-6D0C4443BA33}">
      <text>
        <r>
          <rPr>
            <b/>
            <sz val="9"/>
            <color indexed="81"/>
            <rFont val="Tahoma"/>
            <family val="2"/>
          </rPr>
          <t>CEPICI: Prière lier la facture scannée</t>
        </r>
        <r>
          <rPr>
            <sz val="9"/>
            <color indexed="81"/>
            <rFont val="Tahoma"/>
            <family val="2"/>
          </rPr>
          <t xml:space="preserve">
</t>
        </r>
      </text>
    </comment>
    <comment ref="F84" authorId="0" shapeId="0" xr:uid="{83643EDF-3D05-479D-BAEB-78DF3BF5F92D}">
      <text>
        <r>
          <rPr>
            <b/>
            <sz val="9"/>
            <color indexed="81"/>
            <rFont val="Tahoma"/>
            <family val="2"/>
          </rPr>
          <t>CEPICI: Prière lier la facture scannée</t>
        </r>
        <r>
          <rPr>
            <sz val="9"/>
            <color indexed="81"/>
            <rFont val="Tahoma"/>
            <family val="2"/>
          </rPr>
          <t xml:space="preserve">
</t>
        </r>
      </text>
    </comment>
    <comment ref="F85" authorId="0" shapeId="0" xr:uid="{D27A9816-5E21-4256-BE37-3EA211015DC0}">
      <text>
        <r>
          <rPr>
            <b/>
            <sz val="9"/>
            <color indexed="81"/>
            <rFont val="Tahoma"/>
            <family val="2"/>
          </rPr>
          <t>CEPICI: Prière lier la facture scannée</t>
        </r>
        <r>
          <rPr>
            <sz val="9"/>
            <color indexed="81"/>
            <rFont val="Tahoma"/>
            <family val="2"/>
          </rPr>
          <t xml:space="preserve">
</t>
        </r>
      </text>
    </comment>
    <comment ref="F86" authorId="0" shapeId="0" xr:uid="{8179C218-280D-415B-8C05-73C5EF35B21D}">
      <text>
        <r>
          <rPr>
            <b/>
            <sz val="9"/>
            <color indexed="81"/>
            <rFont val="Tahoma"/>
            <family val="2"/>
          </rPr>
          <t>CEPICI: Prière lier la facture scannée</t>
        </r>
        <r>
          <rPr>
            <sz val="9"/>
            <color indexed="81"/>
            <rFont val="Tahoma"/>
            <family val="2"/>
          </rPr>
          <t xml:space="preserve">
</t>
        </r>
      </text>
    </comment>
    <comment ref="F87" authorId="0" shapeId="0" xr:uid="{26B7E76E-15D0-4DA1-B6CB-69B6E4D0B05B}">
      <text>
        <r>
          <rPr>
            <b/>
            <sz val="9"/>
            <color indexed="81"/>
            <rFont val="Tahoma"/>
            <family val="2"/>
          </rPr>
          <t>CEPICI: Prière lier la facture scannée</t>
        </r>
        <r>
          <rPr>
            <sz val="9"/>
            <color indexed="81"/>
            <rFont val="Tahoma"/>
            <family val="2"/>
          </rPr>
          <t xml:space="preserve">
</t>
        </r>
      </text>
    </comment>
    <comment ref="F88" authorId="0" shapeId="0" xr:uid="{660BC09C-A2CD-4D7E-8F74-A73405FAD4B6}">
      <text>
        <r>
          <rPr>
            <b/>
            <sz val="9"/>
            <color indexed="81"/>
            <rFont val="Tahoma"/>
            <family val="2"/>
          </rPr>
          <t>CEPICI: Prière lier la facture scannée</t>
        </r>
        <r>
          <rPr>
            <sz val="9"/>
            <color indexed="81"/>
            <rFont val="Tahoma"/>
            <family val="2"/>
          </rPr>
          <t xml:space="preserve">
</t>
        </r>
      </text>
    </comment>
    <comment ref="F89" authorId="0" shapeId="0" xr:uid="{66825A1B-F261-4ECB-ABA5-D334F17B2585}">
      <text>
        <r>
          <rPr>
            <b/>
            <sz val="9"/>
            <color indexed="81"/>
            <rFont val="Tahoma"/>
            <family val="2"/>
          </rPr>
          <t>CEPICI: Prière lier la facture scannée</t>
        </r>
        <r>
          <rPr>
            <sz val="9"/>
            <color indexed="81"/>
            <rFont val="Tahoma"/>
            <family val="2"/>
          </rPr>
          <t xml:space="preserve">
</t>
        </r>
      </text>
    </comment>
    <comment ref="F90" authorId="0" shapeId="0" xr:uid="{D6A4B1F3-0668-4992-9FE6-F0B12667431B}">
      <text>
        <r>
          <rPr>
            <b/>
            <sz val="9"/>
            <color indexed="81"/>
            <rFont val="Tahoma"/>
            <family val="2"/>
          </rPr>
          <t>CEPICI: Prière lier la facture scannée</t>
        </r>
        <r>
          <rPr>
            <sz val="9"/>
            <color indexed="81"/>
            <rFont val="Tahoma"/>
            <family val="2"/>
          </rPr>
          <t xml:space="preserve">
</t>
        </r>
      </text>
    </comment>
    <comment ref="F91" authorId="0" shapeId="0" xr:uid="{D6DFAA0C-9DD3-439A-935F-668917BE8E6A}">
      <text>
        <r>
          <rPr>
            <b/>
            <sz val="9"/>
            <color indexed="81"/>
            <rFont val="Tahoma"/>
            <family val="2"/>
          </rPr>
          <t>CEPICI: Prière lier la facture scannée</t>
        </r>
        <r>
          <rPr>
            <sz val="9"/>
            <color indexed="81"/>
            <rFont val="Tahoma"/>
            <family val="2"/>
          </rPr>
          <t xml:space="preserve">
</t>
        </r>
      </text>
    </comment>
    <comment ref="F92" authorId="0" shapeId="0" xr:uid="{A843EF04-6402-4188-8FC9-6AC362351F9D}">
      <text>
        <r>
          <rPr>
            <b/>
            <sz val="9"/>
            <color indexed="81"/>
            <rFont val="Tahoma"/>
            <family val="2"/>
          </rPr>
          <t>CEPICI: Prière lier la facture scannée</t>
        </r>
        <r>
          <rPr>
            <sz val="9"/>
            <color indexed="81"/>
            <rFont val="Tahoma"/>
            <family val="2"/>
          </rPr>
          <t xml:space="preserve">
</t>
        </r>
      </text>
    </comment>
    <comment ref="F93" authorId="0" shapeId="0" xr:uid="{4B9C40F4-054C-48D1-9D83-1E03386B028D}">
      <text>
        <r>
          <rPr>
            <b/>
            <sz val="9"/>
            <color indexed="81"/>
            <rFont val="Tahoma"/>
            <family val="2"/>
          </rPr>
          <t>CEPICI: Prière lier la facture scannée</t>
        </r>
        <r>
          <rPr>
            <sz val="9"/>
            <color indexed="81"/>
            <rFont val="Tahoma"/>
            <family val="2"/>
          </rPr>
          <t xml:space="preserve">
</t>
        </r>
      </text>
    </comment>
    <comment ref="F94" authorId="0" shapeId="0" xr:uid="{A374B2B8-16BF-4CE0-81EE-564296CAEE3D}">
      <text>
        <r>
          <rPr>
            <b/>
            <sz val="9"/>
            <color indexed="81"/>
            <rFont val="Tahoma"/>
            <family val="2"/>
          </rPr>
          <t>CEPICI: Prière lier la facture scannée</t>
        </r>
        <r>
          <rPr>
            <sz val="9"/>
            <color indexed="81"/>
            <rFont val="Tahoma"/>
            <family val="2"/>
          </rPr>
          <t xml:space="preserve">
</t>
        </r>
      </text>
    </comment>
    <comment ref="F95" authorId="0" shapeId="0" xr:uid="{700FA81E-8379-4846-B29F-3692F8E5DE09}">
      <text>
        <r>
          <rPr>
            <b/>
            <sz val="9"/>
            <color indexed="81"/>
            <rFont val="Tahoma"/>
            <family val="2"/>
          </rPr>
          <t>CEPICI: Prière lier la facture scannée</t>
        </r>
        <r>
          <rPr>
            <sz val="9"/>
            <color indexed="81"/>
            <rFont val="Tahoma"/>
            <family val="2"/>
          </rPr>
          <t xml:space="preserve">
</t>
        </r>
      </text>
    </comment>
    <comment ref="F96" authorId="0" shapeId="0" xr:uid="{2469F69E-9D4B-4A05-9ABB-795077D35D58}">
      <text>
        <r>
          <rPr>
            <b/>
            <sz val="9"/>
            <color indexed="81"/>
            <rFont val="Tahoma"/>
            <family val="2"/>
          </rPr>
          <t>CEPICI: Prière lier la facture scannée</t>
        </r>
        <r>
          <rPr>
            <sz val="9"/>
            <color indexed="81"/>
            <rFont val="Tahoma"/>
            <family val="2"/>
          </rPr>
          <t xml:space="preserve">
</t>
        </r>
      </text>
    </comment>
    <comment ref="F97" authorId="0" shapeId="0" xr:uid="{1B7E80EE-2B62-4BCF-BCFB-57864FA265CE}">
      <text>
        <r>
          <rPr>
            <b/>
            <sz val="9"/>
            <color indexed="81"/>
            <rFont val="Tahoma"/>
            <family val="2"/>
          </rPr>
          <t>CEPICI: Prière lier la facture scannée</t>
        </r>
        <r>
          <rPr>
            <sz val="9"/>
            <color indexed="81"/>
            <rFont val="Tahoma"/>
            <family val="2"/>
          </rPr>
          <t xml:space="preserve">
</t>
        </r>
      </text>
    </comment>
    <comment ref="F98" authorId="0" shapeId="0" xr:uid="{262881B7-31BE-4FB1-8FD5-E0F595C28239}">
      <text>
        <r>
          <rPr>
            <b/>
            <sz val="9"/>
            <color indexed="81"/>
            <rFont val="Tahoma"/>
            <family val="2"/>
          </rPr>
          <t>CEPICI: Prière lier la facture scannée</t>
        </r>
        <r>
          <rPr>
            <sz val="9"/>
            <color indexed="81"/>
            <rFont val="Tahoma"/>
            <family val="2"/>
          </rPr>
          <t xml:space="preserve">
</t>
        </r>
      </text>
    </comment>
    <comment ref="F99" authorId="0" shapeId="0" xr:uid="{931D0DB8-FD89-4DA7-941E-C862779A29B8}">
      <text>
        <r>
          <rPr>
            <b/>
            <sz val="9"/>
            <color indexed="81"/>
            <rFont val="Tahoma"/>
            <family val="2"/>
          </rPr>
          <t>CEPICI: Prière lier la facture scannée</t>
        </r>
        <r>
          <rPr>
            <sz val="9"/>
            <color indexed="81"/>
            <rFont val="Tahoma"/>
            <family val="2"/>
          </rPr>
          <t xml:space="preserve">
</t>
        </r>
      </text>
    </comment>
    <comment ref="F100" authorId="0" shapeId="0" xr:uid="{258E6ED5-485B-4B15-B0EA-F595F627E8AF}">
      <text>
        <r>
          <rPr>
            <b/>
            <sz val="9"/>
            <color indexed="81"/>
            <rFont val="Tahoma"/>
            <family val="2"/>
          </rPr>
          <t>CEPICI: Prière lier la facture scannée</t>
        </r>
        <r>
          <rPr>
            <sz val="9"/>
            <color indexed="81"/>
            <rFont val="Tahoma"/>
            <family val="2"/>
          </rPr>
          <t xml:space="preserve">
</t>
        </r>
      </text>
    </comment>
    <comment ref="F101" authorId="0" shapeId="0" xr:uid="{1A5B6564-FF16-4AD4-8D42-7834A15DF19F}">
      <text>
        <r>
          <rPr>
            <b/>
            <sz val="9"/>
            <color indexed="81"/>
            <rFont val="Tahoma"/>
            <family val="2"/>
          </rPr>
          <t>CEPICI: Prière lier la facture scannée</t>
        </r>
        <r>
          <rPr>
            <sz val="9"/>
            <color indexed="81"/>
            <rFont val="Tahoma"/>
            <family val="2"/>
          </rPr>
          <t xml:space="preserve">
</t>
        </r>
      </text>
    </comment>
    <comment ref="F102" authorId="0" shapeId="0" xr:uid="{A2D0C806-43C5-4DF7-A5BC-8F3354D8091F}">
      <text>
        <r>
          <rPr>
            <b/>
            <sz val="9"/>
            <color indexed="81"/>
            <rFont val="Tahoma"/>
            <family val="2"/>
          </rPr>
          <t>CEPICI: Prière lier la facture scannée</t>
        </r>
        <r>
          <rPr>
            <sz val="9"/>
            <color indexed="81"/>
            <rFont val="Tahoma"/>
            <family val="2"/>
          </rPr>
          <t xml:space="preserve">
</t>
        </r>
      </text>
    </comment>
    <comment ref="F103" authorId="0" shapeId="0" xr:uid="{81952569-9E05-4E1C-9B04-34ABD8311A17}">
      <text>
        <r>
          <rPr>
            <b/>
            <sz val="9"/>
            <color indexed="81"/>
            <rFont val="Tahoma"/>
            <family val="2"/>
          </rPr>
          <t>CEPICI: Prière lier la facture scannée</t>
        </r>
        <r>
          <rPr>
            <sz val="9"/>
            <color indexed="81"/>
            <rFont val="Tahoma"/>
            <family val="2"/>
          </rPr>
          <t xml:space="preserve">
</t>
        </r>
      </text>
    </comment>
    <comment ref="F104" authorId="0" shapeId="0" xr:uid="{BBEF1B17-7E83-4586-855A-230B4FA7AA44}">
      <text>
        <r>
          <rPr>
            <b/>
            <sz val="9"/>
            <color indexed="81"/>
            <rFont val="Tahoma"/>
            <family val="2"/>
          </rPr>
          <t>CEPICI: Prière lier la facture scannée</t>
        </r>
        <r>
          <rPr>
            <sz val="9"/>
            <color indexed="81"/>
            <rFont val="Tahoma"/>
            <family val="2"/>
          </rPr>
          <t xml:space="preserve">
</t>
        </r>
      </text>
    </comment>
    <comment ref="F105" authorId="0" shapeId="0" xr:uid="{8CA25058-2C98-485A-B781-A52BC52AAD8D}">
      <text>
        <r>
          <rPr>
            <b/>
            <sz val="9"/>
            <color indexed="81"/>
            <rFont val="Tahoma"/>
            <family val="2"/>
          </rPr>
          <t>CEPICI: Prière lier la facture scannée</t>
        </r>
        <r>
          <rPr>
            <sz val="9"/>
            <color indexed="81"/>
            <rFont val="Tahoma"/>
            <family val="2"/>
          </rPr>
          <t xml:space="preserve">
</t>
        </r>
      </text>
    </comment>
    <comment ref="F106" authorId="0" shapeId="0" xr:uid="{48E2460A-5E2F-441A-AA76-0CD06CF21654}">
      <text>
        <r>
          <rPr>
            <b/>
            <sz val="9"/>
            <color indexed="81"/>
            <rFont val="Tahoma"/>
            <family val="2"/>
          </rPr>
          <t>CEPICI: Prière lier la facture scannée</t>
        </r>
        <r>
          <rPr>
            <sz val="9"/>
            <color indexed="81"/>
            <rFont val="Tahoma"/>
            <family val="2"/>
          </rPr>
          <t xml:space="preserve">
</t>
        </r>
      </text>
    </comment>
    <comment ref="F107" authorId="0" shapeId="0" xr:uid="{BBC1A827-9CA7-4BCC-A042-804ED58CAC67}">
      <text>
        <r>
          <rPr>
            <b/>
            <sz val="9"/>
            <color indexed="81"/>
            <rFont val="Tahoma"/>
            <family val="2"/>
          </rPr>
          <t>CEPICI: Prière lier la facture scannée</t>
        </r>
        <r>
          <rPr>
            <sz val="9"/>
            <color indexed="81"/>
            <rFont val="Tahoma"/>
            <family val="2"/>
          </rPr>
          <t xml:space="preserve">
</t>
        </r>
      </text>
    </comment>
    <comment ref="F108" authorId="0" shapeId="0" xr:uid="{CBC97E19-998B-4C7F-BAD7-FB0C217A3110}">
      <text>
        <r>
          <rPr>
            <b/>
            <sz val="9"/>
            <color indexed="81"/>
            <rFont val="Tahoma"/>
            <family val="2"/>
          </rPr>
          <t>CEPICI: Prière lier la facture scannée</t>
        </r>
        <r>
          <rPr>
            <sz val="9"/>
            <color indexed="81"/>
            <rFont val="Tahoma"/>
            <family val="2"/>
          </rPr>
          <t xml:space="preserve">
</t>
        </r>
      </text>
    </comment>
    <comment ref="F109" authorId="0" shapeId="0" xr:uid="{59621EC7-9CDF-461B-9CAF-342D6AE72080}">
      <text>
        <r>
          <rPr>
            <b/>
            <sz val="9"/>
            <color indexed="81"/>
            <rFont val="Tahoma"/>
            <family val="2"/>
          </rPr>
          <t>CEPICI: Prière lier la facture scannée</t>
        </r>
        <r>
          <rPr>
            <sz val="9"/>
            <color indexed="81"/>
            <rFont val="Tahoma"/>
            <family val="2"/>
          </rPr>
          <t xml:space="preserve">
</t>
        </r>
      </text>
    </comment>
    <comment ref="F110" authorId="0" shapeId="0" xr:uid="{AD3B9DB7-6206-4C15-A2F4-D1716E54228C}">
      <text>
        <r>
          <rPr>
            <b/>
            <sz val="9"/>
            <color indexed="81"/>
            <rFont val="Tahoma"/>
            <family val="2"/>
          </rPr>
          <t>CEPICI: Prière lier la facture scannée</t>
        </r>
        <r>
          <rPr>
            <sz val="9"/>
            <color indexed="81"/>
            <rFont val="Tahoma"/>
            <family val="2"/>
          </rPr>
          <t xml:space="preserve">
</t>
        </r>
      </text>
    </comment>
    <comment ref="F111" authorId="0" shapeId="0" xr:uid="{F76D3C03-8239-43C3-A7F2-F33052965855}">
      <text>
        <r>
          <rPr>
            <b/>
            <sz val="9"/>
            <color indexed="81"/>
            <rFont val="Tahoma"/>
            <family val="2"/>
          </rPr>
          <t>CEPICI: Prière lier la facture scannée</t>
        </r>
        <r>
          <rPr>
            <sz val="9"/>
            <color indexed="81"/>
            <rFont val="Tahoma"/>
            <family val="2"/>
          </rPr>
          <t xml:space="preserve">
</t>
        </r>
      </text>
    </comment>
    <comment ref="F112" authorId="0" shapeId="0" xr:uid="{57F2EB3F-F56E-47D1-BF60-854490725DBF}">
      <text>
        <r>
          <rPr>
            <b/>
            <sz val="9"/>
            <color indexed="81"/>
            <rFont val="Tahoma"/>
            <family val="2"/>
          </rPr>
          <t>CEPICI: Prière lier la facture scannée</t>
        </r>
        <r>
          <rPr>
            <sz val="9"/>
            <color indexed="81"/>
            <rFont val="Tahoma"/>
            <family val="2"/>
          </rPr>
          <t xml:space="preserve">
</t>
        </r>
      </text>
    </comment>
    <comment ref="F113" authorId="0" shapeId="0" xr:uid="{1A71998E-8B17-4EB9-9664-D7855122018F}">
      <text>
        <r>
          <rPr>
            <b/>
            <sz val="9"/>
            <color indexed="81"/>
            <rFont val="Tahoma"/>
            <family val="2"/>
          </rPr>
          <t>CEPICI: Prière lier la facture scannée</t>
        </r>
        <r>
          <rPr>
            <sz val="9"/>
            <color indexed="81"/>
            <rFont val="Tahoma"/>
            <family val="2"/>
          </rPr>
          <t xml:space="preserve">
</t>
        </r>
      </text>
    </comment>
    <comment ref="F114" authorId="0" shapeId="0" xr:uid="{71EDF592-6207-4FD1-A984-E52B8BFDF0AD}">
      <text>
        <r>
          <rPr>
            <b/>
            <sz val="9"/>
            <color indexed="81"/>
            <rFont val="Tahoma"/>
            <family val="2"/>
          </rPr>
          <t>CEPICI: Prière lier la facture scannée</t>
        </r>
        <r>
          <rPr>
            <sz val="9"/>
            <color indexed="81"/>
            <rFont val="Tahoma"/>
            <family val="2"/>
          </rPr>
          <t xml:space="preserve">
</t>
        </r>
      </text>
    </comment>
    <comment ref="F115" authorId="0" shapeId="0" xr:uid="{B0CD5E45-ABA9-4497-898D-02E0FF604CD5}">
      <text>
        <r>
          <rPr>
            <b/>
            <sz val="9"/>
            <color indexed="81"/>
            <rFont val="Tahoma"/>
            <family val="2"/>
          </rPr>
          <t>CEPICI: Prière lier la facture scannée</t>
        </r>
        <r>
          <rPr>
            <sz val="9"/>
            <color indexed="81"/>
            <rFont val="Tahoma"/>
            <family val="2"/>
          </rPr>
          <t xml:space="preserve">
</t>
        </r>
      </text>
    </comment>
    <comment ref="F116" authorId="0" shapeId="0" xr:uid="{CCC98401-4E8C-4831-8011-51D76272E32F}">
      <text>
        <r>
          <rPr>
            <b/>
            <sz val="9"/>
            <color indexed="81"/>
            <rFont val="Tahoma"/>
            <family val="2"/>
          </rPr>
          <t>CEPICI: Prière lier la facture scannée</t>
        </r>
        <r>
          <rPr>
            <sz val="9"/>
            <color indexed="81"/>
            <rFont val="Tahoma"/>
            <family val="2"/>
          </rPr>
          <t xml:space="preserve">
</t>
        </r>
      </text>
    </comment>
    <comment ref="F117" authorId="0" shapeId="0" xr:uid="{80BE136C-AFA5-442D-8EF7-3D8B04FBB630}">
      <text>
        <r>
          <rPr>
            <b/>
            <sz val="9"/>
            <color indexed="81"/>
            <rFont val="Tahoma"/>
            <family val="2"/>
          </rPr>
          <t>CEPICI: Prière lier la facture scannée</t>
        </r>
        <r>
          <rPr>
            <sz val="9"/>
            <color indexed="81"/>
            <rFont val="Tahoma"/>
            <family val="2"/>
          </rPr>
          <t xml:space="preserve">
</t>
        </r>
      </text>
    </comment>
    <comment ref="F118" authorId="0" shapeId="0" xr:uid="{F4327A31-1969-4920-84DE-CE325EF723A7}">
      <text>
        <r>
          <rPr>
            <b/>
            <sz val="9"/>
            <color indexed="81"/>
            <rFont val="Tahoma"/>
            <family val="2"/>
          </rPr>
          <t>CEPICI: Prière lier la facture scannée</t>
        </r>
        <r>
          <rPr>
            <sz val="9"/>
            <color indexed="81"/>
            <rFont val="Tahoma"/>
            <family val="2"/>
          </rPr>
          <t xml:space="preserve">
</t>
        </r>
      </text>
    </comment>
    <comment ref="F119" authorId="0" shapeId="0" xr:uid="{4A1B8AA4-E18D-40A0-8509-18D246FB0FC2}">
      <text>
        <r>
          <rPr>
            <b/>
            <sz val="9"/>
            <color indexed="81"/>
            <rFont val="Tahoma"/>
            <family val="2"/>
          </rPr>
          <t>CEPICI: Prière lier la facture scannée</t>
        </r>
        <r>
          <rPr>
            <sz val="9"/>
            <color indexed="81"/>
            <rFont val="Tahoma"/>
            <family val="2"/>
          </rPr>
          <t xml:space="preserve">
</t>
        </r>
      </text>
    </comment>
    <comment ref="F120" authorId="0" shapeId="0" xr:uid="{2008B178-5CC9-4FB8-B9F7-83CDA5F97943}">
      <text>
        <r>
          <rPr>
            <b/>
            <sz val="9"/>
            <color indexed="81"/>
            <rFont val="Tahoma"/>
            <family val="2"/>
          </rPr>
          <t>CEPICI: Prière lier la facture scannée</t>
        </r>
        <r>
          <rPr>
            <sz val="9"/>
            <color indexed="81"/>
            <rFont val="Tahoma"/>
            <family val="2"/>
          </rPr>
          <t xml:space="preserve">
</t>
        </r>
      </text>
    </comment>
    <comment ref="F121" authorId="0" shapeId="0" xr:uid="{587ACA9C-7911-46CC-8F27-C0E7C5077DF1}">
      <text>
        <r>
          <rPr>
            <b/>
            <sz val="9"/>
            <color indexed="81"/>
            <rFont val="Tahoma"/>
            <family val="2"/>
          </rPr>
          <t>CEPICI: Prière lier la facture scannée</t>
        </r>
        <r>
          <rPr>
            <sz val="9"/>
            <color indexed="81"/>
            <rFont val="Tahoma"/>
            <family val="2"/>
          </rPr>
          <t xml:space="preserve">
</t>
        </r>
      </text>
    </comment>
    <comment ref="F122" authorId="0" shapeId="0" xr:uid="{764F874A-D6A0-4B97-AF04-3F11560113EC}">
      <text>
        <r>
          <rPr>
            <b/>
            <sz val="9"/>
            <color indexed="81"/>
            <rFont val="Tahoma"/>
            <family val="2"/>
          </rPr>
          <t>CEPICI: Prière lier la facture scannée</t>
        </r>
        <r>
          <rPr>
            <sz val="9"/>
            <color indexed="81"/>
            <rFont val="Tahoma"/>
            <family val="2"/>
          </rPr>
          <t xml:space="preserve">
</t>
        </r>
      </text>
    </comment>
    <comment ref="F123" authorId="0" shapeId="0" xr:uid="{D8D5E233-41DF-49BB-8BD0-F974E70B2610}">
      <text>
        <r>
          <rPr>
            <b/>
            <sz val="9"/>
            <color indexed="81"/>
            <rFont val="Tahoma"/>
            <family val="2"/>
          </rPr>
          <t>CEPICI: Prière lier la facture scannée</t>
        </r>
        <r>
          <rPr>
            <sz val="9"/>
            <color indexed="81"/>
            <rFont val="Tahoma"/>
            <family val="2"/>
          </rPr>
          <t xml:space="preserve">
</t>
        </r>
      </text>
    </comment>
    <comment ref="F124" authorId="0" shapeId="0" xr:uid="{5C110C80-6FE2-47BC-AA87-48356DA9D63A}">
      <text>
        <r>
          <rPr>
            <b/>
            <sz val="9"/>
            <color indexed="81"/>
            <rFont val="Tahoma"/>
            <family val="2"/>
          </rPr>
          <t>CEPICI: Prière lier la facture scannée</t>
        </r>
        <r>
          <rPr>
            <sz val="9"/>
            <color indexed="81"/>
            <rFont val="Tahoma"/>
            <family val="2"/>
          </rPr>
          <t xml:space="preserve">
</t>
        </r>
      </text>
    </comment>
    <comment ref="F125" authorId="0" shapeId="0" xr:uid="{8C9EE241-5C19-4580-8A7A-9187CA5ED6CB}">
      <text>
        <r>
          <rPr>
            <b/>
            <sz val="9"/>
            <color indexed="81"/>
            <rFont val="Tahoma"/>
            <family val="2"/>
          </rPr>
          <t>CEPICI: Prière lier la facture scannée</t>
        </r>
        <r>
          <rPr>
            <sz val="9"/>
            <color indexed="81"/>
            <rFont val="Tahoma"/>
            <family val="2"/>
          </rPr>
          <t xml:space="preserve">
</t>
        </r>
      </text>
    </comment>
    <comment ref="F126" authorId="0" shapeId="0" xr:uid="{C5746DE8-FC5B-4F9C-AD33-B458C7FE9E9E}">
      <text>
        <r>
          <rPr>
            <b/>
            <sz val="9"/>
            <color indexed="81"/>
            <rFont val="Tahoma"/>
            <family val="2"/>
          </rPr>
          <t>CEPICI: Prière lier la facture scannée</t>
        </r>
        <r>
          <rPr>
            <sz val="9"/>
            <color indexed="81"/>
            <rFont val="Tahoma"/>
            <family val="2"/>
          </rPr>
          <t xml:space="preserve">
</t>
        </r>
      </text>
    </comment>
    <comment ref="F127" authorId="0" shapeId="0" xr:uid="{6E3253B9-B8B2-46E1-AC4E-1FB28C4BEB9A}">
      <text>
        <r>
          <rPr>
            <b/>
            <sz val="9"/>
            <color indexed="81"/>
            <rFont val="Tahoma"/>
            <family val="2"/>
          </rPr>
          <t>CEPICI: Prière lier la facture scannée</t>
        </r>
        <r>
          <rPr>
            <sz val="9"/>
            <color indexed="81"/>
            <rFont val="Tahoma"/>
            <family val="2"/>
          </rPr>
          <t xml:space="preserve">
</t>
        </r>
      </text>
    </comment>
    <comment ref="F128" authorId="0" shapeId="0" xr:uid="{2520763B-C7E9-4C52-BF14-EBAFF2A124D4}">
      <text>
        <r>
          <rPr>
            <b/>
            <sz val="9"/>
            <color indexed="81"/>
            <rFont val="Tahoma"/>
            <family val="2"/>
          </rPr>
          <t>CEPICI: Prière lier la facture scannée</t>
        </r>
        <r>
          <rPr>
            <sz val="9"/>
            <color indexed="81"/>
            <rFont val="Tahoma"/>
            <family val="2"/>
          </rPr>
          <t xml:space="preserve">
</t>
        </r>
      </text>
    </comment>
    <comment ref="F129" authorId="0" shapeId="0" xr:uid="{AD0A3E08-DCE7-4063-840D-F2C167FC0373}">
      <text>
        <r>
          <rPr>
            <b/>
            <sz val="9"/>
            <color indexed="81"/>
            <rFont val="Tahoma"/>
            <family val="2"/>
          </rPr>
          <t>CEPICI: Prière lier la facture scannée</t>
        </r>
        <r>
          <rPr>
            <sz val="9"/>
            <color indexed="81"/>
            <rFont val="Tahoma"/>
            <family val="2"/>
          </rPr>
          <t xml:space="preserve">
</t>
        </r>
      </text>
    </comment>
    <comment ref="F130" authorId="0" shapeId="0" xr:uid="{23C322A0-2163-4E06-8B2E-4AEDEF145B11}">
      <text>
        <r>
          <rPr>
            <b/>
            <sz val="9"/>
            <color indexed="81"/>
            <rFont val="Tahoma"/>
            <family val="2"/>
          </rPr>
          <t>CEPICI: Prière lier la facture scannée</t>
        </r>
        <r>
          <rPr>
            <sz val="9"/>
            <color indexed="81"/>
            <rFont val="Tahoma"/>
            <family val="2"/>
          </rPr>
          <t xml:space="preserve">
</t>
        </r>
      </text>
    </comment>
    <comment ref="F131" authorId="0" shapeId="0" xr:uid="{8B99ACDE-C211-4423-9077-7A8309B2A2F7}">
      <text>
        <r>
          <rPr>
            <b/>
            <sz val="9"/>
            <color indexed="81"/>
            <rFont val="Tahoma"/>
            <family val="2"/>
          </rPr>
          <t>CEPICI: Prière lier la facture scannée</t>
        </r>
        <r>
          <rPr>
            <sz val="9"/>
            <color indexed="81"/>
            <rFont val="Tahoma"/>
            <family val="2"/>
          </rPr>
          <t xml:space="preserve">
</t>
        </r>
      </text>
    </comment>
    <comment ref="F132" authorId="0" shapeId="0" xr:uid="{B07A8FC0-CE5D-42CC-9225-720B4F61F65C}">
      <text>
        <r>
          <rPr>
            <b/>
            <sz val="9"/>
            <color indexed="81"/>
            <rFont val="Tahoma"/>
            <family val="2"/>
          </rPr>
          <t>CEPICI: Prière lier la facture scannée</t>
        </r>
        <r>
          <rPr>
            <sz val="9"/>
            <color indexed="81"/>
            <rFont val="Tahoma"/>
            <family val="2"/>
          </rPr>
          <t xml:space="preserve">
</t>
        </r>
      </text>
    </comment>
    <comment ref="F133" authorId="0" shapeId="0" xr:uid="{DF730525-E4D0-416F-9EA9-BA1268FBC047}">
      <text>
        <r>
          <rPr>
            <b/>
            <sz val="9"/>
            <color indexed="81"/>
            <rFont val="Tahoma"/>
            <family val="2"/>
          </rPr>
          <t>CEPICI: Prière lier la facture scannée</t>
        </r>
        <r>
          <rPr>
            <sz val="9"/>
            <color indexed="81"/>
            <rFont val="Tahoma"/>
            <family val="2"/>
          </rPr>
          <t xml:space="preserve">
</t>
        </r>
      </text>
    </comment>
    <comment ref="F134" authorId="0" shapeId="0" xr:uid="{058B3915-DAD1-489B-A2A8-2C948DB3A171}">
      <text>
        <r>
          <rPr>
            <b/>
            <sz val="9"/>
            <color indexed="81"/>
            <rFont val="Tahoma"/>
            <family val="2"/>
          </rPr>
          <t>CEPICI: Prière lier la facture scannée</t>
        </r>
        <r>
          <rPr>
            <sz val="9"/>
            <color indexed="81"/>
            <rFont val="Tahoma"/>
            <family val="2"/>
          </rPr>
          <t xml:space="preserve">
</t>
        </r>
      </text>
    </comment>
    <comment ref="F135" authorId="0" shapeId="0" xr:uid="{5A684A65-373C-4E13-A2A9-F35E9F612AA1}">
      <text>
        <r>
          <rPr>
            <b/>
            <sz val="9"/>
            <color indexed="81"/>
            <rFont val="Tahoma"/>
            <family val="2"/>
          </rPr>
          <t>CEPICI: Prière lier la facture scannée</t>
        </r>
        <r>
          <rPr>
            <sz val="9"/>
            <color indexed="81"/>
            <rFont val="Tahoma"/>
            <family val="2"/>
          </rPr>
          <t xml:space="preserve">
</t>
        </r>
      </text>
    </comment>
    <comment ref="F136" authorId="0" shapeId="0" xr:uid="{286C7B15-19BA-415D-A93C-02A95077269A}">
      <text>
        <r>
          <rPr>
            <b/>
            <sz val="9"/>
            <color indexed="81"/>
            <rFont val="Tahoma"/>
            <family val="2"/>
          </rPr>
          <t>CEPICI: Prière lier la facture scannée</t>
        </r>
        <r>
          <rPr>
            <sz val="9"/>
            <color indexed="81"/>
            <rFont val="Tahoma"/>
            <family val="2"/>
          </rPr>
          <t xml:space="preserve">
</t>
        </r>
      </text>
    </comment>
    <comment ref="F137" authorId="0" shapeId="0" xr:uid="{65DA14A6-0279-46AC-91F1-C4395A7EFC3F}">
      <text>
        <r>
          <rPr>
            <b/>
            <sz val="9"/>
            <color indexed="81"/>
            <rFont val="Tahoma"/>
            <family val="2"/>
          </rPr>
          <t>CEPICI: Prière lier la facture scannée</t>
        </r>
        <r>
          <rPr>
            <sz val="9"/>
            <color indexed="81"/>
            <rFont val="Tahoma"/>
            <family val="2"/>
          </rPr>
          <t xml:space="preserve">
</t>
        </r>
      </text>
    </comment>
    <comment ref="F138" authorId="0" shapeId="0" xr:uid="{A8E3E2CD-A410-4469-8196-EC2A2FBB58FB}">
      <text>
        <r>
          <rPr>
            <b/>
            <sz val="9"/>
            <color indexed="81"/>
            <rFont val="Tahoma"/>
            <family val="2"/>
          </rPr>
          <t>CEPICI: Prière lier la facture scannée</t>
        </r>
        <r>
          <rPr>
            <sz val="9"/>
            <color indexed="81"/>
            <rFont val="Tahoma"/>
            <family val="2"/>
          </rPr>
          <t xml:space="preserve">
</t>
        </r>
      </text>
    </comment>
    <comment ref="F139" authorId="0" shapeId="0" xr:uid="{6A7D3F9B-1141-4351-9CA0-02CCDBCB04B9}">
      <text>
        <r>
          <rPr>
            <b/>
            <sz val="9"/>
            <color indexed="81"/>
            <rFont val="Tahoma"/>
            <family val="2"/>
          </rPr>
          <t>CEPICI: Prière lier la facture scannée</t>
        </r>
        <r>
          <rPr>
            <sz val="9"/>
            <color indexed="81"/>
            <rFont val="Tahoma"/>
            <family val="2"/>
          </rPr>
          <t xml:space="preserve">
</t>
        </r>
      </text>
    </comment>
    <comment ref="F140" authorId="0" shapeId="0" xr:uid="{95A043E5-C749-4DA3-BA98-9CE9D50E0A25}">
      <text>
        <r>
          <rPr>
            <b/>
            <sz val="9"/>
            <color indexed="81"/>
            <rFont val="Tahoma"/>
            <family val="2"/>
          </rPr>
          <t>CEPICI: Prière lier la facture scannée</t>
        </r>
        <r>
          <rPr>
            <sz val="9"/>
            <color indexed="81"/>
            <rFont val="Tahoma"/>
            <family val="2"/>
          </rPr>
          <t xml:space="preserve">
</t>
        </r>
      </text>
    </comment>
    <comment ref="F141" authorId="0" shapeId="0" xr:uid="{7A656F0A-7540-4707-AA94-7127B0C3ADE5}">
      <text>
        <r>
          <rPr>
            <b/>
            <sz val="9"/>
            <color indexed="81"/>
            <rFont val="Tahoma"/>
            <family val="2"/>
          </rPr>
          <t>CEPICI: Prière lier la facture scannée</t>
        </r>
        <r>
          <rPr>
            <sz val="9"/>
            <color indexed="81"/>
            <rFont val="Tahoma"/>
            <family val="2"/>
          </rPr>
          <t xml:space="preserve">
</t>
        </r>
      </text>
    </comment>
    <comment ref="F142" authorId="0" shapeId="0" xr:uid="{B6CE5A0F-8237-4D91-B981-740D7276BD6E}">
      <text>
        <r>
          <rPr>
            <b/>
            <sz val="9"/>
            <color indexed="81"/>
            <rFont val="Tahoma"/>
            <family val="2"/>
          </rPr>
          <t>CEPICI: Prière lier la facture scannée</t>
        </r>
        <r>
          <rPr>
            <sz val="9"/>
            <color indexed="81"/>
            <rFont val="Tahoma"/>
            <family val="2"/>
          </rPr>
          <t xml:space="preserve">
</t>
        </r>
      </text>
    </comment>
    <comment ref="F143" authorId="0" shapeId="0" xr:uid="{12785FA8-A8FE-42AA-BD44-05FBB3656785}">
      <text>
        <r>
          <rPr>
            <b/>
            <sz val="9"/>
            <color indexed="81"/>
            <rFont val="Tahoma"/>
            <family val="2"/>
          </rPr>
          <t>CEPICI: Prière lier la facture scannée</t>
        </r>
        <r>
          <rPr>
            <sz val="9"/>
            <color indexed="81"/>
            <rFont val="Tahoma"/>
            <family val="2"/>
          </rPr>
          <t xml:space="preserve">
</t>
        </r>
      </text>
    </comment>
    <comment ref="F144" authorId="0" shapeId="0" xr:uid="{4C587225-701A-46B1-AEF2-438677171254}">
      <text>
        <r>
          <rPr>
            <b/>
            <sz val="9"/>
            <color indexed="81"/>
            <rFont val="Tahoma"/>
            <family val="2"/>
          </rPr>
          <t>CEPICI: Prière lier la facture scannée</t>
        </r>
        <r>
          <rPr>
            <sz val="9"/>
            <color indexed="81"/>
            <rFont val="Tahoma"/>
            <family val="2"/>
          </rPr>
          <t xml:space="preserve">
</t>
        </r>
      </text>
    </comment>
    <comment ref="F145" authorId="0" shapeId="0" xr:uid="{5B02E7DE-DE41-487B-BC91-E146FDD698E8}">
      <text>
        <r>
          <rPr>
            <b/>
            <sz val="9"/>
            <color indexed="81"/>
            <rFont val="Tahoma"/>
            <family val="2"/>
          </rPr>
          <t>CEPICI: Prière lier la facture scannée</t>
        </r>
        <r>
          <rPr>
            <sz val="9"/>
            <color indexed="81"/>
            <rFont val="Tahoma"/>
            <family val="2"/>
          </rPr>
          <t xml:space="preserve">
</t>
        </r>
      </text>
    </comment>
    <comment ref="F146" authorId="0" shapeId="0" xr:uid="{5677973F-9269-4BE6-B31A-7531D98E7F91}">
      <text>
        <r>
          <rPr>
            <b/>
            <sz val="9"/>
            <color indexed="81"/>
            <rFont val="Tahoma"/>
            <family val="2"/>
          </rPr>
          <t>CEPICI: Prière lier la facture scannée</t>
        </r>
        <r>
          <rPr>
            <sz val="9"/>
            <color indexed="81"/>
            <rFont val="Tahoma"/>
            <family val="2"/>
          </rPr>
          <t xml:space="preserve">
</t>
        </r>
      </text>
    </comment>
    <comment ref="F147" authorId="0" shapeId="0" xr:uid="{8488A91B-E98B-49FB-AA90-C0FA30851E3E}">
      <text>
        <r>
          <rPr>
            <b/>
            <sz val="9"/>
            <color indexed="81"/>
            <rFont val="Tahoma"/>
            <family val="2"/>
          </rPr>
          <t>CEPICI: Prière lier la facture scannée</t>
        </r>
        <r>
          <rPr>
            <sz val="9"/>
            <color indexed="81"/>
            <rFont val="Tahoma"/>
            <family val="2"/>
          </rPr>
          <t xml:space="preserve">
</t>
        </r>
      </text>
    </comment>
    <comment ref="F148" authorId="0" shapeId="0" xr:uid="{3B81CD60-E1D4-4BFA-B543-DAB8069BE505}">
      <text>
        <r>
          <rPr>
            <b/>
            <sz val="9"/>
            <color indexed="81"/>
            <rFont val="Tahoma"/>
            <family val="2"/>
          </rPr>
          <t>CEPICI: Prière lier la facture scannée</t>
        </r>
        <r>
          <rPr>
            <sz val="9"/>
            <color indexed="81"/>
            <rFont val="Tahoma"/>
            <family val="2"/>
          </rPr>
          <t xml:space="preserve">
</t>
        </r>
      </text>
    </comment>
    <comment ref="F149" authorId="0" shapeId="0" xr:uid="{393E0A81-456A-4F6F-A447-82E3D9B8EF19}">
      <text>
        <r>
          <rPr>
            <b/>
            <sz val="9"/>
            <color indexed="81"/>
            <rFont val="Tahoma"/>
            <family val="2"/>
          </rPr>
          <t>CEPICI: Prière lier la facture scannée</t>
        </r>
        <r>
          <rPr>
            <sz val="9"/>
            <color indexed="81"/>
            <rFont val="Tahoma"/>
            <family val="2"/>
          </rPr>
          <t xml:space="preserve">
</t>
        </r>
      </text>
    </comment>
    <comment ref="F150" authorId="0" shapeId="0" xr:uid="{E5698CEF-259B-4962-BE5B-33F56EFF6E98}">
      <text>
        <r>
          <rPr>
            <b/>
            <sz val="9"/>
            <color indexed="81"/>
            <rFont val="Tahoma"/>
            <family val="2"/>
          </rPr>
          <t>CEPICI: Prière lier la facture scannée</t>
        </r>
        <r>
          <rPr>
            <sz val="9"/>
            <color indexed="81"/>
            <rFont val="Tahoma"/>
            <family val="2"/>
          </rPr>
          <t xml:space="preserve">
</t>
        </r>
      </text>
    </comment>
    <comment ref="F151" authorId="0" shapeId="0" xr:uid="{0BA865D1-2F87-48C3-80B2-B3D46E226DE6}">
      <text>
        <r>
          <rPr>
            <b/>
            <sz val="9"/>
            <color indexed="81"/>
            <rFont val="Tahoma"/>
            <family val="2"/>
          </rPr>
          <t>CEPICI: Prière lier la facture scannée</t>
        </r>
        <r>
          <rPr>
            <sz val="9"/>
            <color indexed="81"/>
            <rFont val="Tahoma"/>
            <family val="2"/>
          </rPr>
          <t xml:space="preserve">
</t>
        </r>
      </text>
    </comment>
    <comment ref="F152" authorId="0" shapeId="0" xr:uid="{57F54F6F-8FD2-4544-B850-5677AB6FB9DE}">
      <text>
        <r>
          <rPr>
            <b/>
            <sz val="9"/>
            <color indexed="81"/>
            <rFont val="Tahoma"/>
            <family val="2"/>
          </rPr>
          <t>CEPICI: Prière lier la facture scannée</t>
        </r>
        <r>
          <rPr>
            <sz val="9"/>
            <color indexed="81"/>
            <rFont val="Tahoma"/>
            <family val="2"/>
          </rPr>
          <t xml:space="preserve">
</t>
        </r>
      </text>
    </comment>
    <comment ref="F153" authorId="0" shapeId="0" xr:uid="{EC1CA673-F7ED-411B-AA9D-42697BB4EFA7}">
      <text>
        <r>
          <rPr>
            <b/>
            <sz val="9"/>
            <color indexed="81"/>
            <rFont val="Tahoma"/>
            <family val="2"/>
          </rPr>
          <t>CEPICI: Prière lier la facture scannée</t>
        </r>
        <r>
          <rPr>
            <sz val="9"/>
            <color indexed="81"/>
            <rFont val="Tahoma"/>
            <family val="2"/>
          </rPr>
          <t xml:space="preserve">
</t>
        </r>
      </text>
    </comment>
    <comment ref="F154" authorId="0" shapeId="0" xr:uid="{DEDFDE54-9835-464C-ADED-AFEB4D7721D3}">
      <text>
        <r>
          <rPr>
            <b/>
            <sz val="9"/>
            <color indexed="81"/>
            <rFont val="Tahoma"/>
            <family val="2"/>
          </rPr>
          <t>CEPICI: Prière lier la facture scannée</t>
        </r>
        <r>
          <rPr>
            <sz val="9"/>
            <color indexed="81"/>
            <rFont val="Tahoma"/>
            <family val="2"/>
          </rPr>
          <t xml:space="preserve">
</t>
        </r>
      </text>
    </comment>
    <comment ref="F155" authorId="0" shapeId="0" xr:uid="{72D21270-6057-4BAB-AD72-F053E3D398D7}">
      <text>
        <r>
          <rPr>
            <b/>
            <sz val="9"/>
            <color indexed="81"/>
            <rFont val="Tahoma"/>
            <family val="2"/>
          </rPr>
          <t>CEPICI: Prière lier la facture scannée</t>
        </r>
        <r>
          <rPr>
            <sz val="9"/>
            <color indexed="81"/>
            <rFont val="Tahoma"/>
            <family val="2"/>
          </rPr>
          <t xml:space="preserve">
</t>
        </r>
      </text>
    </comment>
    <comment ref="F156" authorId="0" shapeId="0" xr:uid="{355ADD29-D8BD-465D-9AA4-C88FA4B24146}">
      <text>
        <r>
          <rPr>
            <b/>
            <sz val="9"/>
            <color indexed="81"/>
            <rFont val="Tahoma"/>
            <family val="2"/>
          </rPr>
          <t>CEPICI: Prière lier la facture scannée</t>
        </r>
        <r>
          <rPr>
            <sz val="9"/>
            <color indexed="81"/>
            <rFont val="Tahoma"/>
            <family val="2"/>
          </rPr>
          <t xml:space="preserve">
</t>
        </r>
      </text>
    </comment>
    <comment ref="F157" authorId="0" shapeId="0" xr:uid="{60F4FE0E-3D53-47F2-90C8-6DBE83EE16DA}">
      <text>
        <r>
          <rPr>
            <b/>
            <sz val="9"/>
            <color indexed="81"/>
            <rFont val="Tahoma"/>
            <family val="2"/>
          </rPr>
          <t>CEPICI: Prière lier la facture scannée</t>
        </r>
        <r>
          <rPr>
            <sz val="9"/>
            <color indexed="81"/>
            <rFont val="Tahoma"/>
            <family val="2"/>
          </rPr>
          <t xml:space="preserve">
</t>
        </r>
      </text>
    </comment>
    <comment ref="F158" authorId="0" shapeId="0" xr:uid="{63AA4B00-0AD0-412F-9016-85F0EE13FECD}">
      <text>
        <r>
          <rPr>
            <b/>
            <sz val="9"/>
            <color indexed="81"/>
            <rFont val="Tahoma"/>
            <family val="2"/>
          </rPr>
          <t>CEPICI: Prière lier la facture scannée</t>
        </r>
        <r>
          <rPr>
            <sz val="9"/>
            <color indexed="81"/>
            <rFont val="Tahoma"/>
            <family val="2"/>
          </rPr>
          <t xml:space="preserve">
</t>
        </r>
      </text>
    </comment>
    <comment ref="F159" authorId="0" shapeId="0" xr:uid="{43F88FC1-3B24-4DE0-BDAA-C472A67BC37C}">
      <text>
        <r>
          <rPr>
            <b/>
            <sz val="9"/>
            <color indexed="81"/>
            <rFont val="Tahoma"/>
            <family val="2"/>
          </rPr>
          <t>CEPICI: Prière lier la facture scannée</t>
        </r>
        <r>
          <rPr>
            <sz val="9"/>
            <color indexed="81"/>
            <rFont val="Tahoma"/>
            <family val="2"/>
          </rPr>
          <t xml:space="preserve">
</t>
        </r>
      </text>
    </comment>
    <comment ref="F160" authorId="0" shapeId="0" xr:uid="{AF9DC85D-80AA-4227-81A0-01E6DC2B1798}">
      <text>
        <r>
          <rPr>
            <b/>
            <sz val="9"/>
            <color indexed="81"/>
            <rFont val="Tahoma"/>
            <family val="2"/>
          </rPr>
          <t>CEPICI: Prière lier la facture scannée</t>
        </r>
        <r>
          <rPr>
            <sz val="9"/>
            <color indexed="81"/>
            <rFont val="Tahoma"/>
            <family val="2"/>
          </rPr>
          <t xml:space="preserve">
</t>
        </r>
      </text>
    </comment>
    <comment ref="F161" authorId="0" shapeId="0" xr:uid="{6F9B23CE-11AA-417A-96F3-ACA9A7B96D06}">
      <text>
        <r>
          <rPr>
            <b/>
            <sz val="9"/>
            <color indexed="81"/>
            <rFont val="Tahoma"/>
            <family val="2"/>
          </rPr>
          <t>CEPICI: Prière lier la facture scannée</t>
        </r>
        <r>
          <rPr>
            <sz val="9"/>
            <color indexed="81"/>
            <rFont val="Tahoma"/>
            <family val="2"/>
          </rPr>
          <t xml:space="preserve">
</t>
        </r>
      </text>
    </comment>
    <comment ref="F162" authorId="0" shapeId="0" xr:uid="{87502B76-00F8-4FFD-939B-7A7102F54B7F}">
      <text>
        <r>
          <rPr>
            <b/>
            <sz val="9"/>
            <color indexed="81"/>
            <rFont val="Tahoma"/>
            <family val="2"/>
          </rPr>
          <t>CEPICI: Prière lier la facture scannée</t>
        </r>
        <r>
          <rPr>
            <sz val="9"/>
            <color indexed="81"/>
            <rFont val="Tahoma"/>
            <family val="2"/>
          </rPr>
          <t xml:space="preserve">
</t>
        </r>
      </text>
    </comment>
    <comment ref="F163" authorId="0" shapeId="0" xr:uid="{D5442025-D89B-433B-B95A-2A2A5AAE1D2F}">
      <text>
        <r>
          <rPr>
            <b/>
            <sz val="9"/>
            <color indexed="81"/>
            <rFont val="Tahoma"/>
            <family val="2"/>
          </rPr>
          <t>CEPICI: Prière lier la facture scannée</t>
        </r>
        <r>
          <rPr>
            <sz val="9"/>
            <color indexed="81"/>
            <rFont val="Tahoma"/>
            <family val="2"/>
          </rPr>
          <t xml:space="preserve">
</t>
        </r>
      </text>
    </comment>
    <comment ref="F164" authorId="0" shapeId="0" xr:uid="{56BE2C21-5EA4-4AE2-8671-FCA53A308723}">
      <text>
        <r>
          <rPr>
            <b/>
            <sz val="9"/>
            <color indexed="81"/>
            <rFont val="Tahoma"/>
            <family val="2"/>
          </rPr>
          <t>CEPICI: Prière lier la facture scannée</t>
        </r>
        <r>
          <rPr>
            <sz val="9"/>
            <color indexed="81"/>
            <rFont val="Tahoma"/>
            <family val="2"/>
          </rPr>
          <t xml:space="preserve">
</t>
        </r>
      </text>
    </comment>
    <comment ref="F165" authorId="0" shapeId="0" xr:uid="{40442D3E-991A-4A53-AD5A-0262CEB49E07}">
      <text>
        <r>
          <rPr>
            <b/>
            <sz val="9"/>
            <color indexed="81"/>
            <rFont val="Tahoma"/>
            <family val="2"/>
          </rPr>
          <t>CEPICI: Prière lier la facture scannée</t>
        </r>
        <r>
          <rPr>
            <sz val="9"/>
            <color indexed="81"/>
            <rFont val="Tahoma"/>
            <family val="2"/>
          </rPr>
          <t xml:space="preserve">
</t>
        </r>
      </text>
    </comment>
    <comment ref="F166" authorId="0" shapeId="0" xr:uid="{38C6B71E-B77B-453C-A66D-CE2E8AC76650}">
      <text>
        <r>
          <rPr>
            <b/>
            <sz val="9"/>
            <color indexed="81"/>
            <rFont val="Tahoma"/>
            <family val="2"/>
          </rPr>
          <t>CEPICI: Prière lier la facture scannée</t>
        </r>
        <r>
          <rPr>
            <sz val="9"/>
            <color indexed="81"/>
            <rFont val="Tahoma"/>
            <family val="2"/>
          </rPr>
          <t xml:space="preserve">
</t>
        </r>
      </text>
    </comment>
    <comment ref="F167" authorId="0" shapeId="0" xr:uid="{E4ABBC85-2CAB-46FC-BE87-949502204D8B}">
      <text>
        <r>
          <rPr>
            <b/>
            <sz val="9"/>
            <color indexed="81"/>
            <rFont val="Tahoma"/>
            <family val="2"/>
          </rPr>
          <t>CEPICI: Prière lier la facture scannée</t>
        </r>
        <r>
          <rPr>
            <sz val="9"/>
            <color indexed="81"/>
            <rFont val="Tahoma"/>
            <family val="2"/>
          </rPr>
          <t xml:space="preserve">
</t>
        </r>
      </text>
    </comment>
    <comment ref="F168" authorId="0" shapeId="0" xr:uid="{34BB057E-DC79-4F5A-AA94-008AF9C3C15C}">
      <text>
        <r>
          <rPr>
            <b/>
            <sz val="9"/>
            <color indexed="81"/>
            <rFont val="Tahoma"/>
            <family val="2"/>
          </rPr>
          <t>CEPICI: Prière lier la facture scannée</t>
        </r>
        <r>
          <rPr>
            <sz val="9"/>
            <color indexed="81"/>
            <rFont val="Tahoma"/>
            <family val="2"/>
          </rPr>
          <t xml:space="preserve">
</t>
        </r>
      </text>
    </comment>
    <comment ref="F169" authorId="0" shapeId="0" xr:uid="{D4D2F92D-0F40-4EA6-9CBA-21C08E622C55}">
      <text>
        <r>
          <rPr>
            <b/>
            <sz val="9"/>
            <color indexed="81"/>
            <rFont val="Tahoma"/>
            <family val="2"/>
          </rPr>
          <t>CEPICI: Prière lier la facture scannée</t>
        </r>
        <r>
          <rPr>
            <sz val="9"/>
            <color indexed="81"/>
            <rFont val="Tahoma"/>
            <family val="2"/>
          </rPr>
          <t xml:space="preserve">
</t>
        </r>
      </text>
    </comment>
    <comment ref="F170" authorId="0" shapeId="0" xr:uid="{AC306CD3-B9B3-4F2C-B233-97778A7BDA8C}">
      <text>
        <r>
          <rPr>
            <b/>
            <sz val="9"/>
            <color indexed="81"/>
            <rFont val="Tahoma"/>
            <family val="2"/>
          </rPr>
          <t>CEPICI: Prière lier la facture scannée</t>
        </r>
        <r>
          <rPr>
            <sz val="9"/>
            <color indexed="81"/>
            <rFont val="Tahoma"/>
            <family val="2"/>
          </rPr>
          <t xml:space="preserve">
</t>
        </r>
      </text>
    </comment>
    <comment ref="F171" authorId="0" shapeId="0" xr:uid="{A6CA48E7-7F8E-462F-B6F9-1E9743CE6D03}">
      <text>
        <r>
          <rPr>
            <b/>
            <sz val="9"/>
            <color indexed="81"/>
            <rFont val="Tahoma"/>
            <family val="2"/>
          </rPr>
          <t>CEPICI: Prière lier la facture scannée</t>
        </r>
        <r>
          <rPr>
            <sz val="9"/>
            <color indexed="81"/>
            <rFont val="Tahoma"/>
            <family val="2"/>
          </rPr>
          <t xml:space="preserve">
</t>
        </r>
      </text>
    </comment>
    <comment ref="F172" authorId="0" shapeId="0" xr:uid="{06797BFC-E9D6-4F0E-94E3-7F2C59F4A21F}">
      <text>
        <r>
          <rPr>
            <b/>
            <sz val="9"/>
            <color indexed="81"/>
            <rFont val="Tahoma"/>
            <family val="2"/>
          </rPr>
          <t>CEPICI: Prière lier la facture scannée</t>
        </r>
        <r>
          <rPr>
            <sz val="9"/>
            <color indexed="81"/>
            <rFont val="Tahoma"/>
            <family val="2"/>
          </rPr>
          <t xml:space="preserve">
</t>
        </r>
      </text>
    </comment>
    <comment ref="F173" authorId="0" shapeId="0" xr:uid="{030F5DB2-B6F2-40A0-832B-D4958433E631}">
      <text>
        <r>
          <rPr>
            <b/>
            <sz val="9"/>
            <color indexed="81"/>
            <rFont val="Tahoma"/>
            <family val="2"/>
          </rPr>
          <t>CEPICI: Prière lier la facture scannée</t>
        </r>
        <r>
          <rPr>
            <sz val="9"/>
            <color indexed="81"/>
            <rFont val="Tahoma"/>
            <family val="2"/>
          </rPr>
          <t xml:space="preserve">
</t>
        </r>
      </text>
    </comment>
    <comment ref="F174" authorId="0" shapeId="0" xr:uid="{A0FADE77-6791-4EA3-86FC-1E120268EB8F}">
      <text>
        <r>
          <rPr>
            <b/>
            <sz val="9"/>
            <color indexed="81"/>
            <rFont val="Tahoma"/>
            <family val="2"/>
          </rPr>
          <t>CEPICI: Prière lier la facture scannée</t>
        </r>
        <r>
          <rPr>
            <sz val="9"/>
            <color indexed="81"/>
            <rFont val="Tahoma"/>
            <family val="2"/>
          </rPr>
          <t xml:space="preserve">
</t>
        </r>
      </text>
    </comment>
    <comment ref="F175" authorId="0" shapeId="0" xr:uid="{07744542-8FF0-412A-8066-BF3FE5A2E12B}">
      <text>
        <r>
          <rPr>
            <b/>
            <sz val="9"/>
            <color indexed="81"/>
            <rFont val="Tahoma"/>
            <family val="2"/>
          </rPr>
          <t>CEPICI: Prière lier la facture scannée</t>
        </r>
        <r>
          <rPr>
            <sz val="9"/>
            <color indexed="81"/>
            <rFont val="Tahoma"/>
            <family val="2"/>
          </rPr>
          <t xml:space="preserve">
</t>
        </r>
      </text>
    </comment>
    <comment ref="F176" authorId="0" shapeId="0" xr:uid="{A57FCB70-3A14-4FAE-9C09-A2EC32267134}">
      <text>
        <r>
          <rPr>
            <b/>
            <sz val="9"/>
            <color indexed="81"/>
            <rFont val="Tahoma"/>
            <family val="2"/>
          </rPr>
          <t>CEPICI: Prière lier la facture scannée</t>
        </r>
        <r>
          <rPr>
            <sz val="9"/>
            <color indexed="81"/>
            <rFont val="Tahoma"/>
            <family val="2"/>
          </rPr>
          <t xml:space="preserve">
</t>
        </r>
      </text>
    </comment>
    <comment ref="F177" authorId="0" shapeId="0" xr:uid="{8B31DA60-A01C-4406-844F-78AF035728E4}">
      <text>
        <r>
          <rPr>
            <b/>
            <sz val="9"/>
            <color indexed="81"/>
            <rFont val="Tahoma"/>
            <family val="2"/>
          </rPr>
          <t>CEPICI: Prière lier la facture scannée</t>
        </r>
        <r>
          <rPr>
            <sz val="9"/>
            <color indexed="81"/>
            <rFont val="Tahoma"/>
            <family val="2"/>
          </rPr>
          <t xml:space="preserve">
</t>
        </r>
      </text>
    </comment>
    <comment ref="F178" authorId="0" shapeId="0" xr:uid="{420A4B1D-8B50-4FF8-8C0A-3CBA01F288F0}">
      <text>
        <r>
          <rPr>
            <b/>
            <sz val="9"/>
            <color indexed="81"/>
            <rFont val="Tahoma"/>
            <family val="2"/>
          </rPr>
          <t>CEPICI: Prière lier la facture scannée</t>
        </r>
        <r>
          <rPr>
            <sz val="9"/>
            <color indexed="81"/>
            <rFont val="Tahoma"/>
            <family val="2"/>
          </rPr>
          <t xml:space="preserve">
</t>
        </r>
      </text>
    </comment>
    <comment ref="F179" authorId="0" shapeId="0" xr:uid="{1D22F138-93FD-47BD-955F-1BD2D7B9D9C4}">
      <text>
        <r>
          <rPr>
            <b/>
            <sz val="9"/>
            <color indexed="81"/>
            <rFont val="Tahoma"/>
            <family val="2"/>
          </rPr>
          <t>CEPICI: Prière lier la facture scannée</t>
        </r>
        <r>
          <rPr>
            <sz val="9"/>
            <color indexed="81"/>
            <rFont val="Tahoma"/>
            <family val="2"/>
          </rPr>
          <t xml:space="preserve">
</t>
        </r>
      </text>
    </comment>
    <comment ref="F180" authorId="0" shapeId="0" xr:uid="{26C3DFC6-A3CB-4B63-B3E5-4DE4E1DAF9F8}">
      <text>
        <r>
          <rPr>
            <b/>
            <sz val="9"/>
            <color indexed="81"/>
            <rFont val="Tahoma"/>
            <family val="2"/>
          </rPr>
          <t>CEPICI: Prière lier la facture scannée</t>
        </r>
        <r>
          <rPr>
            <sz val="9"/>
            <color indexed="81"/>
            <rFont val="Tahoma"/>
            <family val="2"/>
          </rPr>
          <t xml:space="preserve">
</t>
        </r>
      </text>
    </comment>
    <comment ref="F181" authorId="0" shapeId="0" xr:uid="{0DF6EA9B-CAD8-4348-9F23-5EB28DC908C0}">
      <text>
        <r>
          <rPr>
            <b/>
            <sz val="9"/>
            <color indexed="81"/>
            <rFont val="Tahoma"/>
            <family val="2"/>
          </rPr>
          <t>CEPICI: Prière lier la facture scannée</t>
        </r>
        <r>
          <rPr>
            <sz val="9"/>
            <color indexed="81"/>
            <rFont val="Tahoma"/>
            <family val="2"/>
          </rPr>
          <t xml:space="preserve">
</t>
        </r>
      </text>
    </comment>
    <comment ref="F182" authorId="0" shapeId="0" xr:uid="{931E0670-26B5-45C2-8BEB-2EC0688DF231}">
      <text>
        <r>
          <rPr>
            <b/>
            <sz val="9"/>
            <color indexed="81"/>
            <rFont val="Tahoma"/>
            <family val="2"/>
          </rPr>
          <t>CEPICI: Prière lier la facture scannée</t>
        </r>
        <r>
          <rPr>
            <sz val="9"/>
            <color indexed="81"/>
            <rFont val="Tahoma"/>
            <family val="2"/>
          </rPr>
          <t xml:space="preserve">
</t>
        </r>
      </text>
    </comment>
    <comment ref="F183" authorId="0" shapeId="0" xr:uid="{D9738741-6577-4386-8790-BE9BFC88646F}">
      <text>
        <r>
          <rPr>
            <b/>
            <sz val="9"/>
            <color indexed="81"/>
            <rFont val="Tahoma"/>
            <family val="2"/>
          </rPr>
          <t>CEPICI: Prière lier la facture scannée</t>
        </r>
        <r>
          <rPr>
            <sz val="9"/>
            <color indexed="81"/>
            <rFont val="Tahoma"/>
            <family val="2"/>
          </rPr>
          <t xml:space="preserve">
</t>
        </r>
      </text>
    </comment>
    <comment ref="F184" authorId="0" shapeId="0" xr:uid="{34398F01-95A6-4F6F-B14E-0235FD24DE25}">
      <text>
        <r>
          <rPr>
            <b/>
            <sz val="9"/>
            <color indexed="81"/>
            <rFont val="Tahoma"/>
            <family val="2"/>
          </rPr>
          <t>CEPICI: Prière lier la facture scannée</t>
        </r>
        <r>
          <rPr>
            <sz val="9"/>
            <color indexed="81"/>
            <rFont val="Tahoma"/>
            <family val="2"/>
          </rPr>
          <t xml:space="preserve">
</t>
        </r>
      </text>
    </comment>
    <comment ref="F185" authorId="0" shapeId="0" xr:uid="{A004C433-2630-495F-A515-304222D69C0D}">
      <text>
        <r>
          <rPr>
            <b/>
            <sz val="9"/>
            <color indexed="81"/>
            <rFont val="Tahoma"/>
            <family val="2"/>
          </rPr>
          <t>CEPICI: Prière lier la facture scannée</t>
        </r>
        <r>
          <rPr>
            <sz val="9"/>
            <color indexed="81"/>
            <rFont val="Tahoma"/>
            <family val="2"/>
          </rPr>
          <t xml:space="preserve">
</t>
        </r>
      </text>
    </comment>
    <comment ref="F186" authorId="0" shapeId="0" xr:uid="{F917DA86-7DEE-4C39-BD3F-2BBA6E9ABA27}">
      <text>
        <r>
          <rPr>
            <b/>
            <sz val="9"/>
            <color indexed="81"/>
            <rFont val="Tahoma"/>
            <family val="2"/>
          </rPr>
          <t>CEPICI: Prière lier la facture scannée</t>
        </r>
        <r>
          <rPr>
            <sz val="9"/>
            <color indexed="81"/>
            <rFont val="Tahoma"/>
            <family val="2"/>
          </rPr>
          <t xml:space="preserve">
</t>
        </r>
      </text>
    </comment>
    <comment ref="F187" authorId="0" shapeId="0" xr:uid="{E929B72D-3186-413F-A0C2-8A9CDE3A6EE1}">
      <text>
        <r>
          <rPr>
            <b/>
            <sz val="9"/>
            <color indexed="81"/>
            <rFont val="Tahoma"/>
            <family val="2"/>
          </rPr>
          <t>CEPICI: Prière lier la facture scannée</t>
        </r>
        <r>
          <rPr>
            <sz val="9"/>
            <color indexed="81"/>
            <rFont val="Tahoma"/>
            <family val="2"/>
          </rPr>
          <t xml:space="preserve">
</t>
        </r>
      </text>
    </comment>
    <comment ref="F188" authorId="0" shapeId="0" xr:uid="{BC75CA08-5B21-496E-A136-6A1C444D6244}">
      <text>
        <r>
          <rPr>
            <b/>
            <sz val="9"/>
            <color indexed="81"/>
            <rFont val="Tahoma"/>
            <family val="2"/>
          </rPr>
          <t>CEPICI: Prière lier la facture scannée</t>
        </r>
        <r>
          <rPr>
            <sz val="9"/>
            <color indexed="81"/>
            <rFont val="Tahoma"/>
            <family val="2"/>
          </rPr>
          <t xml:space="preserve">
</t>
        </r>
      </text>
    </comment>
    <comment ref="F189" authorId="0" shapeId="0" xr:uid="{3D31F02B-E632-4AF8-803E-F8711F36587A}">
      <text>
        <r>
          <rPr>
            <b/>
            <sz val="9"/>
            <color indexed="81"/>
            <rFont val="Tahoma"/>
            <family val="2"/>
          </rPr>
          <t>CEPICI: Prière lier la facture scannée</t>
        </r>
        <r>
          <rPr>
            <sz val="9"/>
            <color indexed="81"/>
            <rFont val="Tahoma"/>
            <family val="2"/>
          </rPr>
          <t xml:space="preserve">
</t>
        </r>
      </text>
    </comment>
    <comment ref="F190" authorId="0" shapeId="0" xr:uid="{535F895B-5D4B-4ABC-92BF-1FDA8DB14D1E}">
      <text>
        <r>
          <rPr>
            <b/>
            <sz val="9"/>
            <color indexed="81"/>
            <rFont val="Tahoma"/>
            <family val="2"/>
          </rPr>
          <t>CEPICI: Prière lier la facture scannée</t>
        </r>
        <r>
          <rPr>
            <sz val="9"/>
            <color indexed="81"/>
            <rFont val="Tahoma"/>
            <family val="2"/>
          </rPr>
          <t xml:space="preserve">
</t>
        </r>
      </text>
    </comment>
    <comment ref="F191" authorId="0" shapeId="0" xr:uid="{ADBA6A32-7007-4E83-8F68-98226B0FCB62}">
      <text>
        <r>
          <rPr>
            <b/>
            <sz val="9"/>
            <color indexed="81"/>
            <rFont val="Tahoma"/>
            <family val="2"/>
          </rPr>
          <t>CEPICI: Prière lier la facture scannée</t>
        </r>
        <r>
          <rPr>
            <sz val="9"/>
            <color indexed="81"/>
            <rFont val="Tahoma"/>
            <family val="2"/>
          </rPr>
          <t xml:space="preserve">
</t>
        </r>
      </text>
    </comment>
    <comment ref="F192" authorId="0" shapeId="0" xr:uid="{50084492-DE57-4A29-99A9-68DA2743C7CC}">
      <text>
        <r>
          <rPr>
            <b/>
            <sz val="9"/>
            <color indexed="81"/>
            <rFont val="Tahoma"/>
            <family val="2"/>
          </rPr>
          <t>CEPICI: Prière lier la facture scannée</t>
        </r>
        <r>
          <rPr>
            <sz val="9"/>
            <color indexed="81"/>
            <rFont val="Tahoma"/>
            <family val="2"/>
          </rPr>
          <t xml:space="preserve">
</t>
        </r>
      </text>
    </comment>
    <comment ref="F193" authorId="0" shapeId="0" xr:uid="{51B64094-A6F0-4EA0-93BC-A9471858F063}">
      <text>
        <r>
          <rPr>
            <b/>
            <sz val="9"/>
            <color indexed="81"/>
            <rFont val="Tahoma"/>
            <family val="2"/>
          </rPr>
          <t>CEPICI: Prière lier la facture scannée</t>
        </r>
        <r>
          <rPr>
            <sz val="9"/>
            <color indexed="81"/>
            <rFont val="Tahoma"/>
            <family val="2"/>
          </rPr>
          <t xml:space="preserve">
</t>
        </r>
      </text>
    </comment>
    <comment ref="F194" authorId="0" shapeId="0" xr:uid="{C5602429-C70A-41CE-9780-F254A20B60D4}">
      <text>
        <r>
          <rPr>
            <b/>
            <sz val="9"/>
            <color indexed="81"/>
            <rFont val="Tahoma"/>
            <family val="2"/>
          </rPr>
          <t>CEPICI: Prière lier la facture scannée</t>
        </r>
        <r>
          <rPr>
            <sz val="9"/>
            <color indexed="81"/>
            <rFont val="Tahoma"/>
            <family val="2"/>
          </rPr>
          <t xml:space="preserve">
</t>
        </r>
      </text>
    </comment>
    <comment ref="F195" authorId="0" shapeId="0" xr:uid="{F069A850-1D87-4F03-A8F8-F7A31DE3AE39}">
      <text>
        <r>
          <rPr>
            <b/>
            <sz val="9"/>
            <color indexed="81"/>
            <rFont val="Tahoma"/>
            <family val="2"/>
          </rPr>
          <t>CEPICI: Prière lier la facture scannée</t>
        </r>
        <r>
          <rPr>
            <sz val="9"/>
            <color indexed="81"/>
            <rFont val="Tahoma"/>
            <family val="2"/>
          </rPr>
          <t xml:space="preserve">
</t>
        </r>
      </text>
    </comment>
    <comment ref="F196" authorId="0" shapeId="0" xr:uid="{6D9361EA-D1FC-4CD3-8F44-F2FF7678ADE7}">
      <text>
        <r>
          <rPr>
            <b/>
            <sz val="9"/>
            <color indexed="81"/>
            <rFont val="Tahoma"/>
            <family val="2"/>
          </rPr>
          <t>CEPICI: Prière lier la facture scannée</t>
        </r>
        <r>
          <rPr>
            <sz val="9"/>
            <color indexed="81"/>
            <rFont val="Tahoma"/>
            <family val="2"/>
          </rPr>
          <t xml:space="preserve">
</t>
        </r>
      </text>
    </comment>
    <comment ref="F197" authorId="0" shapeId="0" xr:uid="{E947C811-8D30-4FE1-A419-77EFC1FD6B8C}">
      <text>
        <r>
          <rPr>
            <b/>
            <sz val="9"/>
            <color indexed="81"/>
            <rFont val="Tahoma"/>
            <family val="2"/>
          </rPr>
          <t>CEPICI: Prière lier la facture scannée</t>
        </r>
        <r>
          <rPr>
            <sz val="9"/>
            <color indexed="81"/>
            <rFont val="Tahoma"/>
            <family val="2"/>
          </rPr>
          <t xml:space="preserve">
</t>
        </r>
      </text>
    </comment>
    <comment ref="F198" authorId="0" shapeId="0" xr:uid="{F393F489-7209-4636-89B0-0AF1D4D25912}">
      <text>
        <r>
          <rPr>
            <b/>
            <sz val="9"/>
            <color indexed="81"/>
            <rFont val="Tahoma"/>
            <family val="2"/>
          </rPr>
          <t>CEPICI: Prière lier la facture scannée</t>
        </r>
        <r>
          <rPr>
            <sz val="9"/>
            <color indexed="81"/>
            <rFont val="Tahoma"/>
            <family val="2"/>
          </rPr>
          <t xml:space="preserve">
</t>
        </r>
      </text>
    </comment>
    <comment ref="F199" authorId="0" shapeId="0" xr:uid="{5AF27DB7-25B9-454C-ADE0-90D9900F3726}">
      <text>
        <r>
          <rPr>
            <b/>
            <sz val="9"/>
            <color indexed="81"/>
            <rFont val="Tahoma"/>
            <family val="2"/>
          </rPr>
          <t>CEPICI: Prière lier la facture scannée</t>
        </r>
        <r>
          <rPr>
            <sz val="9"/>
            <color indexed="81"/>
            <rFont val="Tahoma"/>
            <family val="2"/>
          </rPr>
          <t xml:space="preserve">
</t>
        </r>
      </text>
    </comment>
    <comment ref="F200" authorId="0" shapeId="0" xr:uid="{E06098FD-CF77-4E07-8BDA-AD1D7AC20014}">
      <text>
        <r>
          <rPr>
            <b/>
            <sz val="9"/>
            <color indexed="81"/>
            <rFont val="Tahoma"/>
            <family val="2"/>
          </rPr>
          <t>CEPICI: Prière lier la facture scannée</t>
        </r>
        <r>
          <rPr>
            <sz val="9"/>
            <color indexed="81"/>
            <rFont val="Tahoma"/>
            <family val="2"/>
          </rPr>
          <t xml:space="preserve">
</t>
        </r>
      </text>
    </comment>
    <comment ref="F201" authorId="0" shapeId="0" xr:uid="{F67B57E3-FF3D-490B-948F-072D3A14CE62}">
      <text>
        <r>
          <rPr>
            <b/>
            <sz val="9"/>
            <color indexed="81"/>
            <rFont val="Tahoma"/>
            <family val="2"/>
          </rPr>
          <t>CEPICI: Prière lier la facture scannée</t>
        </r>
        <r>
          <rPr>
            <sz val="9"/>
            <color indexed="81"/>
            <rFont val="Tahoma"/>
            <family val="2"/>
          </rPr>
          <t xml:space="preserve">
</t>
        </r>
      </text>
    </comment>
    <comment ref="F202" authorId="0" shapeId="0" xr:uid="{74C6D9F4-4E7F-4B2A-9D28-06576E101BA9}">
      <text>
        <r>
          <rPr>
            <b/>
            <sz val="9"/>
            <color indexed="81"/>
            <rFont val="Tahoma"/>
            <family val="2"/>
          </rPr>
          <t>CEPICI: Prière lier la facture scannée</t>
        </r>
        <r>
          <rPr>
            <sz val="9"/>
            <color indexed="81"/>
            <rFont val="Tahoma"/>
            <family val="2"/>
          </rPr>
          <t xml:space="preserve">
</t>
        </r>
      </text>
    </comment>
    <comment ref="F203" authorId="0" shapeId="0" xr:uid="{B159E041-040A-44C6-A763-B81FBFE85305}">
      <text>
        <r>
          <rPr>
            <b/>
            <sz val="9"/>
            <color indexed="81"/>
            <rFont val="Tahoma"/>
            <family val="2"/>
          </rPr>
          <t>CEPICI: Prière lier la facture scannée</t>
        </r>
        <r>
          <rPr>
            <sz val="9"/>
            <color indexed="81"/>
            <rFont val="Tahoma"/>
            <family val="2"/>
          </rPr>
          <t xml:space="preserve">
</t>
        </r>
      </text>
    </comment>
    <comment ref="F204" authorId="0" shapeId="0" xr:uid="{FD19ECE1-1298-4C58-A736-D886F274C9F4}">
      <text>
        <r>
          <rPr>
            <b/>
            <sz val="9"/>
            <color indexed="81"/>
            <rFont val="Tahoma"/>
            <family val="2"/>
          </rPr>
          <t>CEPICI: Prière lier la facture scannée</t>
        </r>
        <r>
          <rPr>
            <sz val="9"/>
            <color indexed="81"/>
            <rFont val="Tahoma"/>
            <family val="2"/>
          </rPr>
          <t xml:space="preserve">
</t>
        </r>
      </text>
    </comment>
    <comment ref="F205" authorId="0" shapeId="0" xr:uid="{3AB1017B-7075-463C-BA7E-71172DB7AD31}">
      <text>
        <r>
          <rPr>
            <b/>
            <sz val="9"/>
            <color indexed="81"/>
            <rFont val="Tahoma"/>
            <family val="2"/>
          </rPr>
          <t>CEPICI: Prière lier la facture scannée</t>
        </r>
        <r>
          <rPr>
            <sz val="9"/>
            <color indexed="81"/>
            <rFont val="Tahoma"/>
            <family val="2"/>
          </rPr>
          <t xml:space="preserve">
</t>
        </r>
      </text>
    </comment>
    <comment ref="F206" authorId="0" shapeId="0" xr:uid="{C3B3602B-0963-4303-AF8B-2979DF212EBB}">
      <text>
        <r>
          <rPr>
            <b/>
            <sz val="9"/>
            <color indexed="81"/>
            <rFont val="Tahoma"/>
            <family val="2"/>
          </rPr>
          <t>CEPICI: Prière lier la facture scannée</t>
        </r>
        <r>
          <rPr>
            <sz val="9"/>
            <color indexed="81"/>
            <rFont val="Tahoma"/>
            <family val="2"/>
          </rPr>
          <t xml:space="preserve">
</t>
        </r>
      </text>
    </comment>
    <comment ref="F207" authorId="0" shapeId="0" xr:uid="{5EF325E6-71D1-4507-95FC-1672941F5EA4}">
      <text>
        <r>
          <rPr>
            <b/>
            <sz val="9"/>
            <color indexed="81"/>
            <rFont val="Tahoma"/>
            <family val="2"/>
          </rPr>
          <t>CEPICI: Prière lier la facture scannée</t>
        </r>
        <r>
          <rPr>
            <sz val="9"/>
            <color indexed="81"/>
            <rFont val="Tahoma"/>
            <family val="2"/>
          </rPr>
          <t xml:space="preserve">
</t>
        </r>
      </text>
    </comment>
    <comment ref="F208" authorId="0" shapeId="0" xr:uid="{1B993F55-FDC5-4F83-8D86-BDEAE378C697}">
      <text>
        <r>
          <rPr>
            <b/>
            <sz val="9"/>
            <color indexed="81"/>
            <rFont val="Tahoma"/>
            <family val="2"/>
          </rPr>
          <t>CEPICI: Prière lier la facture scannée</t>
        </r>
        <r>
          <rPr>
            <sz val="9"/>
            <color indexed="81"/>
            <rFont val="Tahoma"/>
            <family val="2"/>
          </rPr>
          <t xml:space="preserve">
</t>
        </r>
      </text>
    </comment>
    <comment ref="F209" authorId="0" shapeId="0" xr:uid="{80EB6489-517D-4443-8011-1838B0F15864}">
      <text>
        <r>
          <rPr>
            <b/>
            <sz val="9"/>
            <color indexed="81"/>
            <rFont val="Tahoma"/>
            <family val="2"/>
          </rPr>
          <t>CEPICI: Prière lier la facture scannée</t>
        </r>
        <r>
          <rPr>
            <sz val="9"/>
            <color indexed="81"/>
            <rFont val="Tahoma"/>
            <family val="2"/>
          </rPr>
          <t xml:space="preserve">
</t>
        </r>
      </text>
    </comment>
    <comment ref="F210" authorId="0" shapeId="0" xr:uid="{9E0ADDFC-3BD9-4BAB-A5CF-EA98AEA05A03}">
      <text>
        <r>
          <rPr>
            <b/>
            <sz val="9"/>
            <color indexed="81"/>
            <rFont val="Tahoma"/>
            <family val="2"/>
          </rPr>
          <t>CEPICI: Prière lier la facture scannée</t>
        </r>
        <r>
          <rPr>
            <sz val="9"/>
            <color indexed="81"/>
            <rFont val="Tahoma"/>
            <family val="2"/>
          </rPr>
          <t xml:space="preserve">
</t>
        </r>
      </text>
    </comment>
    <comment ref="F211" authorId="0" shapeId="0" xr:uid="{DE2B65CD-E801-4069-87F1-775787F8BFD2}">
      <text>
        <r>
          <rPr>
            <b/>
            <sz val="9"/>
            <color indexed="81"/>
            <rFont val="Tahoma"/>
            <family val="2"/>
          </rPr>
          <t>CEPICI: Prière lier la facture scannée</t>
        </r>
        <r>
          <rPr>
            <sz val="9"/>
            <color indexed="81"/>
            <rFont val="Tahoma"/>
            <family val="2"/>
          </rPr>
          <t xml:space="preserve">
</t>
        </r>
      </text>
    </comment>
    <comment ref="F212" authorId="0" shapeId="0" xr:uid="{E5D46902-A6A4-4AED-BF27-965CDC7DED46}">
      <text>
        <r>
          <rPr>
            <b/>
            <sz val="9"/>
            <color indexed="81"/>
            <rFont val="Tahoma"/>
            <family val="2"/>
          </rPr>
          <t>CEPICI: Prière lier la facture scannée</t>
        </r>
        <r>
          <rPr>
            <sz val="9"/>
            <color indexed="81"/>
            <rFont val="Tahoma"/>
            <family val="2"/>
          </rPr>
          <t xml:space="preserve">
</t>
        </r>
      </text>
    </comment>
    <comment ref="F213" authorId="0" shapeId="0" xr:uid="{D707FAC8-2333-4977-93F2-17EC0785B3C5}">
      <text>
        <r>
          <rPr>
            <b/>
            <sz val="9"/>
            <color indexed="81"/>
            <rFont val="Tahoma"/>
            <family val="2"/>
          </rPr>
          <t>CEPICI: Prière lier la facture scannée</t>
        </r>
        <r>
          <rPr>
            <sz val="9"/>
            <color indexed="81"/>
            <rFont val="Tahoma"/>
            <family val="2"/>
          </rPr>
          <t xml:space="preserve">
</t>
        </r>
      </text>
    </comment>
    <comment ref="F214" authorId="0" shapeId="0" xr:uid="{3C8D12D2-C2E0-4209-ABCE-2D9D2698A234}">
      <text>
        <r>
          <rPr>
            <b/>
            <sz val="9"/>
            <color indexed="81"/>
            <rFont val="Tahoma"/>
            <family val="2"/>
          </rPr>
          <t>CEPICI: Prière lier la facture scannée</t>
        </r>
        <r>
          <rPr>
            <sz val="9"/>
            <color indexed="81"/>
            <rFont val="Tahoma"/>
            <family val="2"/>
          </rPr>
          <t xml:space="preserve">
</t>
        </r>
      </text>
    </comment>
    <comment ref="F215" authorId="0" shapeId="0" xr:uid="{37DABC78-81B3-42F5-9873-0C8FA6AA0754}">
      <text>
        <r>
          <rPr>
            <b/>
            <sz val="9"/>
            <color indexed="81"/>
            <rFont val="Tahoma"/>
            <family val="2"/>
          </rPr>
          <t>CEPICI: Prière lier la facture scannée</t>
        </r>
        <r>
          <rPr>
            <sz val="9"/>
            <color indexed="81"/>
            <rFont val="Tahoma"/>
            <family val="2"/>
          </rPr>
          <t xml:space="preserve">
</t>
        </r>
      </text>
    </comment>
    <comment ref="F216" authorId="0" shapeId="0" xr:uid="{3E6FC299-01F6-41CD-95D0-4C2C10CD1447}">
      <text>
        <r>
          <rPr>
            <b/>
            <sz val="9"/>
            <color indexed="81"/>
            <rFont val="Tahoma"/>
            <family val="2"/>
          </rPr>
          <t>CEPICI: Prière lier la facture scannée</t>
        </r>
        <r>
          <rPr>
            <sz val="9"/>
            <color indexed="81"/>
            <rFont val="Tahoma"/>
            <family val="2"/>
          </rPr>
          <t xml:space="preserve">
</t>
        </r>
      </text>
    </comment>
    <comment ref="F217" authorId="0" shapeId="0" xr:uid="{940D39A7-E32D-4E07-AF8C-7A93DC657073}">
      <text>
        <r>
          <rPr>
            <b/>
            <sz val="9"/>
            <color indexed="81"/>
            <rFont val="Tahoma"/>
            <family val="2"/>
          </rPr>
          <t>CEPICI: Prière lier la facture scannée</t>
        </r>
        <r>
          <rPr>
            <sz val="9"/>
            <color indexed="81"/>
            <rFont val="Tahoma"/>
            <family val="2"/>
          </rPr>
          <t xml:space="preserve">
</t>
        </r>
      </text>
    </comment>
    <comment ref="F218" authorId="0" shapeId="0" xr:uid="{D1EE3987-DC16-4231-AFF4-8C4ABC88C87B}">
      <text>
        <r>
          <rPr>
            <b/>
            <sz val="9"/>
            <color indexed="81"/>
            <rFont val="Tahoma"/>
            <family val="2"/>
          </rPr>
          <t>CEPICI: Prière lier la facture scannée</t>
        </r>
        <r>
          <rPr>
            <sz val="9"/>
            <color indexed="81"/>
            <rFont val="Tahoma"/>
            <family val="2"/>
          </rPr>
          <t xml:space="preserve">
</t>
        </r>
      </text>
    </comment>
    <comment ref="F219" authorId="0" shapeId="0" xr:uid="{A5AE24BE-EE6C-4495-B185-CAEF3336AC73}">
      <text>
        <r>
          <rPr>
            <b/>
            <sz val="9"/>
            <color indexed="81"/>
            <rFont val="Tahoma"/>
            <family val="2"/>
          </rPr>
          <t>CEPICI: Prière lier la facture scannée</t>
        </r>
        <r>
          <rPr>
            <sz val="9"/>
            <color indexed="81"/>
            <rFont val="Tahoma"/>
            <family val="2"/>
          </rPr>
          <t xml:space="preserve">
</t>
        </r>
      </text>
    </comment>
    <comment ref="F220" authorId="0" shapeId="0" xr:uid="{DFF1A9B9-C450-429F-9692-86BC42F195B7}">
      <text>
        <r>
          <rPr>
            <b/>
            <sz val="9"/>
            <color indexed="81"/>
            <rFont val="Tahoma"/>
            <family val="2"/>
          </rPr>
          <t>CEPICI: Prière lier la facture scannée</t>
        </r>
        <r>
          <rPr>
            <sz val="9"/>
            <color indexed="81"/>
            <rFont val="Tahoma"/>
            <family val="2"/>
          </rPr>
          <t xml:space="preserve">
</t>
        </r>
      </text>
    </comment>
    <comment ref="F221" authorId="0" shapeId="0" xr:uid="{24D2A951-7E59-48D0-9A6D-01EC0828B9F9}">
      <text>
        <r>
          <rPr>
            <b/>
            <sz val="9"/>
            <color indexed="81"/>
            <rFont val="Tahoma"/>
            <family val="2"/>
          </rPr>
          <t>CEPICI: Prière lier la facture scannée</t>
        </r>
        <r>
          <rPr>
            <sz val="9"/>
            <color indexed="81"/>
            <rFont val="Tahoma"/>
            <family val="2"/>
          </rPr>
          <t xml:space="preserve">
</t>
        </r>
      </text>
    </comment>
    <comment ref="F222" authorId="0" shapeId="0" xr:uid="{D1C27FA5-6A4B-4A75-BF74-C127CF217E71}">
      <text>
        <r>
          <rPr>
            <b/>
            <sz val="9"/>
            <color indexed="81"/>
            <rFont val="Tahoma"/>
            <family val="2"/>
          </rPr>
          <t>CEPICI: Prière lier la facture scannée</t>
        </r>
        <r>
          <rPr>
            <sz val="9"/>
            <color indexed="81"/>
            <rFont val="Tahoma"/>
            <family val="2"/>
          </rPr>
          <t xml:space="preserve">
</t>
        </r>
      </text>
    </comment>
    <comment ref="F223" authorId="0" shapeId="0" xr:uid="{54A14556-24FB-4988-9BAA-559A6D3B884E}">
      <text>
        <r>
          <rPr>
            <b/>
            <sz val="9"/>
            <color indexed="81"/>
            <rFont val="Tahoma"/>
            <family val="2"/>
          </rPr>
          <t>CEPICI: Prière lier la facture scannée</t>
        </r>
        <r>
          <rPr>
            <sz val="9"/>
            <color indexed="81"/>
            <rFont val="Tahoma"/>
            <family val="2"/>
          </rPr>
          <t xml:space="preserve">
</t>
        </r>
      </text>
    </comment>
    <comment ref="F224" authorId="0" shapeId="0" xr:uid="{61A36F7B-3B3E-4DB2-A796-728183ED8E3A}">
      <text>
        <r>
          <rPr>
            <b/>
            <sz val="9"/>
            <color indexed="81"/>
            <rFont val="Tahoma"/>
            <family val="2"/>
          </rPr>
          <t>CEPICI: Prière lier la facture scannée</t>
        </r>
        <r>
          <rPr>
            <sz val="9"/>
            <color indexed="81"/>
            <rFont val="Tahoma"/>
            <family val="2"/>
          </rPr>
          <t xml:space="preserve">
</t>
        </r>
      </text>
    </comment>
    <comment ref="F225" authorId="0" shapeId="0" xr:uid="{9B243A60-0C9B-4342-BCB2-4B2FF1257A5C}">
      <text>
        <r>
          <rPr>
            <b/>
            <sz val="9"/>
            <color indexed="81"/>
            <rFont val="Tahoma"/>
            <family val="2"/>
          </rPr>
          <t>CEPICI: Prière lier la facture scannée</t>
        </r>
        <r>
          <rPr>
            <sz val="9"/>
            <color indexed="81"/>
            <rFont val="Tahoma"/>
            <family val="2"/>
          </rPr>
          <t xml:space="preserve">
</t>
        </r>
      </text>
    </comment>
    <comment ref="F226" authorId="0" shapeId="0" xr:uid="{F0DFAEDD-4840-4444-BC13-0CD28E5D9F81}">
      <text>
        <r>
          <rPr>
            <b/>
            <sz val="9"/>
            <color indexed="81"/>
            <rFont val="Tahoma"/>
            <family val="2"/>
          </rPr>
          <t>CEPICI: Prière lier la facture scannée</t>
        </r>
        <r>
          <rPr>
            <sz val="9"/>
            <color indexed="81"/>
            <rFont val="Tahoma"/>
            <family val="2"/>
          </rPr>
          <t xml:space="preserve">
</t>
        </r>
      </text>
    </comment>
    <comment ref="F227" authorId="0" shapeId="0" xr:uid="{EE0FC585-FB59-4246-B0F2-B95F8B590D41}">
      <text>
        <r>
          <rPr>
            <b/>
            <sz val="9"/>
            <color indexed="81"/>
            <rFont val="Tahoma"/>
            <family val="2"/>
          </rPr>
          <t>CEPICI: Prière lier la facture scannée</t>
        </r>
        <r>
          <rPr>
            <sz val="9"/>
            <color indexed="81"/>
            <rFont val="Tahoma"/>
            <family val="2"/>
          </rPr>
          <t xml:space="preserve">
</t>
        </r>
      </text>
    </comment>
    <comment ref="F228" authorId="0" shapeId="0" xr:uid="{8974ABDF-A0D7-4829-806D-9C4F71905540}">
      <text>
        <r>
          <rPr>
            <b/>
            <sz val="9"/>
            <color indexed="81"/>
            <rFont val="Tahoma"/>
            <family val="2"/>
          </rPr>
          <t>CEPICI: Prière lier la facture scannée</t>
        </r>
        <r>
          <rPr>
            <sz val="9"/>
            <color indexed="81"/>
            <rFont val="Tahoma"/>
            <family val="2"/>
          </rPr>
          <t xml:space="preserve">
</t>
        </r>
      </text>
    </comment>
    <comment ref="F229" authorId="0" shapeId="0" xr:uid="{028970BE-C305-4AD5-ABCB-55272DD0198A}">
      <text>
        <r>
          <rPr>
            <b/>
            <sz val="9"/>
            <color indexed="81"/>
            <rFont val="Tahoma"/>
            <family val="2"/>
          </rPr>
          <t>CEPICI: Prière lier la facture scannée</t>
        </r>
        <r>
          <rPr>
            <sz val="9"/>
            <color indexed="81"/>
            <rFont val="Tahoma"/>
            <family val="2"/>
          </rPr>
          <t xml:space="preserve">
</t>
        </r>
      </text>
    </comment>
    <comment ref="F230" authorId="0" shapeId="0" xr:uid="{F206157F-BF5C-4ED5-9FC5-48F47872634A}">
      <text>
        <r>
          <rPr>
            <b/>
            <sz val="9"/>
            <color indexed="81"/>
            <rFont val="Tahoma"/>
            <family val="2"/>
          </rPr>
          <t>CEPICI: Prière lier la facture scannée</t>
        </r>
        <r>
          <rPr>
            <sz val="9"/>
            <color indexed="81"/>
            <rFont val="Tahoma"/>
            <family val="2"/>
          </rPr>
          <t xml:space="preserve">
</t>
        </r>
      </text>
    </comment>
    <comment ref="F231" authorId="0" shapeId="0" xr:uid="{7A4F331B-A238-4678-AC7F-B8CC368FEFD4}">
      <text>
        <r>
          <rPr>
            <b/>
            <sz val="9"/>
            <color indexed="81"/>
            <rFont val="Tahoma"/>
            <family val="2"/>
          </rPr>
          <t>CEPICI: Prière lier la facture scannée</t>
        </r>
        <r>
          <rPr>
            <sz val="9"/>
            <color indexed="81"/>
            <rFont val="Tahoma"/>
            <family val="2"/>
          </rPr>
          <t xml:space="preserve">
</t>
        </r>
      </text>
    </comment>
    <comment ref="F232" authorId="0" shapeId="0" xr:uid="{41CA7095-8C38-420F-A873-6EDD32CE2D05}">
      <text>
        <r>
          <rPr>
            <b/>
            <sz val="9"/>
            <color indexed="81"/>
            <rFont val="Tahoma"/>
            <family val="2"/>
          </rPr>
          <t>CEPICI: Prière lier la facture scannée</t>
        </r>
        <r>
          <rPr>
            <sz val="9"/>
            <color indexed="81"/>
            <rFont val="Tahoma"/>
            <family val="2"/>
          </rPr>
          <t xml:space="preserve">
</t>
        </r>
      </text>
    </comment>
    <comment ref="F233" authorId="0" shapeId="0" xr:uid="{AB633C84-5E2D-456C-9FD1-7E5349863EE8}">
      <text>
        <r>
          <rPr>
            <b/>
            <sz val="9"/>
            <color indexed="81"/>
            <rFont val="Tahoma"/>
            <family val="2"/>
          </rPr>
          <t>CEPICI: Prière lier la facture scannée</t>
        </r>
        <r>
          <rPr>
            <sz val="9"/>
            <color indexed="81"/>
            <rFont val="Tahoma"/>
            <family val="2"/>
          </rPr>
          <t xml:space="preserve">
</t>
        </r>
      </text>
    </comment>
    <comment ref="F234" authorId="0" shapeId="0" xr:uid="{460B1A95-D4EB-49EF-AAE6-4BD973B43CF9}">
      <text>
        <r>
          <rPr>
            <b/>
            <sz val="9"/>
            <color indexed="81"/>
            <rFont val="Tahoma"/>
            <family val="2"/>
          </rPr>
          <t>CEPICI: Prière lier la facture scannée</t>
        </r>
        <r>
          <rPr>
            <sz val="9"/>
            <color indexed="81"/>
            <rFont val="Tahoma"/>
            <family val="2"/>
          </rPr>
          <t xml:space="preserve">
</t>
        </r>
      </text>
    </comment>
    <comment ref="F235" authorId="0" shapeId="0" xr:uid="{6812C7F8-A047-4FBC-ACD5-98FEC360F7EA}">
      <text>
        <r>
          <rPr>
            <b/>
            <sz val="9"/>
            <color indexed="81"/>
            <rFont val="Tahoma"/>
            <family val="2"/>
          </rPr>
          <t>CEPICI: Prière lier la facture scannée</t>
        </r>
        <r>
          <rPr>
            <sz val="9"/>
            <color indexed="81"/>
            <rFont val="Tahoma"/>
            <family val="2"/>
          </rPr>
          <t xml:space="preserve">
</t>
        </r>
      </text>
    </comment>
    <comment ref="F236" authorId="0" shapeId="0" xr:uid="{2E83DFB7-AF9A-43B3-AF3B-B4193B1F3FD9}">
      <text>
        <r>
          <rPr>
            <b/>
            <sz val="9"/>
            <color indexed="81"/>
            <rFont val="Tahoma"/>
            <family val="2"/>
          </rPr>
          <t>CEPICI: Prière lier la facture scannée</t>
        </r>
        <r>
          <rPr>
            <sz val="9"/>
            <color indexed="81"/>
            <rFont val="Tahoma"/>
            <family val="2"/>
          </rPr>
          <t xml:space="preserve">
</t>
        </r>
      </text>
    </comment>
    <comment ref="F237" authorId="0" shapeId="0" xr:uid="{3BD33AF3-A9A0-466F-A97E-C921151F1DA4}">
      <text>
        <r>
          <rPr>
            <b/>
            <sz val="9"/>
            <color indexed="81"/>
            <rFont val="Tahoma"/>
            <family val="2"/>
          </rPr>
          <t>CEPICI: Prière lier la facture scannée</t>
        </r>
        <r>
          <rPr>
            <sz val="9"/>
            <color indexed="81"/>
            <rFont val="Tahoma"/>
            <family val="2"/>
          </rPr>
          <t xml:space="preserve">
</t>
        </r>
      </text>
    </comment>
    <comment ref="F238" authorId="0" shapeId="0" xr:uid="{63209CC8-4E4F-4877-88D4-8D4E91754215}">
      <text>
        <r>
          <rPr>
            <b/>
            <sz val="9"/>
            <color indexed="81"/>
            <rFont val="Tahoma"/>
            <family val="2"/>
          </rPr>
          <t>CEPICI: Prière lier la facture scannée</t>
        </r>
        <r>
          <rPr>
            <sz val="9"/>
            <color indexed="81"/>
            <rFont val="Tahoma"/>
            <family val="2"/>
          </rPr>
          <t xml:space="preserve">
</t>
        </r>
      </text>
    </comment>
    <comment ref="F239" authorId="0" shapeId="0" xr:uid="{B74E7592-E34A-465E-BDC0-B12C4AF41135}">
      <text>
        <r>
          <rPr>
            <b/>
            <sz val="9"/>
            <color indexed="81"/>
            <rFont val="Tahoma"/>
            <family val="2"/>
          </rPr>
          <t>CEPICI: Prière lier la facture scannée</t>
        </r>
        <r>
          <rPr>
            <sz val="9"/>
            <color indexed="81"/>
            <rFont val="Tahoma"/>
            <family val="2"/>
          </rPr>
          <t xml:space="preserve">
</t>
        </r>
      </text>
    </comment>
    <comment ref="F240" authorId="0" shapeId="0" xr:uid="{1488D92D-964A-4087-B07F-5A834C8FBB4F}">
      <text>
        <r>
          <rPr>
            <b/>
            <sz val="9"/>
            <color indexed="81"/>
            <rFont val="Tahoma"/>
            <family val="2"/>
          </rPr>
          <t>CEPICI: Prière lier la facture scannée</t>
        </r>
        <r>
          <rPr>
            <sz val="9"/>
            <color indexed="81"/>
            <rFont val="Tahoma"/>
            <family val="2"/>
          </rPr>
          <t xml:space="preserve">
</t>
        </r>
      </text>
    </comment>
    <comment ref="F241" authorId="0" shapeId="0" xr:uid="{8832C9C3-32DD-441A-B27A-A9E572824A71}">
      <text>
        <r>
          <rPr>
            <b/>
            <sz val="9"/>
            <color indexed="81"/>
            <rFont val="Tahoma"/>
            <family val="2"/>
          </rPr>
          <t>CEPICI: Prière lier la facture scannée</t>
        </r>
        <r>
          <rPr>
            <sz val="9"/>
            <color indexed="81"/>
            <rFont val="Tahoma"/>
            <family val="2"/>
          </rPr>
          <t xml:space="preserve">
</t>
        </r>
      </text>
    </comment>
    <comment ref="F242" authorId="0" shapeId="0" xr:uid="{8FBA26BE-C0F1-4F48-99D3-37FDD406E3B7}">
      <text>
        <r>
          <rPr>
            <b/>
            <sz val="9"/>
            <color indexed="81"/>
            <rFont val="Tahoma"/>
            <family val="2"/>
          </rPr>
          <t>CEPICI: Prière lier la facture scannée</t>
        </r>
        <r>
          <rPr>
            <sz val="9"/>
            <color indexed="81"/>
            <rFont val="Tahoma"/>
            <family val="2"/>
          </rPr>
          <t xml:space="preserve">
</t>
        </r>
      </text>
    </comment>
    <comment ref="F243" authorId="0" shapeId="0" xr:uid="{E3ED0808-5D77-4006-9BE2-C4BC2076E735}">
      <text>
        <r>
          <rPr>
            <b/>
            <sz val="9"/>
            <color indexed="81"/>
            <rFont val="Tahoma"/>
            <family val="2"/>
          </rPr>
          <t>CEPICI: Prière lier la facture scannée</t>
        </r>
        <r>
          <rPr>
            <sz val="9"/>
            <color indexed="81"/>
            <rFont val="Tahoma"/>
            <family val="2"/>
          </rPr>
          <t xml:space="preserve">
</t>
        </r>
      </text>
    </comment>
    <comment ref="F244" authorId="0" shapeId="0" xr:uid="{181F23CD-6E1F-4E75-B68E-A229A4C9548F}">
      <text>
        <r>
          <rPr>
            <b/>
            <sz val="9"/>
            <color indexed="81"/>
            <rFont val="Tahoma"/>
            <family val="2"/>
          </rPr>
          <t>CEPICI: Prière lier la facture scannée</t>
        </r>
        <r>
          <rPr>
            <sz val="9"/>
            <color indexed="81"/>
            <rFont val="Tahoma"/>
            <family val="2"/>
          </rPr>
          <t xml:space="preserve">
</t>
        </r>
      </text>
    </comment>
    <comment ref="F245" authorId="0" shapeId="0" xr:uid="{AF46D1A6-2F23-459A-8055-9F8310E4D3FD}">
      <text>
        <r>
          <rPr>
            <b/>
            <sz val="9"/>
            <color indexed="81"/>
            <rFont val="Tahoma"/>
            <family val="2"/>
          </rPr>
          <t>CEPICI: Prière lier la facture scannée</t>
        </r>
        <r>
          <rPr>
            <sz val="9"/>
            <color indexed="81"/>
            <rFont val="Tahoma"/>
            <family val="2"/>
          </rPr>
          <t xml:space="preserve">
</t>
        </r>
      </text>
    </comment>
    <comment ref="F246" authorId="0" shapeId="0" xr:uid="{68F985A0-D515-4ED6-9892-06F319A2E982}">
      <text>
        <r>
          <rPr>
            <b/>
            <sz val="9"/>
            <color indexed="81"/>
            <rFont val="Tahoma"/>
            <family val="2"/>
          </rPr>
          <t>CEPICI: Prière lier la facture scannée</t>
        </r>
        <r>
          <rPr>
            <sz val="9"/>
            <color indexed="81"/>
            <rFont val="Tahoma"/>
            <family val="2"/>
          </rPr>
          <t xml:space="preserve">
</t>
        </r>
      </text>
    </comment>
    <comment ref="F247" authorId="0" shapeId="0" xr:uid="{76DCF4C7-E0E3-4CFB-ADB4-825A62AD0D7F}">
      <text>
        <r>
          <rPr>
            <b/>
            <sz val="9"/>
            <color indexed="81"/>
            <rFont val="Tahoma"/>
            <family val="2"/>
          </rPr>
          <t>CEPICI: Prière lier la facture scannée</t>
        </r>
        <r>
          <rPr>
            <sz val="9"/>
            <color indexed="81"/>
            <rFont val="Tahoma"/>
            <family val="2"/>
          </rPr>
          <t xml:space="preserve">
</t>
        </r>
      </text>
    </comment>
    <comment ref="F248" authorId="0" shapeId="0" xr:uid="{CEC3CD07-67EC-42A7-95C5-6679E157B0A3}">
      <text>
        <r>
          <rPr>
            <b/>
            <sz val="9"/>
            <color indexed="81"/>
            <rFont val="Tahoma"/>
            <family val="2"/>
          </rPr>
          <t>CEPICI: Prière lier la facture scannée</t>
        </r>
        <r>
          <rPr>
            <sz val="9"/>
            <color indexed="81"/>
            <rFont val="Tahoma"/>
            <family val="2"/>
          </rPr>
          <t xml:space="preserve">
</t>
        </r>
      </text>
    </comment>
    <comment ref="F249" authorId="0" shapeId="0" xr:uid="{A876B1A5-91F6-45A7-9645-23898E371D68}">
      <text>
        <r>
          <rPr>
            <b/>
            <sz val="9"/>
            <color indexed="81"/>
            <rFont val="Tahoma"/>
            <family val="2"/>
          </rPr>
          <t>CEPICI: Prière lier la facture scannée</t>
        </r>
        <r>
          <rPr>
            <sz val="9"/>
            <color indexed="81"/>
            <rFont val="Tahoma"/>
            <family val="2"/>
          </rPr>
          <t xml:space="preserve">
</t>
        </r>
      </text>
    </comment>
    <comment ref="F250" authorId="0" shapeId="0" xr:uid="{6DEEE71F-FCC9-4502-B8A2-5FAD740687FE}">
      <text>
        <r>
          <rPr>
            <b/>
            <sz val="9"/>
            <color indexed="81"/>
            <rFont val="Tahoma"/>
            <family val="2"/>
          </rPr>
          <t>CEPICI: Prière lier la facture scannée</t>
        </r>
        <r>
          <rPr>
            <sz val="9"/>
            <color indexed="81"/>
            <rFont val="Tahoma"/>
            <family val="2"/>
          </rPr>
          <t xml:space="preserve">
</t>
        </r>
      </text>
    </comment>
    <comment ref="F251" authorId="0" shapeId="0" xr:uid="{B54EFDB7-BA15-4709-9094-887120AA7092}">
      <text>
        <r>
          <rPr>
            <b/>
            <sz val="9"/>
            <color indexed="81"/>
            <rFont val="Tahoma"/>
            <family val="2"/>
          </rPr>
          <t>CEPICI: Prière lier la facture scannée</t>
        </r>
        <r>
          <rPr>
            <sz val="9"/>
            <color indexed="81"/>
            <rFont val="Tahoma"/>
            <family val="2"/>
          </rPr>
          <t xml:space="preserve">
</t>
        </r>
      </text>
    </comment>
    <comment ref="F252" authorId="0" shapeId="0" xr:uid="{30BB62E5-283E-47F4-AF02-2623D0826226}">
      <text>
        <r>
          <rPr>
            <b/>
            <sz val="9"/>
            <color indexed="81"/>
            <rFont val="Tahoma"/>
            <family val="2"/>
          </rPr>
          <t>CEPICI: Prière lier la facture scannée</t>
        </r>
        <r>
          <rPr>
            <sz val="9"/>
            <color indexed="81"/>
            <rFont val="Tahoma"/>
            <family val="2"/>
          </rPr>
          <t xml:space="preserve">
</t>
        </r>
      </text>
    </comment>
    <comment ref="F253" authorId="0" shapeId="0" xr:uid="{080830C7-79D9-4997-BEE0-97FA321FC12B}">
      <text>
        <r>
          <rPr>
            <b/>
            <sz val="9"/>
            <color indexed="81"/>
            <rFont val="Tahoma"/>
            <family val="2"/>
          </rPr>
          <t>CEPICI: Prière lier la facture scannée</t>
        </r>
        <r>
          <rPr>
            <sz val="9"/>
            <color indexed="81"/>
            <rFont val="Tahoma"/>
            <family val="2"/>
          </rPr>
          <t xml:space="preserve">
</t>
        </r>
      </text>
    </comment>
    <comment ref="F254" authorId="0" shapeId="0" xr:uid="{D9F53109-BFF8-4998-97D7-B3D1AE0AB236}">
      <text>
        <r>
          <rPr>
            <b/>
            <sz val="9"/>
            <color indexed="81"/>
            <rFont val="Tahoma"/>
            <family val="2"/>
          </rPr>
          <t>CEPICI: Prière lier la facture scannée</t>
        </r>
        <r>
          <rPr>
            <sz val="9"/>
            <color indexed="81"/>
            <rFont val="Tahoma"/>
            <family val="2"/>
          </rPr>
          <t xml:space="preserve">
</t>
        </r>
      </text>
    </comment>
    <comment ref="F255" authorId="0" shapeId="0" xr:uid="{4C751E51-B658-4C08-821C-1876386EC231}">
      <text>
        <r>
          <rPr>
            <b/>
            <sz val="9"/>
            <color indexed="81"/>
            <rFont val="Tahoma"/>
            <family val="2"/>
          </rPr>
          <t>CEPICI: Prière lier la facture scannée</t>
        </r>
        <r>
          <rPr>
            <sz val="9"/>
            <color indexed="81"/>
            <rFont val="Tahoma"/>
            <family val="2"/>
          </rPr>
          <t xml:space="preserve">
</t>
        </r>
      </text>
    </comment>
    <comment ref="F256" authorId="0" shapeId="0" xr:uid="{4DD627EC-C643-45A3-8544-B53DA7498387}">
      <text>
        <r>
          <rPr>
            <b/>
            <sz val="9"/>
            <color indexed="81"/>
            <rFont val="Tahoma"/>
            <family val="2"/>
          </rPr>
          <t>CEPICI: Prière lier la facture scannée</t>
        </r>
        <r>
          <rPr>
            <sz val="9"/>
            <color indexed="81"/>
            <rFont val="Tahoma"/>
            <family val="2"/>
          </rPr>
          <t xml:space="preserve">
</t>
        </r>
      </text>
    </comment>
    <comment ref="F257" authorId="0" shapeId="0" xr:uid="{D0837C33-DB4C-4F09-B3C6-AA05711FEDF3}">
      <text>
        <r>
          <rPr>
            <b/>
            <sz val="9"/>
            <color indexed="81"/>
            <rFont val="Tahoma"/>
            <family val="2"/>
          </rPr>
          <t>CEPICI: Prière lier la facture scannée</t>
        </r>
        <r>
          <rPr>
            <sz val="9"/>
            <color indexed="81"/>
            <rFont val="Tahoma"/>
            <family val="2"/>
          </rPr>
          <t xml:space="preserve">
</t>
        </r>
      </text>
    </comment>
    <comment ref="F258" authorId="0" shapeId="0" xr:uid="{B291D87B-180C-4417-8D79-2B912376C972}">
      <text>
        <r>
          <rPr>
            <b/>
            <sz val="9"/>
            <color indexed="81"/>
            <rFont val="Tahoma"/>
            <family val="2"/>
          </rPr>
          <t>CEPICI: Prière lier la facture scannée</t>
        </r>
        <r>
          <rPr>
            <sz val="9"/>
            <color indexed="81"/>
            <rFont val="Tahoma"/>
            <family val="2"/>
          </rPr>
          <t xml:space="preserve">
</t>
        </r>
      </text>
    </comment>
    <comment ref="F259" authorId="0" shapeId="0" xr:uid="{DC2F1836-C80F-4B04-9284-490CA76B64BA}">
      <text>
        <r>
          <rPr>
            <b/>
            <sz val="9"/>
            <color indexed="81"/>
            <rFont val="Tahoma"/>
            <family val="2"/>
          </rPr>
          <t>CEPICI: Prière lier la facture scannée</t>
        </r>
        <r>
          <rPr>
            <sz val="9"/>
            <color indexed="81"/>
            <rFont val="Tahoma"/>
            <family val="2"/>
          </rPr>
          <t xml:space="preserve">
</t>
        </r>
      </text>
    </comment>
    <comment ref="F260" authorId="0" shapeId="0" xr:uid="{89DF176B-F34C-4BDB-BD04-8ECF9C20681B}">
      <text>
        <r>
          <rPr>
            <b/>
            <sz val="9"/>
            <color indexed="81"/>
            <rFont val="Tahoma"/>
            <family val="2"/>
          </rPr>
          <t>CEPICI: Prière lier la facture scannée</t>
        </r>
        <r>
          <rPr>
            <sz val="9"/>
            <color indexed="81"/>
            <rFont val="Tahoma"/>
            <family val="2"/>
          </rPr>
          <t xml:space="preserve">
</t>
        </r>
      </text>
    </comment>
    <comment ref="F261" authorId="0" shapeId="0" xr:uid="{C473B108-5DA7-441A-8116-D39DAFF97A5C}">
      <text>
        <r>
          <rPr>
            <b/>
            <sz val="9"/>
            <color indexed="81"/>
            <rFont val="Tahoma"/>
            <family val="2"/>
          </rPr>
          <t>CEPICI: Prière lier la facture scannée</t>
        </r>
        <r>
          <rPr>
            <sz val="9"/>
            <color indexed="81"/>
            <rFont val="Tahoma"/>
            <family val="2"/>
          </rPr>
          <t xml:space="preserve">
</t>
        </r>
      </text>
    </comment>
    <comment ref="F262" authorId="0" shapeId="0" xr:uid="{9CDA18BF-C6B7-4448-9303-0691C989DEB4}">
      <text>
        <r>
          <rPr>
            <b/>
            <sz val="9"/>
            <color indexed="81"/>
            <rFont val="Tahoma"/>
            <family val="2"/>
          </rPr>
          <t>CEPICI: Prière lier la facture scannée</t>
        </r>
        <r>
          <rPr>
            <sz val="9"/>
            <color indexed="81"/>
            <rFont val="Tahoma"/>
            <family val="2"/>
          </rPr>
          <t xml:space="preserve">
</t>
        </r>
      </text>
    </comment>
    <comment ref="F263" authorId="0" shapeId="0" xr:uid="{32DA16AE-4D82-413D-8D88-6C770E72DA68}">
      <text>
        <r>
          <rPr>
            <b/>
            <sz val="9"/>
            <color indexed="81"/>
            <rFont val="Tahoma"/>
            <family val="2"/>
          </rPr>
          <t>CEPICI: Prière lier la facture scannée</t>
        </r>
        <r>
          <rPr>
            <sz val="9"/>
            <color indexed="81"/>
            <rFont val="Tahoma"/>
            <family val="2"/>
          </rPr>
          <t xml:space="preserve">
</t>
        </r>
      </text>
    </comment>
    <comment ref="F264" authorId="0" shapeId="0" xr:uid="{3B627FAD-1F4F-4CE4-B8B1-1DE6A3878DDF}">
      <text>
        <r>
          <rPr>
            <b/>
            <sz val="9"/>
            <color indexed="81"/>
            <rFont val="Tahoma"/>
            <family val="2"/>
          </rPr>
          <t>CEPICI: Prière lier la facture scannée</t>
        </r>
        <r>
          <rPr>
            <sz val="9"/>
            <color indexed="81"/>
            <rFont val="Tahoma"/>
            <family val="2"/>
          </rPr>
          <t xml:space="preserve">
</t>
        </r>
      </text>
    </comment>
    <comment ref="F265" authorId="0" shapeId="0" xr:uid="{4A3031EE-D5F3-4247-82CD-23694417D82E}">
      <text>
        <r>
          <rPr>
            <b/>
            <sz val="9"/>
            <color indexed="81"/>
            <rFont val="Tahoma"/>
            <family val="2"/>
          </rPr>
          <t>CEPICI: Prière lier la facture scannée</t>
        </r>
        <r>
          <rPr>
            <sz val="9"/>
            <color indexed="81"/>
            <rFont val="Tahoma"/>
            <family val="2"/>
          </rPr>
          <t xml:space="preserve">
</t>
        </r>
      </text>
    </comment>
    <comment ref="F266" authorId="0" shapeId="0" xr:uid="{F379BC69-4DD6-411E-9090-D5C851E8A7E1}">
      <text>
        <r>
          <rPr>
            <b/>
            <sz val="9"/>
            <color indexed="81"/>
            <rFont val="Tahoma"/>
            <family val="2"/>
          </rPr>
          <t>CEPICI: Prière lier la facture scannée</t>
        </r>
        <r>
          <rPr>
            <sz val="9"/>
            <color indexed="81"/>
            <rFont val="Tahoma"/>
            <family val="2"/>
          </rPr>
          <t xml:space="preserve">
</t>
        </r>
      </text>
    </comment>
    <comment ref="F267" authorId="0" shapeId="0" xr:uid="{6DFE141B-3CFB-4725-B5FD-E81874D6F06A}">
      <text>
        <r>
          <rPr>
            <b/>
            <sz val="9"/>
            <color indexed="81"/>
            <rFont val="Tahoma"/>
            <family val="2"/>
          </rPr>
          <t>CEPICI: Prière lier la facture scannée</t>
        </r>
        <r>
          <rPr>
            <sz val="9"/>
            <color indexed="81"/>
            <rFont val="Tahoma"/>
            <family val="2"/>
          </rPr>
          <t xml:space="preserve">
</t>
        </r>
      </text>
    </comment>
    <comment ref="F268" authorId="0" shapeId="0" xr:uid="{A11852FC-B747-495A-ADFD-5BFDB75EE59D}">
      <text>
        <r>
          <rPr>
            <b/>
            <sz val="9"/>
            <color indexed="81"/>
            <rFont val="Tahoma"/>
            <family val="2"/>
          </rPr>
          <t>CEPICI: Prière lier la facture scannée</t>
        </r>
        <r>
          <rPr>
            <sz val="9"/>
            <color indexed="81"/>
            <rFont val="Tahoma"/>
            <family val="2"/>
          </rPr>
          <t xml:space="preserve">
</t>
        </r>
      </text>
    </comment>
    <comment ref="F269" authorId="0" shapeId="0" xr:uid="{A0D5ACCA-4F77-4A05-AC9E-A66109FE2411}">
      <text>
        <r>
          <rPr>
            <b/>
            <sz val="9"/>
            <color indexed="81"/>
            <rFont val="Tahoma"/>
            <family val="2"/>
          </rPr>
          <t>CEPICI: Prière lier la facture scannée</t>
        </r>
        <r>
          <rPr>
            <sz val="9"/>
            <color indexed="81"/>
            <rFont val="Tahoma"/>
            <family val="2"/>
          </rPr>
          <t xml:space="preserve">
</t>
        </r>
      </text>
    </comment>
    <comment ref="F270" authorId="0" shapeId="0" xr:uid="{9AB5C141-DC2D-433C-AE4A-490464B4E32B}">
      <text>
        <r>
          <rPr>
            <b/>
            <sz val="9"/>
            <color indexed="81"/>
            <rFont val="Tahoma"/>
            <family val="2"/>
          </rPr>
          <t>CEPICI: Prière lier la facture scannée</t>
        </r>
        <r>
          <rPr>
            <sz val="9"/>
            <color indexed="81"/>
            <rFont val="Tahoma"/>
            <family val="2"/>
          </rPr>
          <t xml:space="preserve">
</t>
        </r>
      </text>
    </comment>
    <comment ref="F271" authorId="0" shapeId="0" xr:uid="{2D97ECF3-9B3C-4D02-B8DB-7B0A5B80623B}">
      <text>
        <r>
          <rPr>
            <b/>
            <sz val="9"/>
            <color indexed="81"/>
            <rFont val="Tahoma"/>
            <family val="2"/>
          </rPr>
          <t>CEPICI: Prière lier la facture scannée</t>
        </r>
        <r>
          <rPr>
            <sz val="9"/>
            <color indexed="81"/>
            <rFont val="Tahoma"/>
            <family val="2"/>
          </rPr>
          <t xml:space="preserve">
</t>
        </r>
      </text>
    </comment>
    <comment ref="F272" authorId="0" shapeId="0" xr:uid="{130B8DF6-CE26-451C-BFE5-6452BB1034BF}">
      <text>
        <r>
          <rPr>
            <b/>
            <sz val="9"/>
            <color indexed="81"/>
            <rFont val="Tahoma"/>
            <family val="2"/>
          </rPr>
          <t>CEPICI: Prière lier la facture scannée</t>
        </r>
        <r>
          <rPr>
            <sz val="9"/>
            <color indexed="81"/>
            <rFont val="Tahoma"/>
            <family val="2"/>
          </rPr>
          <t xml:space="preserve">
</t>
        </r>
      </text>
    </comment>
    <comment ref="F273" authorId="0" shapeId="0" xr:uid="{8FD8C666-A1F9-478E-ADD6-F626004B9AF7}">
      <text>
        <r>
          <rPr>
            <b/>
            <sz val="9"/>
            <color indexed="81"/>
            <rFont val="Tahoma"/>
            <family val="2"/>
          </rPr>
          <t>CEPICI: Prière lier la facture scannée</t>
        </r>
        <r>
          <rPr>
            <sz val="9"/>
            <color indexed="81"/>
            <rFont val="Tahoma"/>
            <family val="2"/>
          </rPr>
          <t xml:space="preserve">
</t>
        </r>
      </text>
    </comment>
    <comment ref="F274" authorId="0" shapeId="0" xr:uid="{56301381-E9BF-4471-BC80-637F1454EC26}">
      <text>
        <r>
          <rPr>
            <b/>
            <sz val="9"/>
            <color indexed="81"/>
            <rFont val="Tahoma"/>
            <family val="2"/>
          </rPr>
          <t>CEPICI: Prière lier la facture scannée</t>
        </r>
        <r>
          <rPr>
            <sz val="9"/>
            <color indexed="81"/>
            <rFont val="Tahoma"/>
            <family val="2"/>
          </rPr>
          <t xml:space="preserve">
</t>
        </r>
      </text>
    </comment>
    <comment ref="F275" authorId="0" shapeId="0" xr:uid="{84972938-43E6-4307-999B-ED91C19AE73B}">
      <text>
        <r>
          <rPr>
            <b/>
            <sz val="9"/>
            <color indexed="81"/>
            <rFont val="Tahoma"/>
            <family val="2"/>
          </rPr>
          <t>CEPICI: Prière lier la facture scannée</t>
        </r>
        <r>
          <rPr>
            <sz val="9"/>
            <color indexed="81"/>
            <rFont val="Tahoma"/>
            <family val="2"/>
          </rPr>
          <t xml:space="preserve">
</t>
        </r>
      </text>
    </comment>
    <comment ref="F276" authorId="0" shapeId="0" xr:uid="{E2B9FF5C-D4DC-4E34-AECE-AE499152B053}">
      <text>
        <r>
          <rPr>
            <b/>
            <sz val="9"/>
            <color indexed="81"/>
            <rFont val="Tahoma"/>
            <family val="2"/>
          </rPr>
          <t>CEPICI: Prière lier la facture scannée</t>
        </r>
        <r>
          <rPr>
            <sz val="9"/>
            <color indexed="81"/>
            <rFont val="Tahoma"/>
            <family val="2"/>
          </rPr>
          <t xml:space="preserve">
</t>
        </r>
      </text>
    </comment>
    <comment ref="F277" authorId="0" shapeId="0" xr:uid="{EC1F1B61-B8CE-4D5D-BAC0-15F672BC9617}">
      <text>
        <r>
          <rPr>
            <b/>
            <sz val="9"/>
            <color indexed="81"/>
            <rFont val="Tahoma"/>
            <family val="2"/>
          </rPr>
          <t>CEPICI: Prière lier la facture scannée</t>
        </r>
        <r>
          <rPr>
            <sz val="9"/>
            <color indexed="81"/>
            <rFont val="Tahoma"/>
            <family val="2"/>
          </rPr>
          <t xml:space="preserve">
</t>
        </r>
      </text>
    </comment>
    <comment ref="F278" authorId="0" shapeId="0" xr:uid="{A699F765-BE78-4219-A3B9-09E15F0F2B06}">
      <text>
        <r>
          <rPr>
            <b/>
            <sz val="9"/>
            <color indexed="81"/>
            <rFont val="Tahoma"/>
            <family val="2"/>
          </rPr>
          <t>CEPICI: Prière lier la facture scannée</t>
        </r>
        <r>
          <rPr>
            <sz val="9"/>
            <color indexed="81"/>
            <rFont val="Tahoma"/>
            <family val="2"/>
          </rPr>
          <t xml:space="preserve">
</t>
        </r>
      </text>
    </comment>
    <comment ref="F279" authorId="0" shapeId="0" xr:uid="{37979B79-D54E-4F1B-AC3A-A4A9FA266ADE}">
      <text>
        <r>
          <rPr>
            <b/>
            <sz val="9"/>
            <color indexed="81"/>
            <rFont val="Tahoma"/>
            <family val="2"/>
          </rPr>
          <t>CEPICI: Prière lier la facture scannée</t>
        </r>
        <r>
          <rPr>
            <sz val="9"/>
            <color indexed="81"/>
            <rFont val="Tahoma"/>
            <family val="2"/>
          </rPr>
          <t xml:space="preserve">
</t>
        </r>
      </text>
    </comment>
    <comment ref="F280" authorId="0" shapeId="0" xr:uid="{5A1FF2CC-2FB5-429B-BCF1-0B55C1AD77D1}">
      <text>
        <r>
          <rPr>
            <b/>
            <sz val="9"/>
            <color indexed="81"/>
            <rFont val="Tahoma"/>
            <family val="2"/>
          </rPr>
          <t>CEPICI: Prière lier la facture scannée</t>
        </r>
        <r>
          <rPr>
            <sz val="9"/>
            <color indexed="81"/>
            <rFont val="Tahoma"/>
            <family val="2"/>
          </rPr>
          <t xml:space="preserve">
</t>
        </r>
      </text>
    </comment>
    <comment ref="F281" authorId="0" shapeId="0" xr:uid="{B9370AB6-1F82-478F-8B3C-A28BA37560E0}">
      <text>
        <r>
          <rPr>
            <b/>
            <sz val="9"/>
            <color indexed="81"/>
            <rFont val="Tahoma"/>
            <family val="2"/>
          </rPr>
          <t>CEPICI: Prière lier la facture scannée</t>
        </r>
        <r>
          <rPr>
            <sz val="9"/>
            <color indexed="81"/>
            <rFont val="Tahoma"/>
            <family val="2"/>
          </rPr>
          <t xml:space="preserve">
</t>
        </r>
      </text>
    </comment>
    <comment ref="F282" authorId="0" shapeId="0" xr:uid="{1D2B6553-23CA-4397-8BC2-CF5F70190053}">
      <text>
        <r>
          <rPr>
            <b/>
            <sz val="9"/>
            <color indexed="81"/>
            <rFont val="Tahoma"/>
            <family val="2"/>
          </rPr>
          <t>CEPICI: Prière lier la facture scannée</t>
        </r>
        <r>
          <rPr>
            <sz val="9"/>
            <color indexed="81"/>
            <rFont val="Tahoma"/>
            <family val="2"/>
          </rPr>
          <t xml:space="preserve">
</t>
        </r>
      </text>
    </comment>
    <comment ref="F283" authorId="0" shapeId="0" xr:uid="{5DE6C9E0-9239-49DA-B6AE-DBAD5967E260}">
      <text>
        <r>
          <rPr>
            <b/>
            <sz val="9"/>
            <color indexed="81"/>
            <rFont val="Tahoma"/>
            <family val="2"/>
          </rPr>
          <t>CEPICI: Prière lier la facture scannée</t>
        </r>
        <r>
          <rPr>
            <sz val="9"/>
            <color indexed="81"/>
            <rFont val="Tahoma"/>
            <family val="2"/>
          </rPr>
          <t xml:space="preserve">
</t>
        </r>
      </text>
    </comment>
    <comment ref="F284" authorId="0" shapeId="0" xr:uid="{5B89C0B2-2002-49F9-92FC-7A5591F2A2E1}">
      <text>
        <r>
          <rPr>
            <b/>
            <sz val="9"/>
            <color indexed="81"/>
            <rFont val="Tahoma"/>
            <family val="2"/>
          </rPr>
          <t>CEPICI: Prière lier la facture scannée</t>
        </r>
        <r>
          <rPr>
            <sz val="9"/>
            <color indexed="81"/>
            <rFont val="Tahoma"/>
            <family val="2"/>
          </rPr>
          <t xml:space="preserve">
</t>
        </r>
      </text>
    </comment>
    <comment ref="F285" authorId="0" shapeId="0" xr:uid="{8155C87B-05E6-49A4-89D0-D37F24F7B4F0}">
      <text>
        <r>
          <rPr>
            <b/>
            <sz val="9"/>
            <color indexed="81"/>
            <rFont val="Tahoma"/>
            <family val="2"/>
          </rPr>
          <t>CEPICI: Prière lier la facture scannée</t>
        </r>
        <r>
          <rPr>
            <sz val="9"/>
            <color indexed="81"/>
            <rFont val="Tahoma"/>
            <family val="2"/>
          </rPr>
          <t xml:space="preserve">
</t>
        </r>
      </text>
    </comment>
    <comment ref="F286" authorId="0" shapeId="0" xr:uid="{F1BFC869-365D-4BBA-9FF9-332EF8E64F2C}">
      <text>
        <r>
          <rPr>
            <b/>
            <sz val="9"/>
            <color indexed="81"/>
            <rFont val="Tahoma"/>
            <family val="2"/>
          </rPr>
          <t>CEPICI: Prière lier la facture scannée</t>
        </r>
        <r>
          <rPr>
            <sz val="9"/>
            <color indexed="81"/>
            <rFont val="Tahoma"/>
            <family val="2"/>
          </rPr>
          <t xml:space="preserve">
</t>
        </r>
      </text>
    </comment>
    <comment ref="F287" authorId="0" shapeId="0" xr:uid="{46F9ACA3-8070-4C90-9CDC-15500BEF005D}">
      <text>
        <r>
          <rPr>
            <b/>
            <sz val="9"/>
            <color indexed="81"/>
            <rFont val="Tahoma"/>
            <family val="2"/>
          </rPr>
          <t>CEPICI: Prière lier la facture scannée</t>
        </r>
        <r>
          <rPr>
            <sz val="9"/>
            <color indexed="81"/>
            <rFont val="Tahoma"/>
            <family val="2"/>
          </rPr>
          <t xml:space="preserve">
</t>
        </r>
      </text>
    </comment>
    <comment ref="F288" authorId="0" shapeId="0" xr:uid="{076B9D3D-2904-4C7B-AADC-71CBAA5586B1}">
      <text>
        <r>
          <rPr>
            <b/>
            <sz val="9"/>
            <color indexed="81"/>
            <rFont val="Tahoma"/>
            <family val="2"/>
          </rPr>
          <t>CEPICI: Prière lier la facture scannée</t>
        </r>
        <r>
          <rPr>
            <sz val="9"/>
            <color indexed="81"/>
            <rFont val="Tahoma"/>
            <family val="2"/>
          </rPr>
          <t xml:space="preserve">
</t>
        </r>
      </text>
    </comment>
    <comment ref="F289" authorId="0" shapeId="0" xr:uid="{15D5C763-F3AE-457E-A72F-1A4B91CC7335}">
      <text>
        <r>
          <rPr>
            <b/>
            <sz val="9"/>
            <color indexed="81"/>
            <rFont val="Tahoma"/>
            <family val="2"/>
          </rPr>
          <t>CEPICI: Prière lier la facture scannée</t>
        </r>
        <r>
          <rPr>
            <sz val="9"/>
            <color indexed="81"/>
            <rFont val="Tahoma"/>
            <family val="2"/>
          </rPr>
          <t xml:space="preserve">
</t>
        </r>
      </text>
    </comment>
    <comment ref="F290" authorId="0" shapeId="0" xr:uid="{C681CA3B-1DF1-49E6-BC00-B3A6E4C190BD}">
      <text>
        <r>
          <rPr>
            <b/>
            <sz val="9"/>
            <color indexed="81"/>
            <rFont val="Tahoma"/>
            <family val="2"/>
          </rPr>
          <t>CEPICI: Prière lier la facture scannée</t>
        </r>
        <r>
          <rPr>
            <sz val="9"/>
            <color indexed="81"/>
            <rFont val="Tahoma"/>
            <family val="2"/>
          </rPr>
          <t xml:space="preserve">
</t>
        </r>
      </text>
    </comment>
    <comment ref="F291" authorId="0" shapeId="0" xr:uid="{63952585-5C0B-44C1-8109-E0E74E1B97C8}">
      <text>
        <r>
          <rPr>
            <b/>
            <sz val="9"/>
            <color indexed="81"/>
            <rFont val="Tahoma"/>
            <family val="2"/>
          </rPr>
          <t>CEPICI: Prière lier la facture scannée</t>
        </r>
        <r>
          <rPr>
            <sz val="9"/>
            <color indexed="81"/>
            <rFont val="Tahoma"/>
            <family val="2"/>
          </rPr>
          <t xml:space="preserve">
</t>
        </r>
      </text>
    </comment>
    <comment ref="F292" authorId="0" shapeId="0" xr:uid="{26B05957-C75D-46C8-A2C2-01831E230EE5}">
      <text>
        <r>
          <rPr>
            <b/>
            <sz val="9"/>
            <color indexed="81"/>
            <rFont val="Tahoma"/>
            <family val="2"/>
          </rPr>
          <t>CEPICI: Prière lier la facture scannée</t>
        </r>
        <r>
          <rPr>
            <sz val="9"/>
            <color indexed="81"/>
            <rFont val="Tahoma"/>
            <family val="2"/>
          </rPr>
          <t xml:space="preserve">
</t>
        </r>
      </text>
    </comment>
    <comment ref="F293" authorId="0" shapeId="0" xr:uid="{C184C6E3-C2EE-4022-B030-177A1B1466C6}">
      <text>
        <r>
          <rPr>
            <b/>
            <sz val="9"/>
            <color indexed="81"/>
            <rFont val="Tahoma"/>
            <family val="2"/>
          </rPr>
          <t>CEPICI: Prière lier la facture scannée</t>
        </r>
        <r>
          <rPr>
            <sz val="9"/>
            <color indexed="81"/>
            <rFont val="Tahoma"/>
            <family val="2"/>
          </rPr>
          <t xml:space="preserve">
</t>
        </r>
      </text>
    </comment>
    <comment ref="F294" authorId="0" shapeId="0" xr:uid="{81EC9C17-3B00-4116-AF33-924E5C0CCADF}">
      <text>
        <r>
          <rPr>
            <b/>
            <sz val="9"/>
            <color indexed="81"/>
            <rFont val="Tahoma"/>
            <family val="2"/>
          </rPr>
          <t>CEPICI: Prière lier la facture scannée</t>
        </r>
        <r>
          <rPr>
            <sz val="9"/>
            <color indexed="81"/>
            <rFont val="Tahoma"/>
            <family val="2"/>
          </rPr>
          <t xml:space="preserve">
</t>
        </r>
      </text>
    </comment>
    <comment ref="F295" authorId="0" shapeId="0" xr:uid="{EAA4220B-19AB-47DA-A82B-8BECE360FCA5}">
      <text>
        <r>
          <rPr>
            <b/>
            <sz val="9"/>
            <color indexed="81"/>
            <rFont val="Tahoma"/>
            <family val="2"/>
          </rPr>
          <t>CEPICI: Prière lier la facture scannée</t>
        </r>
        <r>
          <rPr>
            <sz val="9"/>
            <color indexed="81"/>
            <rFont val="Tahoma"/>
            <family val="2"/>
          </rPr>
          <t xml:space="preserve">
</t>
        </r>
      </text>
    </comment>
    <comment ref="F296" authorId="0" shapeId="0" xr:uid="{9E32853A-0968-4FD2-8D71-1B96326C58B6}">
      <text>
        <r>
          <rPr>
            <b/>
            <sz val="9"/>
            <color indexed="81"/>
            <rFont val="Tahoma"/>
            <family val="2"/>
          </rPr>
          <t>CEPICI: Prière lier la facture scannée</t>
        </r>
        <r>
          <rPr>
            <sz val="9"/>
            <color indexed="81"/>
            <rFont val="Tahoma"/>
            <family val="2"/>
          </rPr>
          <t xml:space="preserve">
</t>
        </r>
      </text>
    </comment>
    <comment ref="F297" authorId="0" shapeId="0" xr:uid="{4EDEAF7E-DA27-4420-AA4B-2D42872D1404}">
      <text>
        <r>
          <rPr>
            <b/>
            <sz val="9"/>
            <color indexed="81"/>
            <rFont val="Tahoma"/>
            <family val="2"/>
          </rPr>
          <t>CEPICI: Prière lier la facture scannée</t>
        </r>
        <r>
          <rPr>
            <sz val="9"/>
            <color indexed="81"/>
            <rFont val="Tahoma"/>
            <family val="2"/>
          </rPr>
          <t xml:space="preserve">
</t>
        </r>
      </text>
    </comment>
    <comment ref="F298" authorId="0" shapeId="0" xr:uid="{FA710DFE-B80A-4FAD-BB2A-4820F653C795}">
      <text>
        <r>
          <rPr>
            <b/>
            <sz val="9"/>
            <color indexed="81"/>
            <rFont val="Tahoma"/>
            <family val="2"/>
          </rPr>
          <t>CEPICI: Prière lier la facture scannée</t>
        </r>
        <r>
          <rPr>
            <sz val="9"/>
            <color indexed="81"/>
            <rFont val="Tahoma"/>
            <family val="2"/>
          </rPr>
          <t xml:space="preserve">
</t>
        </r>
      </text>
    </comment>
    <comment ref="F299" authorId="0" shapeId="0" xr:uid="{78FA8B34-64A0-4F97-B4AA-071F2DFC6B23}">
      <text>
        <r>
          <rPr>
            <b/>
            <sz val="9"/>
            <color indexed="81"/>
            <rFont val="Tahoma"/>
            <family val="2"/>
          </rPr>
          <t>CEPICI: Prière lier la facture scannée</t>
        </r>
        <r>
          <rPr>
            <sz val="9"/>
            <color indexed="81"/>
            <rFont val="Tahoma"/>
            <family val="2"/>
          </rPr>
          <t xml:space="preserve">
</t>
        </r>
      </text>
    </comment>
    <comment ref="F300" authorId="0" shapeId="0" xr:uid="{6FBAA7A6-C8CF-45D6-BAFC-862944F784B3}">
      <text>
        <r>
          <rPr>
            <b/>
            <sz val="9"/>
            <color indexed="81"/>
            <rFont val="Tahoma"/>
            <family val="2"/>
          </rPr>
          <t>CEPICI: Prière lier la facture scannée</t>
        </r>
        <r>
          <rPr>
            <sz val="9"/>
            <color indexed="81"/>
            <rFont val="Tahoma"/>
            <family val="2"/>
          </rPr>
          <t xml:space="preserve">
</t>
        </r>
      </text>
    </comment>
    <comment ref="F301" authorId="0" shapeId="0" xr:uid="{06744D54-25DD-42F1-B02D-0003E11757F5}">
      <text>
        <r>
          <rPr>
            <b/>
            <sz val="9"/>
            <color indexed="81"/>
            <rFont val="Tahoma"/>
            <family val="2"/>
          </rPr>
          <t>CEPICI: Prière lier la facture scannée</t>
        </r>
        <r>
          <rPr>
            <sz val="9"/>
            <color indexed="81"/>
            <rFont val="Tahoma"/>
            <family val="2"/>
          </rPr>
          <t xml:space="preserve">
</t>
        </r>
      </text>
    </comment>
    <comment ref="F302" authorId="0" shapeId="0" xr:uid="{EEDD55CD-0081-4086-9F5C-91D55F834539}">
      <text>
        <r>
          <rPr>
            <b/>
            <sz val="9"/>
            <color indexed="81"/>
            <rFont val="Tahoma"/>
            <family val="2"/>
          </rPr>
          <t>CEPICI: Prière lier la facture scannée</t>
        </r>
        <r>
          <rPr>
            <sz val="9"/>
            <color indexed="81"/>
            <rFont val="Tahoma"/>
            <family val="2"/>
          </rPr>
          <t xml:space="preserve">
</t>
        </r>
      </text>
    </comment>
    <comment ref="F303" authorId="0" shapeId="0" xr:uid="{AF365CD5-1AA3-4091-B314-78F84D619FFA}">
      <text>
        <r>
          <rPr>
            <b/>
            <sz val="9"/>
            <color indexed="81"/>
            <rFont val="Tahoma"/>
            <family val="2"/>
          </rPr>
          <t>CEPICI: Prière lier la facture scannée</t>
        </r>
        <r>
          <rPr>
            <sz val="9"/>
            <color indexed="81"/>
            <rFont val="Tahoma"/>
            <family val="2"/>
          </rPr>
          <t xml:space="preserve">
</t>
        </r>
      </text>
    </comment>
    <comment ref="F304" authorId="0" shapeId="0" xr:uid="{515C4F85-691F-4712-B0F5-BED57C96F50A}">
      <text>
        <r>
          <rPr>
            <b/>
            <sz val="9"/>
            <color indexed="81"/>
            <rFont val="Tahoma"/>
            <family val="2"/>
          </rPr>
          <t>CEPICI: Prière lier la facture scannée</t>
        </r>
        <r>
          <rPr>
            <sz val="9"/>
            <color indexed="81"/>
            <rFont val="Tahoma"/>
            <family val="2"/>
          </rPr>
          <t xml:space="preserve">
</t>
        </r>
      </text>
    </comment>
    <comment ref="F305" authorId="0" shapeId="0" xr:uid="{F7FD0FD5-DE04-437B-ABD5-834B40E5C623}">
      <text>
        <r>
          <rPr>
            <b/>
            <sz val="9"/>
            <color indexed="81"/>
            <rFont val="Tahoma"/>
            <family val="2"/>
          </rPr>
          <t>CEPICI: Prière lier la facture scannée</t>
        </r>
        <r>
          <rPr>
            <sz val="9"/>
            <color indexed="81"/>
            <rFont val="Tahoma"/>
            <family val="2"/>
          </rPr>
          <t xml:space="preserve">
</t>
        </r>
      </text>
    </comment>
    <comment ref="F306" authorId="0" shapeId="0" xr:uid="{6DF8A5B7-92C6-4156-A0B5-B89D7632F69F}">
      <text>
        <r>
          <rPr>
            <b/>
            <sz val="9"/>
            <color indexed="81"/>
            <rFont val="Tahoma"/>
            <family val="2"/>
          </rPr>
          <t>CEPICI: Prière lier la facture scannée</t>
        </r>
        <r>
          <rPr>
            <sz val="9"/>
            <color indexed="81"/>
            <rFont val="Tahoma"/>
            <family val="2"/>
          </rPr>
          <t xml:space="preserve">
</t>
        </r>
      </text>
    </comment>
    <comment ref="F307" authorId="0" shapeId="0" xr:uid="{AE6AB58E-715B-4BAD-A71D-35DA35A91885}">
      <text>
        <r>
          <rPr>
            <b/>
            <sz val="9"/>
            <color indexed="81"/>
            <rFont val="Tahoma"/>
            <family val="2"/>
          </rPr>
          <t>CEPICI: Prière lier la facture scannée</t>
        </r>
        <r>
          <rPr>
            <sz val="9"/>
            <color indexed="81"/>
            <rFont val="Tahoma"/>
            <family val="2"/>
          </rPr>
          <t xml:space="preserve">
</t>
        </r>
      </text>
    </comment>
    <comment ref="F308" authorId="0" shapeId="0" xr:uid="{EC5A7D8D-4ED5-4BF3-A17F-F8663F4C4FE1}">
      <text>
        <r>
          <rPr>
            <b/>
            <sz val="9"/>
            <color indexed="81"/>
            <rFont val="Tahoma"/>
            <family val="2"/>
          </rPr>
          <t>CEPICI: Prière lier la facture scannée</t>
        </r>
        <r>
          <rPr>
            <sz val="9"/>
            <color indexed="81"/>
            <rFont val="Tahoma"/>
            <family val="2"/>
          </rPr>
          <t xml:space="preserve">
</t>
        </r>
      </text>
    </comment>
    <comment ref="F309" authorId="0" shapeId="0" xr:uid="{7D534DBC-3EAA-4F6C-9718-0324B56CFA7F}">
      <text>
        <r>
          <rPr>
            <b/>
            <sz val="9"/>
            <color indexed="81"/>
            <rFont val="Tahoma"/>
            <family val="2"/>
          </rPr>
          <t>CEPICI: Prière lier la facture scannée</t>
        </r>
        <r>
          <rPr>
            <sz val="9"/>
            <color indexed="81"/>
            <rFont val="Tahoma"/>
            <family val="2"/>
          </rPr>
          <t xml:space="preserve">
</t>
        </r>
      </text>
    </comment>
    <comment ref="F310" authorId="0" shapeId="0" xr:uid="{6E088346-650A-41ED-9501-3B2A33D78B06}">
      <text>
        <r>
          <rPr>
            <b/>
            <sz val="9"/>
            <color indexed="81"/>
            <rFont val="Tahoma"/>
            <family val="2"/>
          </rPr>
          <t>CEPICI: Prière lier la facture scannée</t>
        </r>
        <r>
          <rPr>
            <sz val="9"/>
            <color indexed="81"/>
            <rFont val="Tahoma"/>
            <family val="2"/>
          </rPr>
          <t xml:space="preserve">
</t>
        </r>
      </text>
    </comment>
    <comment ref="F311" authorId="0" shapeId="0" xr:uid="{84AD5C1F-894C-41B9-83FF-4B41DB47ABE5}">
      <text>
        <r>
          <rPr>
            <b/>
            <sz val="9"/>
            <color indexed="81"/>
            <rFont val="Tahoma"/>
            <family val="2"/>
          </rPr>
          <t>CEPICI: Prière lier la facture scannée</t>
        </r>
        <r>
          <rPr>
            <sz val="9"/>
            <color indexed="81"/>
            <rFont val="Tahoma"/>
            <family val="2"/>
          </rPr>
          <t xml:space="preserve">
</t>
        </r>
      </text>
    </comment>
    <comment ref="F312" authorId="0" shapeId="0" xr:uid="{093A2DD0-F44D-4743-9CA0-CA551C14D668}">
      <text>
        <r>
          <rPr>
            <b/>
            <sz val="9"/>
            <color indexed="81"/>
            <rFont val="Tahoma"/>
            <family val="2"/>
          </rPr>
          <t>CEPICI: Prière lier la facture scannée</t>
        </r>
        <r>
          <rPr>
            <sz val="9"/>
            <color indexed="81"/>
            <rFont val="Tahoma"/>
            <family val="2"/>
          </rPr>
          <t xml:space="preserve">
</t>
        </r>
      </text>
    </comment>
    <comment ref="F313" authorId="0" shapeId="0" xr:uid="{EF16A753-5471-4581-A514-2F7B28731DA6}">
      <text>
        <r>
          <rPr>
            <b/>
            <sz val="9"/>
            <color indexed="81"/>
            <rFont val="Tahoma"/>
            <family val="2"/>
          </rPr>
          <t>CEPICI: Prière lier la facture scannée</t>
        </r>
        <r>
          <rPr>
            <sz val="9"/>
            <color indexed="81"/>
            <rFont val="Tahoma"/>
            <family val="2"/>
          </rPr>
          <t xml:space="preserve">
</t>
        </r>
      </text>
    </comment>
    <comment ref="F314" authorId="0" shapeId="0" xr:uid="{E73FEC8F-15A5-4BCB-B014-59D7B55BE9A7}">
      <text>
        <r>
          <rPr>
            <b/>
            <sz val="9"/>
            <color indexed="81"/>
            <rFont val="Tahoma"/>
            <family val="2"/>
          </rPr>
          <t>CEPICI: Prière lier la facture scannée</t>
        </r>
        <r>
          <rPr>
            <sz val="9"/>
            <color indexed="81"/>
            <rFont val="Tahoma"/>
            <family val="2"/>
          </rPr>
          <t xml:space="preserve">
</t>
        </r>
      </text>
    </comment>
    <comment ref="F315" authorId="0" shapeId="0" xr:uid="{2AE1A9BD-2E72-468B-BEC2-6149158B1E35}">
      <text>
        <r>
          <rPr>
            <b/>
            <sz val="9"/>
            <color indexed="81"/>
            <rFont val="Tahoma"/>
            <family val="2"/>
          </rPr>
          <t>CEPICI: Prière lier la facture scannée</t>
        </r>
        <r>
          <rPr>
            <sz val="9"/>
            <color indexed="81"/>
            <rFont val="Tahoma"/>
            <family val="2"/>
          </rPr>
          <t xml:space="preserve">
</t>
        </r>
      </text>
    </comment>
    <comment ref="F316" authorId="0" shapeId="0" xr:uid="{D6625CB1-2B9E-4A72-B114-58C76C915D64}">
      <text>
        <r>
          <rPr>
            <b/>
            <sz val="9"/>
            <color indexed="81"/>
            <rFont val="Tahoma"/>
            <family val="2"/>
          </rPr>
          <t>CEPICI: Prière lier la facture scannée</t>
        </r>
        <r>
          <rPr>
            <sz val="9"/>
            <color indexed="81"/>
            <rFont val="Tahoma"/>
            <family val="2"/>
          </rPr>
          <t xml:space="preserve">
</t>
        </r>
      </text>
    </comment>
    <comment ref="F317" authorId="0" shapeId="0" xr:uid="{C75F8139-1DCF-4DA5-9676-FD2FAEFDCDF3}">
      <text>
        <r>
          <rPr>
            <b/>
            <sz val="9"/>
            <color indexed="81"/>
            <rFont val="Tahoma"/>
            <family val="2"/>
          </rPr>
          <t>CEPICI: Prière lier la facture scannée</t>
        </r>
        <r>
          <rPr>
            <sz val="9"/>
            <color indexed="81"/>
            <rFont val="Tahoma"/>
            <family val="2"/>
          </rPr>
          <t xml:space="preserve">
</t>
        </r>
      </text>
    </comment>
    <comment ref="F318" authorId="0" shapeId="0" xr:uid="{E507C487-4EDE-47D1-9B8C-FBA13FDE6AD8}">
      <text>
        <r>
          <rPr>
            <b/>
            <sz val="9"/>
            <color indexed="81"/>
            <rFont val="Tahoma"/>
            <family val="2"/>
          </rPr>
          <t>CEPICI: Prière lier la facture scannée</t>
        </r>
        <r>
          <rPr>
            <sz val="9"/>
            <color indexed="81"/>
            <rFont val="Tahoma"/>
            <family val="2"/>
          </rPr>
          <t xml:space="preserve">
</t>
        </r>
      </text>
    </comment>
    <comment ref="F319" authorId="0" shapeId="0" xr:uid="{D6D5FC5A-8BB6-4028-9500-BAA9E227513E}">
      <text>
        <r>
          <rPr>
            <b/>
            <sz val="9"/>
            <color indexed="81"/>
            <rFont val="Tahoma"/>
            <family val="2"/>
          </rPr>
          <t>CEPICI: Prière lier la facture scannée</t>
        </r>
        <r>
          <rPr>
            <sz val="9"/>
            <color indexed="81"/>
            <rFont val="Tahoma"/>
            <family val="2"/>
          </rPr>
          <t xml:space="preserve">
</t>
        </r>
      </text>
    </comment>
    <comment ref="F320" authorId="0" shapeId="0" xr:uid="{3E217251-CF71-499B-B350-231AC3E0AED8}">
      <text>
        <r>
          <rPr>
            <b/>
            <sz val="9"/>
            <color indexed="81"/>
            <rFont val="Tahoma"/>
            <family val="2"/>
          </rPr>
          <t>CEPICI: Prière lier la facture scannée</t>
        </r>
        <r>
          <rPr>
            <sz val="9"/>
            <color indexed="81"/>
            <rFont val="Tahoma"/>
            <family val="2"/>
          </rPr>
          <t xml:space="preserve">
</t>
        </r>
      </text>
    </comment>
    <comment ref="F321" authorId="0" shapeId="0" xr:uid="{5E1142A0-CD48-40DE-B2E3-882A738D2026}">
      <text>
        <r>
          <rPr>
            <b/>
            <sz val="9"/>
            <color indexed="81"/>
            <rFont val="Tahoma"/>
            <family val="2"/>
          </rPr>
          <t>CEPICI: Prière lier la facture scannée</t>
        </r>
        <r>
          <rPr>
            <sz val="9"/>
            <color indexed="81"/>
            <rFont val="Tahoma"/>
            <family val="2"/>
          </rPr>
          <t xml:space="preserve">
</t>
        </r>
      </text>
    </comment>
    <comment ref="F322" authorId="0" shapeId="0" xr:uid="{3F6A6676-05C3-4200-86D8-D445D70B4D74}">
      <text>
        <r>
          <rPr>
            <b/>
            <sz val="9"/>
            <color indexed="81"/>
            <rFont val="Tahoma"/>
            <family val="2"/>
          </rPr>
          <t>CEPICI: Prière lier la facture scannée</t>
        </r>
        <r>
          <rPr>
            <sz val="9"/>
            <color indexed="81"/>
            <rFont val="Tahoma"/>
            <family val="2"/>
          </rPr>
          <t xml:space="preserve">
</t>
        </r>
      </text>
    </comment>
    <comment ref="F323" authorId="0" shapeId="0" xr:uid="{E451C130-1F54-42C8-A7F7-8C5301268CD3}">
      <text>
        <r>
          <rPr>
            <b/>
            <sz val="9"/>
            <color indexed="81"/>
            <rFont val="Tahoma"/>
            <family val="2"/>
          </rPr>
          <t>CEPICI: Prière lier la facture scannée</t>
        </r>
        <r>
          <rPr>
            <sz val="9"/>
            <color indexed="81"/>
            <rFont val="Tahoma"/>
            <family val="2"/>
          </rPr>
          <t xml:space="preserve">
</t>
        </r>
      </text>
    </comment>
    <comment ref="F324" authorId="0" shapeId="0" xr:uid="{63E58EF3-C8C9-48F5-8470-02E1A16D1910}">
      <text>
        <r>
          <rPr>
            <b/>
            <sz val="9"/>
            <color indexed="81"/>
            <rFont val="Tahoma"/>
            <family val="2"/>
          </rPr>
          <t>CEPICI: Prière lier la facture scannée</t>
        </r>
        <r>
          <rPr>
            <sz val="9"/>
            <color indexed="81"/>
            <rFont val="Tahoma"/>
            <family val="2"/>
          </rPr>
          <t xml:space="preserve">
</t>
        </r>
      </text>
    </comment>
    <comment ref="F325" authorId="0" shapeId="0" xr:uid="{54A25B45-CB3A-42B0-A8AF-0233794E9013}">
      <text>
        <r>
          <rPr>
            <b/>
            <sz val="9"/>
            <color indexed="81"/>
            <rFont val="Tahoma"/>
            <family val="2"/>
          </rPr>
          <t>CEPICI: Prière lier la facture scannée</t>
        </r>
        <r>
          <rPr>
            <sz val="9"/>
            <color indexed="81"/>
            <rFont val="Tahoma"/>
            <family val="2"/>
          </rPr>
          <t xml:space="preserve">
</t>
        </r>
      </text>
    </comment>
    <comment ref="F326" authorId="0" shapeId="0" xr:uid="{B781F22E-626D-400B-853A-4A151324305B}">
      <text>
        <r>
          <rPr>
            <b/>
            <sz val="9"/>
            <color indexed="81"/>
            <rFont val="Tahoma"/>
            <family val="2"/>
          </rPr>
          <t>CEPICI: Prière lier la facture scannée</t>
        </r>
        <r>
          <rPr>
            <sz val="9"/>
            <color indexed="81"/>
            <rFont val="Tahoma"/>
            <family val="2"/>
          </rPr>
          <t xml:space="preserve">
</t>
        </r>
      </text>
    </comment>
    <comment ref="F327" authorId="0" shapeId="0" xr:uid="{93A1F3B0-1C53-4D5D-8BD1-0BF5810CFC32}">
      <text>
        <r>
          <rPr>
            <b/>
            <sz val="9"/>
            <color indexed="81"/>
            <rFont val="Tahoma"/>
            <family val="2"/>
          </rPr>
          <t>CEPICI: Prière lier la facture scannée</t>
        </r>
        <r>
          <rPr>
            <sz val="9"/>
            <color indexed="81"/>
            <rFont val="Tahoma"/>
            <family val="2"/>
          </rPr>
          <t xml:space="preserve">
</t>
        </r>
      </text>
    </comment>
    <comment ref="F328" authorId="0" shapeId="0" xr:uid="{DB7F7546-07BA-412D-A27E-DC8C21E0C30B}">
      <text>
        <r>
          <rPr>
            <b/>
            <sz val="9"/>
            <color indexed="81"/>
            <rFont val="Tahoma"/>
            <family val="2"/>
          </rPr>
          <t>CEPICI: Prière lier la facture scannée</t>
        </r>
        <r>
          <rPr>
            <sz val="9"/>
            <color indexed="81"/>
            <rFont val="Tahoma"/>
            <family val="2"/>
          </rPr>
          <t xml:space="preserve">
</t>
        </r>
      </text>
    </comment>
    <comment ref="F329" authorId="0" shapeId="0" xr:uid="{00431BBD-9761-4279-AE16-6A541905F8CA}">
      <text>
        <r>
          <rPr>
            <b/>
            <sz val="9"/>
            <color indexed="81"/>
            <rFont val="Tahoma"/>
            <family val="2"/>
          </rPr>
          <t>CEPICI: Prière lier la facture scannée</t>
        </r>
        <r>
          <rPr>
            <sz val="9"/>
            <color indexed="81"/>
            <rFont val="Tahoma"/>
            <family val="2"/>
          </rPr>
          <t xml:space="preserve">
</t>
        </r>
      </text>
    </comment>
    <comment ref="F330" authorId="0" shapeId="0" xr:uid="{6DA49408-6D81-43B6-8540-BFC3EC2E4635}">
      <text>
        <r>
          <rPr>
            <b/>
            <sz val="9"/>
            <color indexed="81"/>
            <rFont val="Tahoma"/>
            <family val="2"/>
          </rPr>
          <t>CEPICI: Prière lier la facture scannée</t>
        </r>
        <r>
          <rPr>
            <sz val="9"/>
            <color indexed="81"/>
            <rFont val="Tahoma"/>
            <family val="2"/>
          </rPr>
          <t xml:space="preserve">
</t>
        </r>
      </text>
    </comment>
    <comment ref="F331" authorId="0" shapeId="0" xr:uid="{34EA80BC-3545-4A8A-B320-5FCA920D7577}">
      <text>
        <r>
          <rPr>
            <b/>
            <sz val="9"/>
            <color indexed="81"/>
            <rFont val="Tahoma"/>
            <family val="2"/>
          </rPr>
          <t>CEPICI: Prière lier la facture scannée</t>
        </r>
        <r>
          <rPr>
            <sz val="9"/>
            <color indexed="81"/>
            <rFont val="Tahoma"/>
            <family val="2"/>
          </rPr>
          <t xml:space="preserve">
</t>
        </r>
      </text>
    </comment>
    <comment ref="F332" authorId="0" shapeId="0" xr:uid="{96EC8CD6-057F-4E34-9C65-30F836B88FAE}">
      <text>
        <r>
          <rPr>
            <b/>
            <sz val="9"/>
            <color indexed="81"/>
            <rFont val="Tahoma"/>
            <family val="2"/>
          </rPr>
          <t>CEPICI: Prière lier la facture scannée</t>
        </r>
        <r>
          <rPr>
            <sz val="9"/>
            <color indexed="81"/>
            <rFont val="Tahoma"/>
            <family val="2"/>
          </rPr>
          <t xml:space="preserve">
</t>
        </r>
      </text>
    </comment>
    <comment ref="F333" authorId="0" shapeId="0" xr:uid="{B74427FB-176D-49FD-9C42-7962E4650DD6}">
      <text>
        <r>
          <rPr>
            <b/>
            <sz val="9"/>
            <color indexed="81"/>
            <rFont val="Tahoma"/>
            <family val="2"/>
          </rPr>
          <t>CEPICI: Prière lier la facture scannée</t>
        </r>
        <r>
          <rPr>
            <sz val="9"/>
            <color indexed="81"/>
            <rFont val="Tahoma"/>
            <family val="2"/>
          </rPr>
          <t xml:space="preserve">
</t>
        </r>
      </text>
    </comment>
    <comment ref="F334" authorId="0" shapeId="0" xr:uid="{5B669D79-C373-4404-9671-470F8ED676B7}">
      <text>
        <r>
          <rPr>
            <b/>
            <sz val="9"/>
            <color indexed="81"/>
            <rFont val="Tahoma"/>
            <family val="2"/>
          </rPr>
          <t>CEPICI: Prière lier la facture scannée</t>
        </r>
        <r>
          <rPr>
            <sz val="9"/>
            <color indexed="81"/>
            <rFont val="Tahoma"/>
            <family val="2"/>
          </rPr>
          <t xml:space="preserve">
</t>
        </r>
      </text>
    </comment>
    <comment ref="F335" authorId="0" shapeId="0" xr:uid="{E3198EE0-22B5-4639-8BEE-9E7FF4D28159}">
      <text>
        <r>
          <rPr>
            <b/>
            <sz val="9"/>
            <color indexed="81"/>
            <rFont val="Tahoma"/>
            <family val="2"/>
          </rPr>
          <t>CEPICI: Prière lier la facture scannée</t>
        </r>
        <r>
          <rPr>
            <sz val="9"/>
            <color indexed="81"/>
            <rFont val="Tahoma"/>
            <family val="2"/>
          </rPr>
          <t xml:space="preserve">
</t>
        </r>
      </text>
    </comment>
    <comment ref="F336" authorId="0" shapeId="0" xr:uid="{0CB516A4-B12D-4599-A830-9DCAAB1CE28C}">
      <text>
        <r>
          <rPr>
            <b/>
            <sz val="9"/>
            <color indexed="81"/>
            <rFont val="Tahoma"/>
            <family val="2"/>
          </rPr>
          <t>CEPICI: Prière lier la facture scannée</t>
        </r>
        <r>
          <rPr>
            <sz val="9"/>
            <color indexed="81"/>
            <rFont val="Tahoma"/>
            <family val="2"/>
          </rPr>
          <t xml:space="preserve">
</t>
        </r>
      </text>
    </comment>
    <comment ref="F337" authorId="0" shapeId="0" xr:uid="{237D2EA3-E518-47DD-998B-06AE5099E8EC}">
      <text>
        <r>
          <rPr>
            <b/>
            <sz val="9"/>
            <color indexed="81"/>
            <rFont val="Tahoma"/>
            <family val="2"/>
          </rPr>
          <t>CEPICI: Prière lier la facture scannée</t>
        </r>
        <r>
          <rPr>
            <sz val="9"/>
            <color indexed="81"/>
            <rFont val="Tahoma"/>
            <family val="2"/>
          </rPr>
          <t xml:space="preserve">
</t>
        </r>
      </text>
    </comment>
    <comment ref="F338" authorId="0" shapeId="0" xr:uid="{E2B1C7D1-561B-41E4-8C0D-E3BEEECBB7C1}">
      <text>
        <r>
          <rPr>
            <b/>
            <sz val="9"/>
            <color indexed="81"/>
            <rFont val="Tahoma"/>
            <family val="2"/>
          </rPr>
          <t>CEPICI: Prière lier la facture scannée</t>
        </r>
        <r>
          <rPr>
            <sz val="9"/>
            <color indexed="81"/>
            <rFont val="Tahoma"/>
            <family val="2"/>
          </rPr>
          <t xml:space="preserve">
</t>
        </r>
      </text>
    </comment>
    <comment ref="F339" authorId="0" shapeId="0" xr:uid="{D581562E-4BFE-49E5-8CBA-F6A6F6A18D6A}">
      <text>
        <r>
          <rPr>
            <b/>
            <sz val="9"/>
            <color indexed="81"/>
            <rFont val="Tahoma"/>
            <family val="2"/>
          </rPr>
          <t>CEPICI: Prière lier la facture scannée</t>
        </r>
        <r>
          <rPr>
            <sz val="9"/>
            <color indexed="81"/>
            <rFont val="Tahoma"/>
            <family val="2"/>
          </rPr>
          <t xml:space="preserve">
</t>
        </r>
      </text>
    </comment>
    <comment ref="F340" authorId="0" shapeId="0" xr:uid="{3C006CFE-B6E2-45CE-BF63-64B8F36877C3}">
      <text>
        <r>
          <rPr>
            <b/>
            <sz val="9"/>
            <color indexed="81"/>
            <rFont val="Tahoma"/>
            <family val="2"/>
          </rPr>
          <t>CEPICI: Prière lier la facture scannée</t>
        </r>
        <r>
          <rPr>
            <sz val="9"/>
            <color indexed="81"/>
            <rFont val="Tahoma"/>
            <family val="2"/>
          </rPr>
          <t xml:space="preserve">
</t>
        </r>
      </text>
    </comment>
    <comment ref="F341" authorId="0" shapeId="0" xr:uid="{80727CA2-279E-490A-B14A-0F601B3431A6}">
      <text>
        <r>
          <rPr>
            <b/>
            <sz val="9"/>
            <color indexed="81"/>
            <rFont val="Tahoma"/>
            <family val="2"/>
          </rPr>
          <t>CEPICI: Prière lier la facture scannée</t>
        </r>
        <r>
          <rPr>
            <sz val="9"/>
            <color indexed="81"/>
            <rFont val="Tahoma"/>
            <family val="2"/>
          </rPr>
          <t xml:space="preserve">
</t>
        </r>
      </text>
    </comment>
    <comment ref="F342" authorId="0" shapeId="0" xr:uid="{14598629-700D-446A-973D-C4E390D49ABC}">
      <text>
        <r>
          <rPr>
            <b/>
            <sz val="9"/>
            <color indexed="81"/>
            <rFont val="Tahoma"/>
            <family val="2"/>
          </rPr>
          <t>CEPICI: Prière lier la facture scannée</t>
        </r>
        <r>
          <rPr>
            <sz val="9"/>
            <color indexed="81"/>
            <rFont val="Tahoma"/>
            <family val="2"/>
          </rPr>
          <t xml:space="preserve">
</t>
        </r>
      </text>
    </comment>
    <comment ref="F343" authorId="0" shapeId="0" xr:uid="{FF1FC2EB-F310-4533-9826-EE7DC780140B}">
      <text>
        <r>
          <rPr>
            <b/>
            <sz val="9"/>
            <color indexed="81"/>
            <rFont val="Tahoma"/>
            <family val="2"/>
          </rPr>
          <t>CEPICI: Prière lier la facture scannée</t>
        </r>
        <r>
          <rPr>
            <sz val="9"/>
            <color indexed="81"/>
            <rFont val="Tahoma"/>
            <family val="2"/>
          </rPr>
          <t xml:space="preserve">
</t>
        </r>
      </text>
    </comment>
    <comment ref="F344" authorId="0" shapeId="0" xr:uid="{EE470129-12BA-4138-8116-78605AF58A52}">
      <text>
        <r>
          <rPr>
            <b/>
            <sz val="9"/>
            <color indexed="81"/>
            <rFont val="Tahoma"/>
            <family val="2"/>
          </rPr>
          <t>CEPICI: Prière lier la facture scannée</t>
        </r>
        <r>
          <rPr>
            <sz val="9"/>
            <color indexed="81"/>
            <rFont val="Tahoma"/>
            <family val="2"/>
          </rPr>
          <t xml:space="preserve">
</t>
        </r>
      </text>
    </comment>
    <comment ref="F345" authorId="0" shapeId="0" xr:uid="{4E818F2F-4997-4ACC-AD70-13C4EA4371D7}">
      <text>
        <r>
          <rPr>
            <b/>
            <sz val="9"/>
            <color indexed="81"/>
            <rFont val="Tahoma"/>
            <family val="2"/>
          </rPr>
          <t>CEPICI: Prière lier la facture scannée</t>
        </r>
        <r>
          <rPr>
            <sz val="9"/>
            <color indexed="81"/>
            <rFont val="Tahoma"/>
            <family val="2"/>
          </rPr>
          <t xml:space="preserve">
</t>
        </r>
      </text>
    </comment>
    <comment ref="F346" authorId="0" shapeId="0" xr:uid="{A0CAF739-E573-431D-AFE2-C2B791AC8A1C}">
      <text>
        <r>
          <rPr>
            <b/>
            <sz val="9"/>
            <color indexed="81"/>
            <rFont val="Tahoma"/>
            <family val="2"/>
          </rPr>
          <t>CEPICI: Prière lier la facture scannée</t>
        </r>
        <r>
          <rPr>
            <sz val="9"/>
            <color indexed="81"/>
            <rFont val="Tahoma"/>
            <family val="2"/>
          </rPr>
          <t xml:space="preserve">
</t>
        </r>
      </text>
    </comment>
    <comment ref="F347" authorId="0" shapeId="0" xr:uid="{9755B795-6ECA-406B-B0AC-DDEEF6D6087D}">
      <text>
        <r>
          <rPr>
            <b/>
            <sz val="9"/>
            <color indexed="81"/>
            <rFont val="Tahoma"/>
            <family val="2"/>
          </rPr>
          <t>CEPICI: Prière lier la facture scannée</t>
        </r>
        <r>
          <rPr>
            <sz val="9"/>
            <color indexed="81"/>
            <rFont val="Tahoma"/>
            <family val="2"/>
          </rPr>
          <t xml:space="preserve">
</t>
        </r>
      </text>
    </comment>
    <comment ref="F348" authorId="0" shapeId="0" xr:uid="{ACFD22B5-E199-42D3-ABB4-E6EA10A37B2B}">
      <text>
        <r>
          <rPr>
            <b/>
            <sz val="9"/>
            <color indexed="81"/>
            <rFont val="Tahoma"/>
            <family val="2"/>
          </rPr>
          <t>CEPICI: Prière lier la facture scannée</t>
        </r>
        <r>
          <rPr>
            <sz val="9"/>
            <color indexed="81"/>
            <rFont val="Tahoma"/>
            <family val="2"/>
          </rPr>
          <t xml:space="preserve">
</t>
        </r>
      </text>
    </comment>
    <comment ref="F349" authorId="0" shapeId="0" xr:uid="{B2BE6A16-E545-40A1-9688-7348B21B4A51}">
      <text>
        <r>
          <rPr>
            <b/>
            <sz val="9"/>
            <color indexed="81"/>
            <rFont val="Tahoma"/>
            <family val="2"/>
          </rPr>
          <t>CEPICI: Prière lier la facture scannée</t>
        </r>
        <r>
          <rPr>
            <sz val="9"/>
            <color indexed="81"/>
            <rFont val="Tahoma"/>
            <family val="2"/>
          </rPr>
          <t xml:space="preserve">
</t>
        </r>
      </text>
    </comment>
    <comment ref="F350" authorId="0" shapeId="0" xr:uid="{DEE00365-9D6A-4C05-98B0-81C1299A09F3}">
      <text>
        <r>
          <rPr>
            <b/>
            <sz val="9"/>
            <color indexed="81"/>
            <rFont val="Tahoma"/>
            <family val="2"/>
          </rPr>
          <t>CEPICI: Prière lier la facture scannée</t>
        </r>
        <r>
          <rPr>
            <sz val="9"/>
            <color indexed="81"/>
            <rFont val="Tahoma"/>
            <family val="2"/>
          </rPr>
          <t xml:space="preserve">
</t>
        </r>
      </text>
    </comment>
    <comment ref="F351" authorId="0" shapeId="0" xr:uid="{73826284-BCFA-4680-B439-5DE208B22723}">
      <text>
        <r>
          <rPr>
            <b/>
            <sz val="9"/>
            <color indexed="81"/>
            <rFont val="Tahoma"/>
            <family val="2"/>
          </rPr>
          <t>CEPICI: Prière lier la facture scannée</t>
        </r>
        <r>
          <rPr>
            <sz val="9"/>
            <color indexed="81"/>
            <rFont val="Tahoma"/>
            <family val="2"/>
          </rPr>
          <t xml:space="preserve">
</t>
        </r>
      </text>
    </comment>
    <comment ref="F352" authorId="0" shapeId="0" xr:uid="{E985FD2B-79C5-4A9F-B728-419E80E13773}">
      <text>
        <r>
          <rPr>
            <b/>
            <sz val="9"/>
            <color indexed="81"/>
            <rFont val="Tahoma"/>
            <family val="2"/>
          </rPr>
          <t>CEPICI: Prière lier la facture scannée</t>
        </r>
        <r>
          <rPr>
            <sz val="9"/>
            <color indexed="81"/>
            <rFont val="Tahoma"/>
            <family val="2"/>
          </rPr>
          <t xml:space="preserve">
</t>
        </r>
      </text>
    </comment>
    <comment ref="F353" authorId="0" shapeId="0" xr:uid="{2FCFD83F-F4A5-40A0-9B37-B68DEC859993}">
      <text>
        <r>
          <rPr>
            <b/>
            <sz val="9"/>
            <color indexed="81"/>
            <rFont val="Tahoma"/>
            <family val="2"/>
          </rPr>
          <t>CEPICI: Prière lier la facture scannée</t>
        </r>
        <r>
          <rPr>
            <sz val="9"/>
            <color indexed="81"/>
            <rFont val="Tahoma"/>
            <family val="2"/>
          </rPr>
          <t xml:space="preserve">
</t>
        </r>
      </text>
    </comment>
    <comment ref="F354" authorId="0" shapeId="0" xr:uid="{60B931C4-B68F-41E7-8E9C-A429647C0DC1}">
      <text>
        <r>
          <rPr>
            <b/>
            <sz val="9"/>
            <color indexed="81"/>
            <rFont val="Tahoma"/>
            <family val="2"/>
          </rPr>
          <t>CEPICI: Prière lier la facture scannée</t>
        </r>
        <r>
          <rPr>
            <sz val="9"/>
            <color indexed="81"/>
            <rFont val="Tahoma"/>
            <family val="2"/>
          </rPr>
          <t xml:space="preserve">
</t>
        </r>
      </text>
    </comment>
    <comment ref="F355" authorId="0" shapeId="0" xr:uid="{5C13C268-7FDC-4B86-ABCE-2B29DCC3649C}">
      <text>
        <r>
          <rPr>
            <b/>
            <sz val="9"/>
            <color indexed="81"/>
            <rFont val="Tahoma"/>
            <family val="2"/>
          </rPr>
          <t>CEPICI: Prière lier la facture scannée</t>
        </r>
        <r>
          <rPr>
            <sz val="9"/>
            <color indexed="81"/>
            <rFont val="Tahoma"/>
            <family val="2"/>
          </rPr>
          <t xml:space="preserve">
</t>
        </r>
      </text>
    </comment>
    <comment ref="F356" authorId="0" shapeId="0" xr:uid="{113FFBA5-70FF-4C68-893C-96C87832A619}">
      <text>
        <r>
          <rPr>
            <b/>
            <sz val="9"/>
            <color indexed="81"/>
            <rFont val="Tahoma"/>
            <family val="2"/>
          </rPr>
          <t>CEPICI: Prière lier la facture scannée</t>
        </r>
        <r>
          <rPr>
            <sz val="9"/>
            <color indexed="81"/>
            <rFont val="Tahoma"/>
            <family val="2"/>
          </rPr>
          <t xml:space="preserve">
</t>
        </r>
      </text>
    </comment>
    <comment ref="F357" authorId="0" shapeId="0" xr:uid="{DE3C44AD-9FE8-4A36-823B-E0BA0F1F4E15}">
      <text>
        <r>
          <rPr>
            <b/>
            <sz val="9"/>
            <color indexed="81"/>
            <rFont val="Tahoma"/>
            <family val="2"/>
          </rPr>
          <t>CEPICI: Prière lier la facture scannée</t>
        </r>
        <r>
          <rPr>
            <sz val="9"/>
            <color indexed="81"/>
            <rFont val="Tahoma"/>
            <family val="2"/>
          </rPr>
          <t xml:space="preserve">
</t>
        </r>
      </text>
    </comment>
    <comment ref="F358" authorId="0" shapeId="0" xr:uid="{CC63B2D3-D285-4834-B5BC-74EDF753330C}">
      <text>
        <r>
          <rPr>
            <b/>
            <sz val="9"/>
            <color indexed="81"/>
            <rFont val="Tahoma"/>
            <family val="2"/>
          </rPr>
          <t>CEPICI: Prière lier la facture scannée</t>
        </r>
        <r>
          <rPr>
            <sz val="9"/>
            <color indexed="81"/>
            <rFont val="Tahoma"/>
            <family val="2"/>
          </rPr>
          <t xml:space="preserve">
</t>
        </r>
      </text>
    </comment>
    <comment ref="F359" authorId="0" shapeId="0" xr:uid="{396A576C-BC73-4258-926E-CCCFE400A2D5}">
      <text>
        <r>
          <rPr>
            <b/>
            <sz val="9"/>
            <color indexed="81"/>
            <rFont val="Tahoma"/>
            <family val="2"/>
          </rPr>
          <t>CEPICI: Prière lier la facture scannée</t>
        </r>
        <r>
          <rPr>
            <sz val="9"/>
            <color indexed="81"/>
            <rFont val="Tahoma"/>
            <family val="2"/>
          </rPr>
          <t xml:space="preserve">
</t>
        </r>
      </text>
    </comment>
    <comment ref="F360" authorId="0" shapeId="0" xr:uid="{429BE8FC-92DD-4B11-8FD1-BBCFDDAD80EC}">
      <text>
        <r>
          <rPr>
            <b/>
            <sz val="9"/>
            <color indexed="81"/>
            <rFont val="Tahoma"/>
            <family val="2"/>
          </rPr>
          <t>CEPICI: Prière lier la facture scannée</t>
        </r>
        <r>
          <rPr>
            <sz val="9"/>
            <color indexed="81"/>
            <rFont val="Tahoma"/>
            <family val="2"/>
          </rPr>
          <t xml:space="preserve">
</t>
        </r>
      </text>
    </comment>
    <comment ref="F361" authorId="0" shapeId="0" xr:uid="{3C0FDD48-7D4F-49C8-8BAB-D509E19B8B52}">
      <text>
        <r>
          <rPr>
            <b/>
            <sz val="9"/>
            <color indexed="81"/>
            <rFont val="Tahoma"/>
            <family val="2"/>
          </rPr>
          <t>CEPICI: Prière lier la facture scannée</t>
        </r>
        <r>
          <rPr>
            <sz val="9"/>
            <color indexed="81"/>
            <rFont val="Tahoma"/>
            <family val="2"/>
          </rPr>
          <t xml:space="preserve">
</t>
        </r>
      </text>
    </comment>
    <comment ref="F362" authorId="0" shapeId="0" xr:uid="{73A5EDEE-651F-46B2-AF20-53D72F1D58C1}">
      <text>
        <r>
          <rPr>
            <b/>
            <sz val="9"/>
            <color indexed="81"/>
            <rFont val="Tahoma"/>
            <family val="2"/>
          </rPr>
          <t>CEPICI: Prière lier la facture scannée</t>
        </r>
        <r>
          <rPr>
            <sz val="9"/>
            <color indexed="81"/>
            <rFont val="Tahoma"/>
            <family val="2"/>
          </rPr>
          <t xml:space="preserve">
</t>
        </r>
      </text>
    </comment>
    <comment ref="F363" authorId="0" shapeId="0" xr:uid="{AE00FD18-FA81-409E-8FBB-A4DBA4968018}">
      <text>
        <r>
          <rPr>
            <b/>
            <sz val="9"/>
            <color indexed="81"/>
            <rFont val="Tahoma"/>
            <family val="2"/>
          </rPr>
          <t>CEPICI: Prière lier la facture scannée</t>
        </r>
        <r>
          <rPr>
            <sz val="9"/>
            <color indexed="81"/>
            <rFont val="Tahoma"/>
            <family val="2"/>
          </rPr>
          <t xml:space="preserve">
</t>
        </r>
      </text>
    </comment>
    <comment ref="F364" authorId="0" shapeId="0" xr:uid="{BD7891B5-2DF7-4F6F-BF43-2CB76395589A}">
      <text>
        <r>
          <rPr>
            <b/>
            <sz val="9"/>
            <color indexed="81"/>
            <rFont val="Tahoma"/>
            <family val="2"/>
          </rPr>
          <t>CEPICI: Prière lier la facture scannée</t>
        </r>
        <r>
          <rPr>
            <sz val="9"/>
            <color indexed="81"/>
            <rFont val="Tahoma"/>
            <family val="2"/>
          </rPr>
          <t xml:space="preserve">
</t>
        </r>
      </text>
    </comment>
    <comment ref="F365" authorId="0" shapeId="0" xr:uid="{DDBDD84E-CCAA-42F6-93BE-F9A1039D5BB0}">
      <text>
        <r>
          <rPr>
            <b/>
            <sz val="9"/>
            <color indexed="81"/>
            <rFont val="Tahoma"/>
            <family val="2"/>
          </rPr>
          <t>CEPICI: Prière lier la facture scannée</t>
        </r>
        <r>
          <rPr>
            <sz val="9"/>
            <color indexed="81"/>
            <rFont val="Tahoma"/>
            <family val="2"/>
          </rPr>
          <t xml:space="preserve">
</t>
        </r>
      </text>
    </comment>
    <comment ref="F366" authorId="0" shapeId="0" xr:uid="{4AF5FA12-FD03-4B03-8F02-370748EA6E54}">
      <text>
        <r>
          <rPr>
            <b/>
            <sz val="9"/>
            <color indexed="81"/>
            <rFont val="Tahoma"/>
            <family val="2"/>
          </rPr>
          <t>CEPICI: Prière lier la facture scannée</t>
        </r>
        <r>
          <rPr>
            <sz val="9"/>
            <color indexed="81"/>
            <rFont val="Tahoma"/>
            <family val="2"/>
          </rPr>
          <t xml:space="preserve">
</t>
        </r>
      </text>
    </comment>
    <comment ref="F367" authorId="0" shapeId="0" xr:uid="{C1699C9F-A69A-407D-B05B-355440EE2EAE}">
      <text>
        <r>
          <rPr>
            <b/>
            <sz val="9"/>
            <color indexed="81"/>
            <rFont val="Tahoma"/>
            <family val="2"/>
          </rPr>
          <t>CEPICI: Prière lier la facture scannée</t>
        </r>
        <r>
          <rPr>
            <sz val="9"/>
            <color indexed="81"/>
            <rFont val="Tahoma"/>
            <family val="2"/>
          </rPr>
          <t xml:space="preserve">
</t>
        </r>
      </text>
    </comment>
    <comment ref="F368" authorId="0" shapeId="0" xr:uid="{02EE150B-B330-44C5-B6E0-DF3CF8210AF9}">
      <text>
        <r>
          <rPr>
            <b/>
            <sz val="9"/>
            <color indexed="81"/>
            <rFont val="Tahoma"/>
            <family val="2"/>
          </rPr>
          <t>CEPICI: Prière lier la facture scannée</t>
        </r>
        <r>
          <rPr>
            <sz val="9"/>
            <color indexed="81"/>
            <rFont val="Tahoma"/>
            <family val="2"/>
          </rPr>
          <t xml:space="preserve">
</t>
        </r>
      </text>
    </comment>
    <comment ref="F369" authorId="0" shapeId="0" xr:uid="{6C23C79E-7C17-4760-8418-7E966DC88FCB}">
      <text>
        <r>
          <rPr>
            <b/>
            <sz val="9"/>
            <color indexed="81"/>
            <rFont val="Tahoma"/>
            <family val="2"/>
          </rPr>
          <t>CEPICI: Prière lier la facture scannée</t>
        </r>
        <r>
          <rPr>
            <sz val="9"/>
            <color indexed="81"/>
            <rFont val="Tahoma"/>
            <family val="2"/>
          </rPr>
          <t xml:space="preserve">
</t>
        </r>
      </text>
    </comment>
    <comment ref="F370" authorId="0" shapeId="0" xr:uid="{C193B7A6-66A2-4C31-8DFF-3EA1BC1545A0}">
      <text>
        <r>
          <rPr>
            <b/>
            <sz val="9"/>
            <color indexed="81"/>
            <rFont val="Tahoma"/>
            <family val="2"/>
          </rPr>
          <t>CEPICI: Prière lier la facture scannée</t>
        </r>
        <r>
          <rPr>
            <sz val="9"/>
            <color indexed="81"/>
            <rFont val="Tahoma"/>
            <family val="2"/>
          </rPr>
          <t xml:space="preserve">
</t>
        </r>
      </text>
    </comment>
    <comment ref="F371" authorId="0" shapeId="0" xr:uid="{8CDE853D-CB84-4566-8CDE-0C749BBC72FF}">
      <text>
        <r>
          <rPr>
            <b/>
            <sz val="9"/>
            <color indexed="81"/>
            <rFont val="Tahoma"/>
            <family val="2"/>
          </rPr>
          <t>CEPICI: Prière lier la facture scannée</t>
        </r>
        <r>
          <rPr>
            <sz val="9"/>
            <color indexed="81"/>
            <rFont val="Tahoma"/>
            <family val="2"/>
          </rPr>
          <t xml:space="preserve">
</t>
        </r>
      </text>
    </comment>
    <comment ref="F372" authorId="0" shapeId="0" xr:uid="{897C4DD3-A820-4441-9406-511F2CEA9A6A}">
      <text>
        <r>
          <rPr>
            <b/>
            <sz val="9"/>
            <color indexed="81"/>
            <rFont val="Tahoma"/>
            <family val="2"/>
          </rPr>
          <t>CEPICI: Prière lier la facture scannée</t>
        </r>
        <r>
          <rPr>
            <sz val="9"/>
            <color indexed="81"/>
            <rFont val="Tahoma"/>
            <family val="2"/>
          </rPr>
          <t xml:space="preserve">
</t>
        </r>
      </text>
    </comment>
    <comment ref="F373" authorId="0" shapeId="0" xr:uid="{21FE1CCE-06F5-468F-8634-698905C1D082}">
      <text>
        <r>
          <rPr>
            <b/>
            <sz val="9"/>
            <color indexed="81"/>
            <rFont val="Tahoma"/>
            <family val="2"/>
          </rPr>
          <t>CEPICI: Prière lier la facture scannée</t>
        </r>
        <r>
          <rPr>
            <sz val="9"/>
            <color indexed="81"/>
            <rFont val="Tahoma"/>
            <family val="2"/>
          </rPr>
          <t xml:space="preserve">
</t>
        </r>
      </text>
    </comment>
    <comment ref="F374" authorId="0" shapeId="0" xr:uid="{0CD25AEC-446E-439C-8C54-070CB89C779E}">
      <text>
        <r>
          <rPr>
            <b/>
            <sz val="9"/>
            <color indexed="81"/>
            <rFont val="Tahoma"/>
            <family val="2"/>
          </rPr>
          <t>CEPICI: Prière lier la facture scannée</t>
        </r>
        <r>
          <rPr>
            <sz val="9"/>
            <color indexed="81"/>
            <rFont val="Tahoma"/>
            <family val="2"/>
          </rPr>
          <t xml:space="preserve">
</t>
        </r>
      </text>
    </comment>
    <comment ref="F375" authorId="0" shapeId="0" xr:uid="{CE60AF89-F71A-4290-898D-33F95A80DD61}">
      <text>
        <r>
          <rPr>
            <b/>
            <sz val="9"/>
            <color indexed="81"/>
            <rFont val="Tahoma"/>
            <family val="2"/>
          </rPr>
          <t>CEPICI: Prière lier la facture scannée</t>
        </r>
        <r>
          <rPr>
            <sz val="9"/>
            <color indexed="81"/>
            <rFont val="Tahoma"/>
            <family val="2"/>
          </rPr>
          <t xml:space="preserve">
</t>
        </r>
      </text>
    </comment>
    <comment ref="F376" authorId="0" shapeId="0" xr:uid="{789D27DE-759A-4F66-9A32-2671442347F1}">
      <text>
        <r>
          <rPr>
            <b/>
            <sz val="9"/>
            <color indexed="81"/>
            <rFont val="Tahoma"/>
            <family val="2"/>
          </rPr>
          <t>CEPICI: Prière lier la facture scannée</t>
        </r>
        <r>
          <rPr>
            <sz val="9"/>
            <color indexed="81"/>
            <rFont val="Tahoma"/>
            <family val="2"/>
          </rPr>
          <t xml:space="preserve">
</t>
        </r>
      </text>
    </comment>
    <comment ref="F377" authorId="0" shapeId="0" xr:uid="{594FF40C-B3C6-43B6-827A-DA6E515E50D0}">
      <text>
        <r>
          <rPr>
            <b/>
            <sz val="9"/>
            <color indexed="81"/>
            <rFont val="Tahoma"/>
            <family val="2"/>
          </rPr>
          <t>CEPICI: Prière lier la facture scannée</t>
        </r>
        <r>
          <rPr>
            <sz val="9"/>
            <color indexed="81"/>
            <rFont val="Tahoma"/>
            <family val="2"/>
          </rPr>
          <t xml:space="preserve">
</t>
        </r>
      </text>
    </comment>
    <comment ref="F378" authorId="0" shapeId="0" xr:uid="{00DD9C6F-AC6D-4567-9C7E-D0956D0F3885}">
      <text>
        <r>
          <rPr>
            <b/>
            <sz val="9"/>
            <color indexed="81"/>
            <rFont val="Tahoma"/>
            <family val="2"/>
          </rPr>
          <t>CEPICI: Prière lier la facture scannée</t>
        </r>
        <r>
          <rPr>
            <sz val="9"/>
            <color indexed="81"/>
            <rFont val="Tahoma"/>
            <family val="2"/>
          </rPr>
          <t xml:space="preserve">
</t>
        </r>
      </text>
    </comment>
    <comment ref="F379" authorId="0" shapeId="0" xr:uid="{01DF66B7-DE8C-420E-997E-74DD4DC464EE}">
      <text>
        <r>
          <rPr>
            <b/>
            <sz val="9"/>
            <color indexed="81"/>
            <rFont val="Tahoma"/>
            <family val="2"/>
          </rPr>
          <t>CEPICI: Prière lier la facture scannée</t>
        </r>
        <r>
          <rPr>
            <sz val="9"/>
            <color indexed="81"/>
            <rFont val="Tahoma"/>
            <family val="2"/>
          </rPr>
          <t xml:space="preserve">
</t>
        </r>
      </text>
    </comment>
    <comment ref="F380" authorId="0" shapeId="0" xr:uid="{5FE50B36-FEB2-4A2F-8C21-02FB71DF6CB5}">
      <text>
        <r>
          <rPr>
            <b/>
            <sz val="9"/>
            <color indexed="81"/>
            <rFont val="Tahoma"/>
            <family val="2"/>
          </rPr>
          <t>CEPICI: Prière lier la facture scannée</t>
        </r>
        <r>
          <rPr>
            <sz val="9"/>
            <color indexed="81"/>
            <rFont val="Tahoma"/>
            <family val="2"/>
          </rPr>
          <t xml:space="preserve">
</t>
        </r>
      </text>
    </comment>
    <comment ref="F381" authorId="0" shapeId="0" xr:uid="{FA1A109D-F2DA-40D0-B2F7-E983A98E3C83}">
      <text>
        <r>
          <rPr>
            <b/>
            <sz val="9"/>
            <color indexed="81"/>
            <rFont val="Tahoma"/>
            <family val="2"/>
          </rPr>
          <t>CEPICI: Prière lier la facture scannée</t>
        </r>
        <r>
          <rPr>
            <sz val="9"/>
            <color indexed="81"/>
            <rFont val="Tahoma"/>
            <family val="2"/>
          </rPr>
          <t xml:space="preserve">
</t>
        </r>
      </text>
    </comment>
    <comment ref="F382" authorId="0" shapeId="0" xr:uid="{D55361FB-B5F9-4C25-A425-0FC21C46530D}">
      <text>
        <r>
          <rPr>
            <b/>
            <sz val="9"/>
            <color indexed="81"/>
            <rFont val="Tahoma"/>
            <family val="2"/>
          </rPr>
          <t>CEPICI: Prière lier la facture scannée</t>
        </r>
        <r>
          <rPr>
            <sz val="9"/>
            <color indexed="81"/>
            <rFont val="Tahoma"/>
            <family val="2"/>
          </rPr>
          <t xml:space="preserve">
</t>
        </r>
      </text>
    </comment>
    <comment ref="F383" authorId="0" shapeId="0" xr:uid="{9A8FCD61-2D73-4A11-AA26-379131EF7F8D}">
      <text>
        <r>
          <rPr>
            <b/>
            <sz val="9"/>
            <color indexed="81"/>
            <rFont val="Tahoma"/>
            <family val="2"/>
          </rPr>
          <t>CEPICI: Prière lier la facture scannée</t>
        </r>
        <r>
          <rPr>
            <sz val="9"/>
            <color indexed="81"/>
            <rFont val="Tahoma"/>
            <family val="2"/>
          </rPr>
          <t xml:space="preserve">
</t>
        </r>
      </text>
    </comment>
    <comment ref="F384" authorId="0" shapeId="0" xr:uid="{41EC0440-2083-490C-BDB4-C2CD941EFF68}">
      <text>
        <r>
          <rPr>
            <b/>
            <sz val="9"/>
            <color indexed="81"/>
            <rFont val="Tahoma"/>
            <family val="2"/>
          </rPr>
          <t>CEPICI: Prière lier la facture scannée</t>
        </r>
        <r>
          <rPr>
            <sz val="9"/>
            <color indexed="81"/>
            <rFont val="Tahoma"/>
            <family val="2"/>
          </rPr>
          <t xml:space="preserve">
</t>
        </r>
      </text>
    </comment>
    <comment ref="F385" authorId="0" shapeId="0" xr:uid="{F4A86AE4-8C7D-46A0-AEE5-8A58A2535E9B}">
      <text>
        <r>
          <rPr>
            <b/>
            <sz val="9"/>
            <color indexed="81"/>
            <rFont val="Tahoma"/>
            <family val="2"/>
          </rPr>
          <t>CEPICI: Prière lier la facture scannée</t>
        </r>
        <r>
          <rPr>
            <sz val="9"/>
            <color indexed="81"/>
            <rFont val="Tahoma"/>
            <family val="2"/>
          </rPr>
          <t xml:space="preserve">
</t>
        </r>
      </text>
    </comment>
    <comment ref="F386" authorId="0" shapeId="0" xr:uid="{AF7A9B57-B833-4BB1-B1FE-B14C95AE4BE8}">
      <text>
        <r>
          <rPr>
            <b/>
            <sz val="9"/>
            <color indexed="81"/>
            <rFont val="Tahoma"/>
            <family val="2"/>
          </rPr>
          <t>CEPICI: Prière lier la facture scannée</t>
        </r>
        <r>
          <rPr>
            <sz val="9"/>
            <color indexed="81"/>
            <rFont val="Tahoma"/>
            <family val="2"/>
          </rPr>
          <t xml:space="preserve">
</t>
        </r>
      </text>
    </comment>
    <comment ref="F387" authorId="0" shapeId="0" xr:uid="{894F84BB-4598-4E36-8DA6-7DE4609BB03B}">
      <text>
        <r>
          <rPr>
            <b/>
            <sz val="9"/>
            <color indexed="81"/>
            <rFont val="Tahoma"/>
            <family val="2"/>
          </rPr>
          <t>CEPICI: Prière lier la facture scannée</t>
        </r>
        <r>
          <rPr>
            <sz val="9"/>
            <color indexed="81"/>
            <rFont val="Tahoma"/>
            <family val="2"/>
          </rPr>
          <t xml:space="preserve">
</t>
        </r>
      </text>
    </comment>
    <comment ref="F388" authorId="0" shapeId="0" xr:uid="{F645550B-2F2E-4574-A69D-4C190B8BED06}">
      <text>
        <r>
          <rPr>
            <b/>
            <sz val="9"/>
            <color indexed="81"/>
            <rFont val="Tahoma"/>
            <family val="2"/>
          </rPr>
          <t>CEPICI: Prière lier la facture scannée</t>
        </r>
        <r>
          <rPr>
            <sz val="9"/>
            <color indexed="81"/>
            <rFont val="Tahoma"/>
            <family val="2"/>
          </rPr>
          <t xml:space="preserve">
</t>
        </r>
      </text>
    </comment>
    <comment ref="F389" authorId="0" shapeId="0" xr:uid="{96441F31-5AEB-49CE-8B07-4CE49083E288}">
      <text>
        <r>
          <rPr>
            <b/>
            <sz val="9"/>
            <color indexed="81"/>
            <rFont val="Tahoma"/>
            <family val="2"/>
          </rPr>
          <t>CEPICI: Prière lier la facture scannée</t>
        </r>
        <r>
          <rPr>
            <sz val="9"/>
            <color indexed="81"/>
            <rFont val="Tahoma"/>
            <family val="2"/>
          </rPr>
          <t xml:space="preserve">
</t>
        </r>
      </text>
    </comment>
    <comment ref="F390" authorId="0" shapeId="0" xr:uid="{3104A1DF-0A83-499D-9433-861012533B3D}">
      <text>
        <r>
          <rPr>
            <b/>
            <sz val="9"/>
            <color indexed="81"/>
            <rFont val="Tahoma"/>
            <family val="2"/>
          </rPr>
          <t>CEPICI: Prière lier la facture scannée</t>
        </r>
        <r>
          <rPr>
            <sz val="9"/>
            <color indexed="81"/>
            <rFont val="Tahoma"/>
            <family val="2"/>
          </rPr>
          <t xml:space="preserve">
</t>
        </r>
      </text>
    </comment>
    <comment ref="F391" authorId="0" shapeId="0" xr:uid="{C8B7AB4A-3377-467B-A28D-7CF2A80AA69B}">
      <text>
        <r>
          <rPr>
            <b/>
            <sz val="9"/>
            <color indexed="81"/>
            <rFont val="Tahoma"/>
            <family val="2"/>
          </rPr>
          <t>CEPICI: Prière lier la facture scannée</t>
        </r>
        <r>
          <rPr>
            <sz val="9"/>
            <color indexed="81"/>
            <rFont val="Tahoma"/>
            <family val="2"/>
          </rPr>
          <t xml:space="preserve">
</t>
        </r>
      </text>
    </comment>
    <comment ref="F392" authorId="0" shapeId="0" xr:uid="{304A4257-CDA1-490C-811C-C9690A60055A}">
      <text>
        <r>
          <rPr>
            <b/>
            <sz val="9"/>
            <color indexed="81"/>
            <rFont val="Tahoma"/>
            <family val="2"/>
          </rPr>
          <t>CEPICI: Prière lier la facture scannée</t>
        </r>
        <r>
          <rPr>
            <sz val="9"/>
            <color indexed="81"/>
            <rFont val="Tahoma"/>
            <family val="2"/>
          </rPr>
          <t xml:space="preserve">
</t>
        </r>
      </text>
    </comment>
    <comment ref="F393" authorId="0" shapeId="0" xr:uid="{D2898271-5924-4B26-9A46-1A52524838FF}">
      <text>
        <r>
          <rPr>
            <b/>
            <sz val="9"/>
            <color indexed="81"/>
            <rFont val="Tahoma"/>
            <family val="2"/>
          </rPr>
          <t>CEPICI: Prière lier la facture scannée</t>
        </r>
        <r>
          <rPr>
            <sz val="9"/>
            <color indexed="81"/>
            <rFont val="Tahoma"/>
            <family val="2"/>
          </rPr>
          <t xml:space="preserve">
</t>
        </r>
      </text>
    </comment>
    <comment ref="F394" authorId="0" shapeId="0" xr:uid="{BAD974D5-3464-4A6E-9378-7D68D5B1AB59}">
      <text>
        <r>
          <rPr>
            <b/>
            <sz val="9"/>
            <color indexed="81"/>
            <rFont val="Tahoma"/>
            <family val="2"/>
          </rPr>
          <t>CEPICI: Prière lier la facture scannée</t>
        </r>
        <r>
          <rPr>
            <sz val="9"/>
            <color indexed="81"/>
            <rFont val="Tahoma"/>
            <family val="2"/>
          </rPr>
          <t xml:space="preserve">
</t>
        </r>
      </text>
    </comment>
    <comment ref="F395" authorId="0" shapeId="0" xr:uid="{64C5B7B7-660B-475B-9B13-2CCB651691D3}">
      <text>
        <r>
          <rPr>
            <b/>
            <sz val="9"/>
            <color indexed="81"/>
            <rFont val="Tahoma"/>
            <family val="2"/>
          </rPr>
          <t>CEPICI: Prière lier la facture scannée</t>
        </r>
        <r>
          <rPr>
            <sz val="9"/>
            <color indexed="81"/>
            <rFont val="Tahoma"/>
            <family val="2"/>
          </rPr>
          <t xml:space="preserve">
</t>
        </r>
      </text>
    </comment>
    <comment ref="F396" authorId="0" shapeId="0" xr:uid="{3849E5AC-462C-4EBC-B66B-C7CA298DA872}">
      <text>
        <r>
          <rPr>
            <b/>
            <sz val="9"/>
            <color indexed="81"/>
            <rFont val="Tahoma"/>
            <family val="2"/>
          </rPr>
          <t>CEPICI: Prière lier la facture scannée</t>
        </r>
        <r>
          <rPr>
            <sz val="9"/>
            <color indexed="81"/>
            <rFont val="Tahoma"/>
            <family val="2"/>
          </rPr>
          <t xml:space="preserve">
</t>
        </r>
      </text>
    </comment>
    <comment ref="F397" authorId="0" shapeId="0" xr:uid="{77B5B88A-00A0-4A00-BCEC-583A1EC485BD}">
      <text>
        <r>
          <rPr>
            <b/>
            <sz val="9"/>
            <color indexed="81"/>
            <rFont val="Tahoma"/>
            <family val="2"/>
          </rPr>
          <t>CEPICI: Prière lier la facture scannée</t>
        </r>
        <r>
          <rPr>
            <sz val="9"/>
            <color indexed="81"/>
            <rFont val="Tahoma"/>
            <family val="2"/>
          </rPr>
          <t xml:space="preserve">
</t>
        </r>
      </text>
    </comment>
    <comment ref="F398" authorId="0" shapeId="0" xr:uid="{87038642-C833-41B8-AA15-35812444EB2F}">
      <text>
        <r>
          <rPr>
            <b/>
            <sz val="9"/>
            <color indexed="81"/>
            <rFont val="Tahoma"/>
            <family val="2"/>
          </rPr>
          <t>CEPICI: Prière lier la facture scannée</t>
        </r>
        <r>
          <rPr>
            <sz val="9"/>
            <color indexed="81"/>
            <rFont val="Tahoma"/>
            <family val="2"/>
          </rPr>
          <t xml:space="preserve">
</t>
        </r>
      </text>
    </comment>
    <comment ref="F399" authorId="0" shapeId="0" xr:uid="{00441F67-EC1E-4B8C-ADA4-27943128BC3B}">
      <text>
        <r>
          <rPr>
            <b/>
            <sz val="9"/>
            <color indexed="81"/>
            <rFont val="Tahoma"/>
            <family val="2"/>
          </rPr>
          <t>CEPICI: Prière lier la facture scannée</t>
        </r>
        <r>
          <rPr>
            <sz val="9"/>
            <color indexed="81"/>
            <rFont val="Tahoma"/>
            <family val="2"/>
          </rPr>
          <t xml:space="preserve">
</t>
        </r>
      </text>
    </comment>
    <comment ref="F400" authorId="0" shapeId="0" xr:uid="{6AD3AE1F-35C1-4A00-8721-336EA91F97EA}">
      <text>
        <r>
          <rPr>
            <b/>
            <sz val="9"/>
            <color indexed="81"/>
            <rFont val="Tahoma"/>
            <family val="2"/>
          </rPr>
          <t>CEPICI: Prière lier la facture scannée</t>
        </r>
        <r>
          <rPr>
            <sz val="9"/>
            <color indexed="81"/>
            <rFont val="Tahoma"/>
            <family val="2"/>
          </rPr>
          <t xml:space="preserve">
</t>
        </r>
      </text>
    </comment>
    <comment ref="F401" authorId="0" shapeId="0" xr:uid="{AAA0376C-F7F2-4C54-915E-A4E652F6252F}">
      <text>
        <r>
          <rPr>
            <b/>
            <sz val="9"/>
            <color indexed="81"/>
            <rFont val="Tahoma"/>
            <family val="2"/>
          </rPr>
          <t>CEPICI: Prière lier la facture scannée</t>
        </r>
        <r>
          <rPr>
            <sz val="9"/>
            <color indexed="81"/>
            <rFont val="Tahoma"/>
            <family val="2"/>
          </rPr>
          <t xml:space="preserve">
</t>
        </r>
      </text>
    </comment>
    <comment ref="F402" authorId="0" shapeId="0" xr:uid="{64F3F43F-DD5D-4EB3-A0CB-3A5BA8CBB7CF}">
      <text>
        <r>
          <rPr>
            <b/>
            <sz val="9"/>
            <color indexed="81"/>
            <rFont val="Tahoma"/>
            <family val="2"/>
          </rPr>
          <t>CEPICI: Prière lier la facture scannée</t>
        </r>
        <r>
          <rPr>
            <sz val="9"/>
            <color indexed="81"/>
            <rFont val="Tahoma"/>
            <family val="2"/>
          </rPr>
          <t xml:space="preserve">
</t>
        </r>
      </text>
    </comment>
    <comment ref="F403" authorId="0" shapeId="0" xr:uid="{E735FA13-178C-492E-AF57-6B0C0C8AE0C3}">
      <text>
        <r>
          <rPr>
            <b/>
            <sz val="9"/>
            <color indexed="81"/>
            <rFont val="Tahoma"/>
            <family val="2"/>
          </rPr>
          <t>CEPICI: Prière lier la facture scannée</t>
        </r>
        <r>
          <rPr>
            <sz val="9"/>
            <color indexed="81"/>
            <rFont val="Tahoma"/>
            <family val="2"/>
          </rPr>
          <t xml:space="preserve">
</t>
        </r>
      </text>
    </comment>
    <comment ref="F404" authorId="0" shapeId="0" xr:uid="{8A39A121-D735-47CF-9C35-620899A7277F}">
      <text>
        <r>
          <rPr>
            <b/>
            <sz val="9"/>
            <color indexed="81"/>
            <rFont val="Tahoma"/>
            <family val="2"/>
          </rPr>
          <t>CEPICI: Prière lier la facture scannée</t>
        </r>
        <r>
          <rPr>
            <sz val="9"/>
            <color indexed="81"/>
            <rFont val="Tahoma"/>
            <family val="2"/>
          </rPr>
          <t xml:space="preserve">
</t>
        </r>
      </text>
    </comment>
    <comment ref="F405" authorId="0" shapeId="0" xr:uid="{77D8E80B-2564-4E3E-AD38-AC5C860D1458}">
      <text>
        <r>
          <rPr>
            <b/>
            <sz val="9"/>
            <color indexed="81"/>
            <rFont val="Tahoma"/>
            <family val="2"/>
          </rPr>
          <t>CEPICI: Prière lier la facture scannée</t>
        </r>
        <r>
          <rPr>
            <sz val="9"/>
            <color indexed="81"/>
            <rFont val="Tahoma"/>
            <family val="2"/>
          </rPr>
          <t xml:space="preserve">
</t>
        </r>
      </text>
    </comment>
    <comment ref="F406" authorId="0" shapeId="0" xr:uid="{8E0DF447-C484-4525-B7DB-921A72C2FAC2}">
      <text>
        <r>
          <rPr>
            <b/>
            <sz val="9"/>
            <color indexed="81"/>
            <rFont val="Tahoma"/>
            <family val="2"/>
          </rPr>
          <t>CEPICI: Prière lier la facture scannée</t>
        </r>
        <r>
          <rPr>
            <sz val="9"/>
            <color indexed="81"/>
            <rFont val="Tahoma"/>
            <family val="2"/>
          </rPr>
          <t xml:space="preserve">
</t>
        </r>
      </text>
    </comment>
    <comment ref="F407" authorId="0" shapeId="0" xr:uid="{B21863FA-8642-40EE-8E16-2CC6EBAAB7D2}">
      <text>
        <r>
          <rPr>
            <b/>
            <sz val="9"/>
            <color indexed="81"/>
            <rFont val="Tahoma"/>
            <family val="2"/>
          </rPr>
          <t>CEPICI: Prière lier la facture scannée</t>
        </r>
        <r>
          <rPr>
            <sz val="9"/>
            <color indexed="81"/>
            <rFont val="Tahoma"/>
            <family val="2"/>
          </rPr>
          <t xml:space="preserve">
</t>
        </r>
      </text>
    </comment>
    <comment ref="F408" authorId="0" shapeId="0" xr:uid="{C7810D5C-E515-4874-9166-3E8E0C6DC6E0}">
      <text>
        <r>
          <rPr>
            <b/>
            <sz val="9"/>
            <color indexed="81"/>
            <rFont val="Tahoma"/>
            <family val="2"/>
          </rPr>
          <t>CEPICI: Prière lier la facture scannée</t>
        </r>
        <r>
          <rPr>
            <sz val="9"/>
            <color indexed="81"/>
            <rFont val="Tahoma"/>
            <family val="2"/>
          </rPr>
          <t xml:space="preserve">
</t>
        </r>
      </text>
    </comment>
    <comment ref="F409" authorId="0" shapeId="0" xr:uid="{36797D5D-BC9B-4CC8-87D8-2065E79E4F9E}">
      <text>
        <r>
          <rPr>
            <b/>
            <sz val="9"/>
            <color indexed="81"/>
            <rFont val="Tahoma"/>
            <family val="2"/>
          </rPr>
          <t>CEPICI: Prière lier la facture scannée</t>
        </r>
        <r>
          <rPr>
            <sz val="9"/>
            <color indexed="81"/>
            <rFont val="Tahoma"/>
            <family val="2"/>
          </rPr>
          <t xml:space="preserve">
</t>
        </r>
      </text>
    </comment>
    <comment ref="F410" authorId="0" shapeId="0" xr:uid="{EB6408B1-6F1C-44B2-87AB-2A033BB9299F}">
      <text>
        <r>
          <rPr>
            <b/>
            <sz val="9"/>
            <color indexed="81"/>
            <rFont val="Tahoma"/>
            <family val="2"/>
          </rPr>
          <t>CEPICI: Prière lier la facture scannée</t>
        </r>
        <r>
          <rPr>
            <sz val="9"/>
            <color indexed="81"/>
            <rFont val="Tahoma"/>
            <family val="2"/>
          </rPr>
          <t xml:space="preserve">
</t>
        </r>
      </text>
    </comment>
    <comment ref="F411" authorId="0" shapeId="0" xr:uid="{56263717-9623-456A-90F5-1D31B7130D1F}">
      <text>
        <r>
          <rPr>
            <b/>
            <sz val="9"/>
            <color indexed="81"/>
            <rFont val="Tahoma"/>
            <family val="2"/>
          </rPr>
          <t>CEPICI: Prière lier la facture scannée</t>
        </r>
        <r>
          <rPr>
            <sz val="9"/>
            <color indexed="81"/>
            <rFont val="Tahoma"/>
            <family val="2"/>
          </rPr>
          <t xml:space="preserve">
</t>
        </r>
      </text>
    </comment>
    <comment ref="F412" authorId="0" shapeId="0" xr:uid="{0C04344D-3E69-42FC-B55E-6B07816CF228}">
      <text>
        <r>
          <rPr>
            <b/>
            <sz val="9"/>
            <color indexed="81"/>
            <rFont val="Tahoma"/>
            <family val="2"/>
          </rPr>
          <t>CEPICI: Prière lier la facture scannée</t>
        </r>
        <r>
          <rPr>
            <sz val="9"/>
            <color indexed="81"/>
            <rFont val="Tahoma"/>
            <family val="2"/>
          </rPr>
          <t xml:space="preserve">
</t>
        </r>
      </text>
    </comment>
    <comment ref="F413" authorId="0" shapeId="0" xr:uid="{5AAFC911-383C-434F-BCF1-B5721284DB68}">
      <text>
        <r>
          <rPr>
            <b/>
            <sz val="9"/>
            <color indexed="81"/>
            <rFont val="Tahoma"/>
            <family val="2"/>
          </rPr>
          <t>CEPICI: Prière lier la facture scannée</t>
        </r>
        <r>
          <rPr>
            <sz val="9"/>
            <color indexed="81"/>
            <rFont val="Tahoma"/>
            <family val="2"/>
          </rPr>
          <t xml:space="preserve">
</t>
        </r>
      </text>
    </comment>
    <comment ref="F414" authorId="0" shapeId="0" xr:uid="{CAD422E4-1B93-486C-88E5-0FEC83B66D2A}">
      <text>
        <r>
          <rPr>
            <b/>
            <sz val="9"/>
            <color indexed="81"/>
            <rFont val="Tahoma"/>
            <family val="2"/>
          </rPr>
          <t>CEPICI: Prière lier la facture scannée</t>
        </r>
        <r>
          <rPr>
            <sz val="9"/>
            <color indexed="81"/>
            <rFont val="Tahoma"/>
            <family val="2"/>
          </rPr>
          <t xml:space="preserve">
</t>
        </r>
      </text>
    </comment>
    <comment ref="F415" authorId="0" shapeId="0" xr:uid="{052C71A3-FDE3-459C-9E88-492DC8C9D9F8}">
      <text>
        <r>
          <rPr>
            <b/>
            <sz val="9"/>
            <color indexed="81"/>
            <rFont val="Tahoma"/>
            <family val="2"/>
          </rPr>
          <t>CEPICI: Prière lier la facture scannée</t>
        </r>
        <r>
          <rPr>
            <sz val="9"/>
            <color indexed="81"/>
            <rFont val="Tahoma"/>
            <family val="2"/>
          </rPr>
          <t xml:space="preserve">
</t>
        </r>
      </text>
    </comment>
    <comment ref="F416" authorId="0" shapeId="0" xr:uid="{276CD47A-5D79-4AD3-B47A-BF3B260665F4}">
      <text>
        <r>
          <rPr>
            <b/>
            <sz val="9"/>
            <color indexed="81"/>
            <rFont val="Tahoma"/>
            <family val="2"/>
          </rPr>
          <t>CEPICI: Prière lier la facture scannée</t>
        </r>
        <r>
          <rPr>
            <sz val="9"/>
            <color indexed="81"/>
            <rFont val="Tahoma"/>
            <family val="2"/>
          </rPr>
          <t xml:space="preserve">
</t>
        </r>
      </text>
    </comment>
    <comment ref="F417" authorId="0" shapeId="0" xr:uid="{7C2CCA5E-5F00-4D63-97EE-D67E399FF21A}">
      <text>
        <r>
          <rPr>
            <b/>
            <sz val="9"/>
            <color indexed="81"/>
            <rFont val="Tahoma"/>
            <family val="2"/>
          </rPr>
          <t>CEPICI: Prière lier la facture scannée</t>
        </r>
        <r>
          <rPr>
            <sz val="9"/>
            <color indexed="81"/>
            <rFont val="Tahoma"/>
            <family val="2"/>
          </rPr>
          <t xml:space="preserve">
</t>
        </r>
      </text>
    </comment>
    <comment ref="F418" authorId="0" shapeId="0" xr:uid="{B7A38B49-7EBF-441B-8E53-7DA2374EE28B}">
      <text>
        <r>
          <rPr>
            <b/>
            <sz val="9"/>
            <color indexed="81"/>
            <rFont val="Tahoma"/>
            <family val="2"/>
          </rPr>
          <t>CEPICI: Prière lier la facture scannée</t>
        </r>
        <r>
          <rPr>
            <sz val="9"/>
            <color indexed="81"/>
            <rFont val="Tahoma"/>
            <family val="2"/>
          </rPr>
          <t xml:space="preserve">
</t>
        </r>
      </text>
    </comment>
    <comment ref="F419" authorId="0" shapeId="0" xr:uid="{19702A08-5813-401C-A7A7-90C41DB43C77}">
      <text>
        <r>
          <rPr>
            <b/>
            <sz val="9"/>
            <color indexed="81"/>
            <rFont val="Tahoma"/>
            <family val="2"/>
          </rPr>
          <t>CEPICI: Prière lier la facture scannée</t>
        </r>
        <r>
          <rPr>
            <sz val="9"/>
            <color indexed="81"/>
            <rFont val="Tahoma"/>
            <family val="2"/>
          </rPr>
          <t xml:space="preserve">
</t>
        </r>
      </text>
    </comment>
    <comment ref="F420" authorId="0" shapeId="0" xr:uid="{D9CFCAE0-CD69-4DA9-BD3D-CF7C3FF9F515}">
      <text>
        <r>
          <rPr>
            <b/>
            <sz val="9"/>
            <color indexed="81"/>
            <rFont val="Tahoma"/>
            <family val="2"/>
          </rPr>
          <t>CEPICI: Prière lier la facture scannée</t>
        </r>
        <r>
          <rPr>
            <sz val="9"/>
            <color indexed="81"/>
            <rFont val="Tahoma"/>
            <family val="2"/>
          </rPr>
          <t xml:space="preserve">
</t>
        </r>
      </text>
    </comment>
    <comment ref="F421" authorId="0" shapeId="0" xr:uid="{2E5CF67C-78D0-4209-8D0B-AEB5DEF071F6}">
      <text>
        <r>
          <rPr>
            <b/>
            <sz val="9"/>
            <color indexed="81"/>
            <rFont val="Tahoma"/>
            <family val="2"/>
          </rPr>
          <t>CEPICI: Prière lier la facture scannée</t>
        </r>
        <r>
          <rPr>
            <sz val="9"/>
            <color indexed="81"/>
            <rFont val="Tahoma"/>
            <family val="2"/>
          </rPr>
          <t xml:space="preserve">
</t>
        </r>
      </text>
    </comment>
    <comment ref="F422" authorId="0" shapeId="0" xr:uid="{FFF91311-AAD9-468F-B646-E7FB66DAF3C2}">
      <text>
        <r>
          <rPr>
            <b/>
            <sz val="9"/>
            <color indexed="81"/>
            <rFont val="Tahoma"/>
            <family val="2"/>
          </rPr>
          <t>CEPICI: Prière lier la facture scannée</t>
        </r>
        <r>
          <rPr>
            <sz val="9"/>
            <color indexed="81"/>
            <rFont val="Tahoma"/>
            <family val="2"/>
          </rPr>
          <t xml:space="preserve">
</t>
        </r>
      </text>
    </comment>
    <comment ref="F423" authorId="0" shapeId="0" xr:uid="{C7160B20-6BAA-4E8C-A43E-B6798E28522F}">
      <text>
        <r>
          <rPr>
            <b/>
            <sz val="9"/>
            <color indexed="81"/>
            <rFont val="Tahoma"/>
            <family val="2"/>
          </rPr>
          <t>CEPICI: Prière lier la facture scannée</t>
        </r>
        <r>
          <rPr>
            <sz val="9"/>
            <color indexed="81"/>
            <rFont val="Tahoma"/>
            <family val="2"/>
          </rPr>
          <t xml:space="preserve">
</t>
        </r>
      </text>
    </comment>
    <comment ref="F424" authorId="0" shapeId="0" xr:uid="{A581C8CE-C261-4FCE-9408-67B92E627383}">
      <text>
        <r>
          <rPr>
            <b/>
            <sz val="9"/>
            <color indexed="81"/>
            <rFont val="Tahoma"/>
            <family val="2"/>
          </rPr>
          <t>CEPICI: Prière lier la facture scannée</t>
        </r>
        <r>
          <rPr>
            <sz val="9"/>
            <color indexed="81"/>
            <rFont val="Tahoma"/>
            <family val="2"/>
          </rPr>
          <t xml:space="preserve">
</t>
        </r>
      </text>
    </comment>
    <comment ref="F425" authorId="0" shapeId="0" xr:uid="{FE9EBB9C-7CE1-4C66-8B7F-9932A611AAD2}">
      <text>
        <r>
          <rPr>
            <b/>
            <sz val="9"/>
            <color indexed="81"/>
            <rFont val="Tahoma"/>
            <family val="2"/>
          </rPr>
          <t>CEPICI: Prière lier la facture scannée</t>
        </r>
        <r>
          <rPr>
            <sz val="9"/>
            <color indexed="81"/>
            <rFont val="Tahoma"/>
            <family val="2"/>
          </rPr>
          <t xml:space="preserve">
</t>
        </r>
      </text>
    </comment>
    <comment ref="F426" authorId="0" shapeId="0" xr:uid="{FF2A25A1-153B-4B9B-9988-9C66D8257456}">
      <text>
        <r>
          <rPr>
            <b/>
            <sz val="9"/>
            <color indexed="81"/>
            <rFont val="Tahoma"/>
            <family val="2"/>
          </rPr>
          <t>CEPICI: Prière lier la facture scannée</t>
        </r>
        <r>
          <rPr>
            <sz val="9"/>
            <color indexed="81"/>
            <rFont val="Tahoma"/>
            <family val="2"/>
          </rPr>
          <t xml:space="preserve">
</t>
        </r>
      </text>
    </comment>
    <comment ref="F427" authorId="0" shapeId="0" xr:uid="{BD6AC890-B999-40D6-A512-CD2EE9F4BCD3}">
      <text>
        <r>
          <rPr>
            <b/>
            <sz val="9"/>
            <color indexed="81"/>
            <rFont val="Tahoma"/>
            <family val="2"/>
          </rPr>
          <t>CEPICI: Prière lier la facture scannée</t>
        </r>
        <r>
          <rPr>
            <sz val="9"/>
            <color indexed="81"/>
            <rFont val="Tahoma"/>
            <family val="2"/>
          </rPr>
          <t xml:space="preserve">
</t>
        </r>
      </text>
    </comment>
    <comment ref="F428" authorId="0" shapeId="0" xr:uid="{B17605E0-D40C-45F1-897B-AB879BA3F393}">
      <text>
        <r>
          <rPr>
            <b/>
            <sz val="9"/>
            <color indexed="81"/>
            <rFont val="Tahoma"/>
            <family val="2"/>
          </rPr>
          <t>CEPICI: Prière lier la facture scannée</t>
        </r>
        <r>
          <rPr>
            <sz val="9"/>
            <color indexed="81"/>
            <rFont val="Tahoma"/>
            <family val="2"/>
          </rPr>
          <t xml:space="preserve">
</t>
        </r>
      </text>
    </comment>
    <comment ref="F429" authorId="0" shapeId="0" xr:uid="{AB931CF6-827C-4492-AB78-C164DA619192}">
      <text>
        <r>
          <rPr>
            <b/>
            <sz val="9"/>
            <color indexed="81"/>
            <rFont val="Tahoma"/>
            <family val="2"/>
          </rPr>
          <t>CEPICI: Prière lier la facture scannée</t>
        </r>
        <r>
          <rPr>
            <sz val="9"/>
            <color indexed="81"/>
            <rFont val="Tahoma"/>
            <family val="2"/>
          </rPr>
          <t xml:space="preserve">
</t>
        </r>
      </text>
    </comment>
    <comment ref="F430" authorId="0" shapeId="0" xr:uid="{90BF52E2-3939-46C4-B37B-1A774028B312}">
      <text>
        <r>
          <rPr>
            <b/>
            <sz val="9"/>
            <color indexed="81"/>
            <rFont val="Tahoma"/>
            <family val="2"/>
          </rPr>
          <t>CEPICI: Prière lier la facture scannée</t>
        </r>
        <r>
          <rPr>
            <sz val="9"/>
            <color indexed="81"/>
            <rFont val="Tahoma"/>
            <family val="2"/>
          </rPr>
          <t xml:space="preserve">
</t>
        </r>
      </text>
    </comment>
    <comment ref="F431" authorId="0" shapeId="0" xr:uid="{B9C8C210-1ED7-4A35-97D0-0F38815FEBF9}">
      <text>
        <r>
          <rPr>
            <b/>
            <sz val="9"/>
            <color indexed="81"/>
            <rFont val="Tahoma"/>
            <family val="2"/>
          </rPr>
          <t>CEPICI: Prière lier la facture scannée</t>
        </r>
        <r>
          <rPr>
            <sz val="9"/>
            <color indexed="81"/>
            <rFont val="Tahoma"/>
            <family val="2"/>
          </rPr>
          <t xml:space="preserve">
</t>
        </r>
      </text>
    </comment>
    <comment ref="F432" authorId="0" shapeId="0" xr:uid="{90EDCD49-D9BE-430F-B28A-48A531292164}">
      <text>
        <r>
          <rPr>
            <b/>
            <sz val="9"/>
            <color indexed="81"/>
            <rFont val="Tahoma"/>
            <family val="2"/>
          </rPr>
          <t>CEPICI: Prière lier la facture scannée</t>
        </r>
        <r>
          <rPr>
            <sz val="9"/>
            <color indexed="81"/>
            <rFont val="Tahoma"/>
            <family val="2"/>
          </rPr>
          <t xml:space="preserve">
</t>
        </r>
      </text>
    </comment>
    <comment ref="F433" authorId="0" shapeId="0" xr:uid="{2F6097DD-2D59-46CA-ADD9-1B6429B97420}">
      <text>
        <r>
          <rPr>
            <b/>
            <sz val="9"/>
            <color indexed="81"/>
            <rFont val="Tahoma"/>
            <family val="2"/>
          </rPr>
          <t>CEPICI: Prière lier la facture scannée</t>
        </r>
        <r>
          <rPr>
            <sz val="9"/>
            <color indexed="81"/>
            <rFont val="Tahoma"/>
            <family val="2"/>
          </rPr>
          <t xml:space="preserve">
</t>
        </r>
      </text>
    </comment>
    <comment ref="F434" authorId="0" shapeId="0" xr:uid="{8833F563-183E-4B55-AE5E-7D90F210100F}">
      <text>
        <r>
          <rPr>
            <b/>
            <sz val="9"/>
            <color indexed="81"/>
            <rFont val="Tahoma"/>
            <family val="2"/>
          </rPr>
          <t>CEPICI: Prière lier la facture scannée</t>
        </r>
        <r>
          <rPr>
            <sz val="9"/>
            <color indexed="81"/>
            <rFont val="Tahoma"/>
            <family val="2"/>
          </rPr>
          <t xml:space="preserve">
</t>
        </r>
      </text>
    </comment>
    <comment ref="F435" authorId="0" shapeId="0" xr:uid="{351F51C8-EC9F-4D46-8967-8CDF3BA07D2F}">
      <text>
        <r>
          <rPr>
            <b/>
            <sz val="9"/>
            <color indexed="81"/>
            <rFont val="Tahoma"/>
            <family val="2"/>
          </rPr>
          <t>CEPICI: Prière lier la facture scannée</t>
        </r>
        <r>
          <rPr>
            <sz val="9"/>
            <color indexed="81"/>
            <rFont val="Tahoma"/>
            <family val="2"/>
          </rPr>
          <t xml:space="preserve">
</t>
        </r>
      </text>
    </comment>
    <comment ref="F436" authorId="0" shapeId="0" xr:uid="{47719B26-7EF0-4A5F-A086-C3FC54F2CBD1}">
      <text>
        <r>
          <rPr>
            <b/>
            <sz val="9"/>
            <color indexed="81"/>
            <rFont val="Tahoma"/>
            <family val="2"/>
          </rPr>
          <t>CEPICI: Prière lier la facture scannée</t>
        </r>
        <r>
          <rPr>
            <sz val="9"/>
            <color indexed="81"/>
            <rFont val="Tahoma"/>
            <family val="2"/>
          </rPr>
          <t xml:space="preserve">
</t>
        </r>
      </text>
    </comment>
    <comment ref="F437" authorId="0" shapeId="0" xr:uid="{27B49F28-4715-4FBA-A2C1-36502986BF7F}">
      <text>
        <r>
          <rPr>
            <b/>
            <sz val="9"/>
            <color indexed="81"/>
            <rFont val="Tahoma"/>
            <family val="2"/>
          </rPr>
          <t>CEPICI: Prière lier la facture scannée</t>
        </r>
        <r>
          <rPr>
            <sz val="9"/>
            <color indexed="81"/>
            <rFont val="Tahoma"/>
            <family val="2"/>
          </rPr>
          <t xml:space="preserve">
</t>
        </r>
      </text>
    </comment>
    <comment ref="F438" authorId="0" shapeId="0" xr:uid="{57C069A3-6B93-4F6F-82A5-191B37FCF5C6}">
      <text>
        <r>
          <rPr>
            <b/>
            <sz val="9"/>
            <color indexed="81"/>
            <rFont val="Tahoma"/>
            <family val="2"/>
          </rPr>
          <t>CEPICI: Prière lier la facture scannée</t>
        </r>
        <r>
          <rPr>
            <sz val="9"/>
            <color indexed="81"/>
            <rFont val="Tahoma"/>
            <family val="2"/>
          </rPr>
          <t xml:space="preserve">
</t>
        </r>
      </text>
    </comment>
    <comment ref="F439" authorId="0" shapeId="0" xr:uid="{22644D96-8B13-4C1E-8F39-90A4077FFBCE}">
      <text>
        <r>
          <rPr>
            <b/>
            <sz val="9"/>
            <color indexed="81"/>
            <rFont val="Tahoma"/>
            <family val="2"/>
          </rPr>
          <t>CEPICI: Prière lier la facture scannée</t>
        </r>
        <r>
          <rPr>
            <sz val="9"/>
            <color indexed="81"/>
            <rFont val="Tahoma"/>
            <family val="2"/>
          </rPr>
          <t xml:space="preserve">
</t>
        </r>
      </text>
    </comment>
    <comment ref="F440" authorId="0" shapeId="0" xr:uid="{AAD86D8D-F425-4EFA-9981-B2E4E3CC7F18}">
      <text>
        <r>
          <rPr>
            <b/>
            <sz val="9"/>
            <color indexed="81"/>
            <rFont val="Tahoma"/>
            <family val="2"/>
          </rPr>
          <t>CEPICI: Prière lier la facture scannée</t>
        </r>
        <r>
          <rPr>
            <sz val="9"/>
            <color indexed="81"/>
            <rFont val="Tahoma"/>
            <family val="2"/>
          </rPr>
          <t xml:space="preserve">
</t>
        </r>
      </text>
    </comment>
    <comment ref="F441" authorId="0" shapeId="0" xr:uid="{3658B577-E0F2-4EF1-A619-B0EA1CB1DA61}">
      <text>
        <r>
          <rPr>
            <b/>
            <sz val="9"/>
            <color indexed="81"/>
            <rFont val="Tahoma"/>
            <family val="2"/>
          </rPr>
          <t>CEPICI: Prière lier la facture scannée</t>
        </r>
        <r>
          <rPr>
            <sz val="9"/>
            <color indexed="81"/>
            <rFont val="Tahoma"/>
            <family val="2"/>
          </rPr>
          <t xml:space="preserve">
</t>
        </r>
      </text>
    </comment>
    <comment ref="F442" authorId="0" shapeId="0" xr:uid="{B9EC4A28-E233-416F-A052-5D48296086AB}">
      <text>
        <r>
          <rPr>
            <b/>
            <sz val="9"/>
            <color indexed="81"/>
            <rFont val="Tahoma"/>
            <family val="2"/>
          </rPr>
          <t>CEPICI: Prière lier la facture scannée</t>
        </r>
        <r>
          <rPr>
            <sz val="9"/>
            <color indexed="81"/>
            <rFont val="Tahoma"/>
            <family val="2"/>
          </rPr>
          <t xml:space="preserve">
</t>
        </r>
      </text>
    </comment>
    <comment ref="F443" authorId="0" shapeId="0" xr:uid="{25C0B8ED-3F44-4B8E-9EE0-D389FE90FF83}">
      <text>
        <r>
          <rPr>
            <b/>
            <sz val="9"/>
            <color indexed="81"/>
            <rFont val="Tahoma"/>
            <family val="2"/>
          </rPr>
          <t>CEPICI: Prière lier la facture scannée</t>
        </r>
        <r>
          <rPr>
            <sz val="9"/>
            <color indexed="81"/>
            <rFont val="Tahoma"/>
            <family val="2"/>
          </rPr>
          <t xml:space="preserve">
</t>
        </r>
      </text>
    </comment>
    <comment ref="F444" authorId="0" shapeId="0" xr:uid="{B9A08A90-4781-4933-AF23-E8C2C54A5044}">
      <text>
        <r>
          <rPr>
            <b/>
            <sz val="9"/>
            <color indexed="81"/>
            <rFont val="Tahoma"/>
            <family val="2"/>
          </rPr>
          <t>CEPICI: Prière lier la facture scannée</t>
        </r>
        <r>
          <rPr>
            <sz val="9"/>
            <color indexed="81"/>
            <rFont val="Tahoma"/>
            <family val="2"/>
          </rPr>
          <t xml:space="preserve">
</t>
        </r>
      </text>
    </comment>
    <comment ref="F445" authorId="0" shapeId="0" xr:uid="{5A6ECF8F-4A26-47AF-B905-052E379827DC}">
      <text>
        <r>
          <rPr>
            <b/>
            <sz val="9"/>
            <color indexed="81"/>
            <rFont val="Tahoma"/>
            <family val="2"/>
          </rPr>
          <t>CEPICI: Prière lier la facture scannée</t>
        </r>
        <r>
          <rPr>
            <sz val="9"/>
            <color indexed="81"/>
            <rFont val="Tahoma"/>
            <family val="2"/>
          </rPr>
          <t xml:space="preserve">
</t>
        </r>
      </text>
    </comment>
    <comment ref="F446" authorId="0" shapeId="0" xr:uid="{6E30F510-283B-4494-B08A-47D39AEFC4EE}">
      <text>
        <r>
          <rPr>
            <b/>
            <sz val="9"/>
            <color indexed="81"/>
            <rFont val="Tahoma"/>
            <family val="2"/>
          </rPr>
          <t>CEPICI: Prière lier la facture scannée</t>
        </r>
        <r>
          <rPr>
            <sz val="9"/>
            <color indexed="81"/>
            <rFont val="Tahoma"/>
            <family val="2"/>
          </rPr>
          <t xml:space="preserve">
</t>
        </r>
      </text>
    </comment>
    <comment ref="F447" authorId="0" shapeId="0" xr:uid="{A518A893-1A2D-46F4-9DB7-3C12C8F3635B}">
      <text>
        <r>
          <rPr>
            <b/>
            <sz val="9"/>
            <color indexed="81"/>
            <rFont val="Tahoma"/>
            <family val="2"/>
          </rPr>
          <t>CEPICI: Prière lier la facture scannée</t>
        </r>
        <r>
          <rPr>
            <sz val="9"/>
            <color indexed="81"/>
            <rFont val="Tahoma"/>
            <family val="2"/>
          </rPr>
          <t xml:space="preserve">
</t>
        </r>
      </text>
    </comment>
    <comment ref="F448" authorId="0" shapeId="0" xr:uid="{A2A71987-01D1-4EB1-A87C-B14E1964F9BD}">
      <text>
        <r>
          <rPr>
            <b/>
            <sz val="9"/>
            <color indexed="81"/>
            <rFont val="Tahoma"/>
            <family val="2"/>
          </rPr>
          <t>CEPICI: Prière lier la facture scannée</t>
        </r>
        <r>
          <rPr>
            <sz val="9"/>
            <color indexed="81"/>
            <rFont val="Tahoma"/>
            <family val="2"/>
          </rPr>
          <t xml:space="preserve">
</t>
        </r>
      </text>
    </comment>
    <comment ref="F449" authorId="0" shapeId="0" xr:uid="{4F5695F1-7E59-444B-A5F3-2C5FD9651AAF}">
      <text>
        <r>
          <rPr>
            <b/>
            <sz val="9"/>
            <color indexed="81"/>
            <rFont val="Tahoma"/>
            <family val="2"/>
          </rPr>
          <t>CEPICI: Prière lier la facture scannée</t>
        </r>
        <r>
          <rPr>
            <sz val="9"/>
            <color indexed="81"/>
            <rFont val="Tahoma"/>
            <family val="2"/>
          </rPr>
          <t xml:space="preserve">
</t>
        </r>
      </text>
    </comment>
    <comment ref="F450" authorId="0" shapeId="0" xr:uid="{893C6C55-DA18-4129-BEDF-6D4EE737011B}">
      <text>
        <r>
          <rPr>
            <b/>
            <sz val="9"/>
            <color indexed="81"/>
            <rFont val="Tahoma"/>
            <family val="2"/>
          </rPr>
          <t>CEPICI: Prière lier la facture scannée</t>
        </r>
        <r>
          <rPr>
            <sz val="9"/>
            <color indexed="81"/>
            <rFont val="Tahoma"/>
            <family val="2"/>
          </rPr>
          <t xml:space="preserve">
</t>
        </r>
      </text>
    </comment>
    <comment ref="F451" authorId="0" shapeId="0" xr:uid="{721C6E50-AD44-4908-A760-F01CA30F61AE}">
      <text>
        <r>
          <rPr>
            <b/>
            <sz val="9"/>
            <color indexed="81"/>
            <rFont val="Tahoma"/>
            <family val="2"/>
          </rPr>
          <t>CEPICI: Prière lier la facture scannée</t>
        </r>
        <r>
          <rPr>
            <sz val="9"/>
            <color indexed="81"/>
            <rFont val="Tahoma"/>
            <family val="2"/>
          </rPr>
          <t xml:space="preserve">
</t>
        </r>
      </text>
    </comment>
    <comment ref="F452" authorId="0" shapeId="0" xr:uid="{53C9ADFA-F256-49E1-9719-F248C8AC5A07}">
      <text>
        <r>
          <rPr>
            <b/>
            <sz val="9"/>
            <color indexed="81"/>
            <rFont val="Tahoma"/>
            <family val="2"/>
          </rPr>
          <t>CEPICI: Prière lier la facture scannée</t>
        </r>
        <r>
          <rPr>
            <sz val="9"/>
            <color indexed="81"/>
            <rFont val="Tahoma"/>
            <family val="2"/>
          </rPr>
          <t xml:space="preserve">
</t>
        </r>
      </text>
    </comment>
    <comment ref="F453" authorId="0" shapeId="0" xr:uid="{B7E2BE4F-6F43-4005-870F-8742ED8FC9C9}">
      <text>
        <r>
          <rPr>
            <b/>
            <sz val="9"/>
            <color indexed="81"/>
            <rFont val="Tahoma"/>
            <family val="2"/>
          </rPr>
          <t>CEPICI: Prière lier la facture scannée</t>
        </r>
        <r>
          <rPr>
            <sz val="9"/>
            <color indexed="81"/>
            <rFont val="Tahoma"/>
            <family val="2"/>
          </rPr>
          <t xml:space="preserve">
</t>
        </r>
      </text>
    </comment>
    <comment ref="F454" authorId="0" shapeId="0" xr:uid="{89C21889-3284-49D4-AE82-4EFC2E4F515F}">
      <text>
        <r>
          <rPr>
            <b/>
            <sz val="9"/>
            <color indexed="81"/>
            <rFont val="Tahoma"/>
            <family val="2"/>
          </rPr>
          <t>CEPICI: Prière lier la facture scannée</t>
        </r>
        <r>
          <rPr>
            <sz val="9"/>
            <color indexed="81"/>
            <rFont val="Tahoma"/>
            <family val="2"/>
          </rPr>
          <t xml:space="preserve">
</t>
        </r>
      </text>
    </comment>
    <comment ref="F455" authorId="0" shapeId="0" xr:uid="{CA34AD13-6B69-42DA-BD0E-C8290706C7E8}">
      <text>
        <r>
          <rPr>
            <b/>
            <sz val="9"/>
            <color indexed="81"/>
            <rFont val="Tahoma"/>
            <family val="2"/>
          </rPr>
          <t>CEPICI: Prière lier la facture scannée</t>
        </r>
        <r>
          <rPr>
            <sz val="9"/>
            <color indexed="81"/>
            <rFont val="Tahoma"/>
            <family val="2"/>
          </rPr>
          <t xml:space="preserve">
</t>
        </r>
      </text>
    </comment>
    <comment ref="F456" authorId="0" shapeId="0" xr:uid="{243A4C45-E416-4AFB-BD40-CAC355A217FC}">
      <text>
        <r>
          <rPr>
            <b/>
            <sz val="9"/>
            <color indexed="81"/>
            <rFont val="Tahoma"/>
            <family val="2"/>
          </rPr>
          <t>CEPICI: Prière lier la facture scannée</t>
        </r>
        <r>
          <rPr>
            <sz val="9"/>
            <color indexed="81"/>
            <rFont val="Tahoma"/>
            <family val="2"/>
          </rPr>
          <t xml:space="preserve">
</t>
        </r>
      </text>
    </comment>
    <comment ref="F457" authorId="0" shapeId="0" xr:uid="{454A5091-CEE2-4C19-ADBA-3C9EC9BB710A}">
      <text>
        <r>
          <rPr>
            <b/>
            <sz val="9"/>
            <color indexed="81"/>
            <rFont val="Tahoma"/>
            <family val="2"/>
          </rPr>
          <t>CEPICI: Prière lier la facture scannée</t>
        </r>
        <r>
          <rPr>
            <sz val="9"/>
            <color indexed="81"/>
            <rFont val="Tahoma"/>
            <family val="2"/>
          </rPr>
          <t xml:space="preserve">
</t>
        </r>
      </text>
    </comment>
    <comment ref="F458" authorId="0" shapeId="0" xr:uid="{0FD68D63-292B-4AD7-B91E-0E00608DE552}">
      <text>
        <r>
          <rPr>
            <b/>
            <sz val="9"/>
            <color indexed="81"/>
            <rFont val="Tahoma"/>
            <family val="2"/>
          </rPr>
          <t>CEPICI: Prière lier la facture scannée</t>
        </r>
        <r>
          <rPr>
            <sz val="9"/>
            <color indexed="81"/>
            <rFont val="Tahoma"/>
            <family val="2"/>
          </rPr>
          <t xml:space="preserve">
</t>
        </r>
      </text>
    </comment>
    <comment ref="F459" authorId="0" shapeId="0" xr:uid="{B8A4FA5E-8AE9-4A38-A441-F433545A82BF}">
      <text>
        <r>
          <rPr>
            <b/>
            <sz val="9"/>
            <color indexed="81"/>
            <rFont val="Tahoma"/>
            <family val="2"/>
          </rPr>
          <t>CEPICI: Prière lier la facture scannée</t>
        </r>
        <r>
          <rPr>
            <sz val="9"/>
            <color indexed="81"/>
            <rFont val="Tahoma"/>
            <family val="2"/>
          </rPr>
          <t xml:space="preserve">
</t>
        </r>
      </text>
    </comment>
    <comment ref="F460" authorId="0" shapeId="0" xr:uid="{E43A06BD-35F1-4581-BDBC-1EB0F29AF50A}">
      <text>
        <r>
          <rPr>
            <b/>
            <sz val="9"/>
            <color indexed="81"/>
            <rFont val="Tahoma"/>
            <family val="2"/>
          </rPr>
          <t>CEPICI: Prière lier la facture scannée</t>
        </r>
        <r>
          <rPr>
            <sz val="9"/>
            <color indexed="81"/>
            <rFont val="Tahoma"/>
            <family val="2"/>
          </rPr>
          <t xml:space="preserve">
</t>
        </r>
      </text>
    </comment>
    <comment ref="F461" authorId="0" shapeId="0" xr:uid="{40808DF6-020E-4594-9721-C1E2CEE5A6E5}">
      <text>
        <r>
          <rPr>
            <b/>
            <sz val="9"/>
            <color indexed="81"/>
            <rFont val="Tahoma"/>
            <family val="2"/>
          </rPr>
          <t>CEPICI: Prière lier la facture scannée</t>
        </r>
        <r>
          <rPr>
            <sz val="9"/>
            <color indexed="81"/>
            <rFont val="Tahoma"/>
            <family val="2"/>
          </rPr>
          <t xml:space="preserve">
</t>
        </r>
      </text>
    </comment>
    <comment ref="F462" authorId="0" shapeId="0" xr:uid="{1EAFB0C7-B372-4DE8-A540-0BD14B3707DA}">
      <text>
        <r>
          <rPr>
            <b/>
            <sz val="9"/>
            <color indexed="81"/>
            <rFont val="Tahoma"/>
            <family val="2"/>
          </rPr>
          <t>CEPICI: Prière lier la facture scannée</t>
        </r>
        <r>
          <rPr>
            <sz val="9"/>
            <color indexed="81"/>
            <rFont val="Tahoma"/>
            <family val="2"/>
          </rPr>
          <t xml:space="preserve">
</t>
        </r>
      </text>
    </comment>
    <comment ref="F463" authorId="0" shapeId="0" xr:uid="{BD043646-D6C2-4ABD-BAC7-398192076614}">
      <text>
        <r>
          <rPr>
            <b/>
            <sz val="9"/>
            <color indexed="81"/>
            <rFont val="Tahoma"/>
            <family val="2"/>
          </rPr>
          <t>CEPICI: Prière lier la facture scannée</t>
        </r>
        <r>
          <rPr>
            <sz val="9"/>
            <color indexed="81"/>
            <rFont val="Tahoma"/>
            <family val="2"/>
          </rPr>
          <t xml:space="preserve">
</t>
        </r>
      </text>
    </comment>
    <comment ref="F464" authorId="0" shapeId="0" xr:uid="{4B71932B-455C-44D3-A9F5-B754F7C31606}">
      <text>
        <r>
          <rPr>
            <b/>
            <sz val="9"/>
            <color indexed="81"/>
            <rFont val="Tahoma"/>
            <family val="2"/>
          </rPr>
          <t>CEPICI: Prière lier la facture scannée</t>
        </r>
        <r>
          <rPr>
            <sz val="9"/>
            <color indexed="81"/>
            <rFont val="Tahoma"/>
            <family val="2"/>
          </rPr>
          <t xml:space="preserve">
</t>
        </r>
      </text>
    </comment>
    <comment ref="F465" authorId="0" shapeId="0" xr:uid="{4B9E75F7-8BBC-44AE-9C4B-A074606E0D5B}">
      <text>
        <r>
          <rPr>
            <b/>
            <sz val="9"/>
            <color indexed="81"/>
            <rFont val="Tahoma"/>
            <family val="2"/>
          </rPr>
          <t>CEPICI: Prière lier la facture scannée</t>
        </r>
        <r>
          <rPr>
            <sz val="9"/>
            <color indexed="81"/>
            <rFont val="Tahoma"/>
            <family val="2"/>
          </rPr>
          <t xml:space="preserve">
</t>
        </r>
      </text>
    </comment>
    <comment ref="F466" authorId="0" shapeId="0" xr:uid="{6430414C-93DB-44B4-9BF9-67E62C5DAA7E}">
      <text>
        <r>
          <rPr>
            <b/>
            <sz val="9"/>
            <color indexed="81"/>
            <rFont val="Tahoma"/>
            <family val="2"/>
          </rPr>
          <t>CEPICI: Prière lier la facture scannée</t>
        </r>
        <r>
          <rPr>
            <sz val="9"/>
            <color indexed="81"/>
            <rFont val="Tahoma"/>
            <family val="2"/>
          </rPr>
          <t xml:space="preserve">
</t>
        </r>
      </text>
    </comment>
    <comment ref="F467" authorId="0" shapeId="0" xr:uid="{84DE0DFE-90AE-43E5-BDC4-A879785A9FD9}">
      <text>
        <r>
          <rPr>
            <b/>
            <sz val="9"/>
            <color indexed="81"/>
            <rFont val="Tahoma"/>
            <family val="2"/>
          </rPr>
          <t>CEPICI: Prière lier la facture scannée</t>
        </r>
        <r>
          <rPr>
            <sz val="9"/>
            <color indexed="81"/>
            <rFont val="Tahoma"/>
            <family val="2"/>
          </rPr>
          <t xml:space="preserve">
</t>
        </r>
      </text>
    </comment>
    <comment ref="F468" authorId="0" shapeId="0" xr:uid="{1E26D627-0792-46C2-B812-98CC48C7A22C}">
      <text>
        <r>
          <rPr>
            <b/>
            <sz val="9"/>
            <color indexed="81"/>
            <rFont val="Tahoma"/>
            <family val="2"/>
          </rPr>
          <t>CEPICI: Prière lier la facture scannée</t>
        </r>
        <r>
          <rPr>
            <sz val="9"/>
            <color indexed="81"/>
            <rFont val="Tahoma"/>
            <family val="2"/>
          </rPr>
          <t xml:space="preserve">
</t>
        </r>
      </text>
    </comment>
    <comment ref="F469" authorId="0" shapeId="0" xr:uid="{9EEE9A19-A042-48F8-8021-7899B6BBA682}">
      <text>
        <r>
          <rPr>
            <b/>
            <sz val="9"/>
            <color indexed="81"/>
            <rFont val="Tahoma"/>
            <family val="2"/>
          </rPr>
          <t>CEPICI: Prière lier la facture scannée</t>
        </r>
        <r>
          <rPr>
            <sz val="9"/>
            <color indexed="81"/>
            <rFont val="Tahoma"/>
            <family val="2"/>
          </rPr>
          <t xml:space="preserve">
</t>
        </r>
      </text>
    </comment>
    <comment ref="F470" authorId="0" shapeId="0" xr:uid="{41FAFA24-E97A-4769-B43F-58000F5A9F08}">
      <text>
        <r>
          <rPr>
            <b/>
            <sz val="9"/>
            <color indexed="81"/>
            <rFont val="Tahoma"/>
            <family val="2"/>
          </rPr>
          <t>CEPICI: Prière lier la facture scannée</t>
        </r>
        <r>
          <rPr>
            <sz val="9"/>
            <color indexed="81"/>
            <rFont val="Tahoma"/>
            <family val="2"/>
          </rPr>
          <t xml:space="preserve">
</t>
        </r>
      </text>
    </comment>
    <comment ref="F471" authorId="0" shapeId="0" xr:uid="{CD5D8944-8882-44F8-946E-D26B6F4C2CF1}">
      <text>
        <r>
          <rPr>
            <b/>
            <sz val="9"/>
            <color indexed="81"/>
            <rFont val="Tahoma"/>
            <family val="2"/>
          </rPr>
          <t>CEPICI: Prière lier la facture scannée</t>
        </r>
        <r>
          <rPr>
            <sz val="9"/>
            <color indexed="81"/>
            <rFont val="Tahoma"/>
            <family val="2"/>
          </rPr>
          <t xml:space="preserve">
</t>
        </r>
      </text>
    </comment>
    <comment ref="F472" authorId="0" shapeId="0" xr:uid="{414EBD15-458F-41E8-BC4A-97A107C6073D}">
      <text>
        <r>
          <rPr>
            <b/>
            <sz val="9"/>
            <color indexed="81"/>
            <rFont val="Tahoma"/>
            <family val="2"/>
          </rPr>
          <t>CEPICI: Prière lier la facture scannée</t>
        </r>
        <r>
          <rPr>
            <sz val="9"/>
            <color indexed="81"/>
            <rFont val="Tahoma"/>
            <family val="2"/>
          </rPr>
          <t xml:space="preserve">
</t>
        </r>
      </text>
    </comment>
    <comment ref="F473" authorId="0" shapeId="0" xr:uid="{F12779EE-2E98-47A2-9F61-B5A7C227300D}">
      <text>
        <r>
          <rPr>
            <b/>
            <sz val="9"/>
            <color indexed="81"/>
            <rFont val="Tahoma"/>
            <family val="2"/>
          </rPr>
          <t>CEPICI: Prière lier la facture scannée</t>
        </r>
        <r>
          <rPr>
            <sz val="9"/>
            <color indexed="81"/>
            <rFont val="Tahoma"/>
            <family val="2"/>
          </rPr>
          <t xml:space="preserve">
</t>
        </r>
      </text>
    </comment>
    <comment ref="F474" authorId="0" shapeId="0" xr:uid="{23E5EDA4-651A-47DA-B0C1-0ACA35C462A9}">
      <text>
        <r>
          <rPr>
            <b/>
            <sz val="9"/>
            <color indexed="81"/>
            <rFont val="Tahoma"/>
            <family val="2"/>
          </rPr>
          <t>CEPICI: Prière lier la facture scannée</t>
        </r>
        <r>
          <rPr>
            <sz val="9"/>
            <color indexed="81"/>
            <rFont val="Tahoma"/>
            <family val="2"/>
          </rPr>
          <t xml:space="preserve">
</t>
        </r>
      </text>
    </comment>
    <comment ref="F475" authorId="0" shapeId="0" xr:uid="{302D364B-2BB0-4034-8F32-088DCACB83E4}">
      <text>
        <r>
          <rPr>
            <b/>
            <sz val="9"/>
            <color indexed="81"/>
            <rFont val="Tahoma"/>
            <family val="2"/>
          </rPr>
          <t>CEPICI: Prière lier la facture scannée</t>
        </r>
        <r>
          <rPr>
            <sz val="9"/>
            <color indexed="81"/>
            <rFont val="Tahoma"/>
            <family val="2"/>
          </rPr>
          <t xml:space="preserve">
</t>
        </r>
      </text>
    </comment>
    <comment ref="F476" authorId="0" shapeId="0" xr:uid="{C69EC097-D673-472C-B21E-A8CAFECD572B}">
      <text>
        <r>
          <rPr>
            <b/>
            <sz val="9"/>
            <color indexed="81"/>
            <rFont val="Tahoma"/>
            <family val="2"/>
          </rPr>
          <t>CEPICI: Prière lier la facture scannée</t>
        </r>
        <r>
          <rPr>
            <sz val="9"/>
            <color indexed="81"/>
            <rFont val="Tahoma"/>
            <family val="2"/>
          </rPr>
          <t xml:space="preserve">
</t>
        </r>
      </text>
    </comment>
    <comment ref="F477" authorId="0" shapeId="0" xr:uid="{C3B2DCC3-6185-4FE3-B954-D292F9C182B7}">
      <text>
        <r>
          <rPr>
            <b/>
            <sz val="9"/>
            <color indexed="81"/>
            <rFont val="Tahoma"/>
            <family val="2"/>
          </rPr>
          <t>CEPICI: Prière lier la facture scannée</t>
        </r>
        <r>
          <rPr>
            <sz val="9"/>
            <color indexed="81"/>
            <rFont val="Tahoma"/>
            <family val="2"/>
          </rPr>
          <t xml:space="preserve">
</t>
        </r>
      </text>
    </comment>
    <comment ref="F478" authorId="0" shapeId="0" xr:uid="{C5355E71-90E6-40DC-AD8E-1F2C8F210B0B}">
      <text>
        <r>
          <rPr>
            <b/>
            <sz val="9"/>
            <color indexed="81"/>
            <rFont val="Tahoma"/>
            <family val="2"/>
          </rPr>
          <t>CEPICI: Prière lier la facture scannée</t>
        </r>
        <r>
          <rPr>
            <sz val="9"/>
            <color indexed="81"/>
            <rFont val="Tahoma"/>
            <family val="2"/>
          </rPr>
          <t xml:space="preserve">
</t>
        </r>
      </text>
    </comment>
    <comment ref="F479" authorId="0" shapeId="0" xr:uid="{A3B56D13-13F5-4B64-8C8E-06C63CED5129}">
      <text>
        <r>
          <rPr>
            <b/>
            <sz val="9"/>
            <color indexed="81"/>
            <rFont val="Tahoma"/>
            <family val="2"/>
          </rPr>
          <t>CEPICI: Prière lier la facture scannée</t>
        </r>
        <r>
          <rPr>
            <sz val="9"/>
            <color indexed="81"/>
            <rFont val="Tahoma"/>
            <family val="2"/>
          </rPr>
          <t xml:space="preserve">
</t>
        </r>
      </text>
    </comment>
    <comment ref="F480" authorId="0" shapeId="0" xr:uid="{32AC2BE1-A0F3-4CB3-992D-F3642FFDE585}">
      <text>
        <r>
          <rPr>
            <b/>
            <sz val="9"/>
            <color indexed="81"/>
            <rFont val="Tahoma"/>
            <family val="2"/>
          </rPr>
          <t>CEPICI: Prière lier la facture scannée</t>
        </r>
        <r>
          <rPr>
            <sz val="9"/>
            <color indexed="81"/>
            <rFont val="Tahoma"/>
            <family val="2"/>
          </rPr>
          <t xml:space="preserve">
</t>
        </r>
      </text>
    </comment>
    <comment ref="F481" authorId="0" shapeId="0" xr:uid="{55CF87BB-CF2E-41D2-A9A4-CAEBE8DC0BED}">
      <text>
        <r>
          <rPr>
            <b/>
            <sz val="9"/>
            <color indexed="81"/>
            <rFont val="Tahoma"/>
            <family val="2"/>
          </rPr>
          <t>CEPICI: Prière lier la facture scannée</t>
        </r>
        <r>
          <rPr>
            <sz val="9"/>
            <color indexed="81"/>
            <rFont val="Tahoma"/>
            <family val="2"/>
          </rPr>
          <t xml:space="preserve">
</t>
        </r>
      </text>
    </comment>
    <comment ref="F482" authorId="0" shapeId="0" xr:uid="{F60C0653-5BA8-4B56-B267-1C302645E922}">
      <text>
        <r>
          <rPr>
            <b/>
            <sz val="9"/>
            <color indexed="81"/>
            <rFont val="Tahoma"/>
            <family val="2"/>
          </rPr>
          <t>CEPICI: Prière lier la facture scannée</t>
        </r>
        <r>
          <rPr>
            <sz val="9"/>
            <color indexed="81"/>
            <rFont val="Tahoma"/>
            <family val="2"/>
          </rPr>
          <t xml:space="preserve">
</t>
        </r>
      </text>
    </comment>
    <comment ref="F483" authorId="0" shapeId="0" xr:uid="{20858D95-5E5C-415B-9509-8FB9970D9A66}">
      <text>
        <r>
          <rPr>
            <b/>
            <sz val="9"/>
            <color indexed="81"/>
            <rFont val="Tahoma"/>
            <family val="2"/>
          </rPr>
          <t>CEPICI: Prière lier la facture scannée</t>
        </r>
        <r>
          <rPr>
            <sz val="9"/>
            <color indexed="81"/>
            <rFont val="Tahoma"/>
            <family val="2"/>
          </rPr>
          <t xml:space="preserve">
</t>
        </r>
      </text>
    </comment>
    <comment ref="F484" authorId="0" shapeId="0" xr:uid="{99F9392B-5BD4-405D-BFC8-D773290FF7D2}">
      <text>
        <r>
          <rPr>
            <b/>
            <sz val="9"/>
            <color indexed="81"/>
            <rFont val="Tahoma"/>
            <family val="2"/>
          </rPr>
          <t>CEPICI: Prière lier la facture scannée</t>
        </r>
        <r>
          <rPr>
            <sz val="9"/>
            <color indexed="81"/>
            <rFont val="Tahoma"/>
            <family val="2"/>
          </rPr>
          <t xml:space="preserve">
</t>
        </r>
      </text>
    </comment>
    <comment ref="F485" authorId="0" shapeId="0" xr:uid="{7DB30DE6-EDE9-4525-91EE-E830ED8E1946}">
      <text>
        <r>
          <rPr>
            <b/>
            <sz val="9"/>
            <color indexed="81"/>
            <rFont val="Tahoma"/>
            <family val="2"/>
          </rPr>
          <t>CEPICI: Prière lier la facture scannée</t>
        </r>
        <r>
          <rPr>
            <sz val="9"/>
            <color indexed="81"/>
            <rFont val="Tahoma"/>
            <family val="2"/>
          </rPr>
          <t xml:space="preserve">
</t>
        </r>
      </text>
    </comment>
    <comment ref="F486" authorId="0" shapeId="0" xr:uid="{3A15DBF6-66B1-494B-991E-DF794E0E453C}">
      <text>
        <r>
          <rPr>
            <b/>
            <sz val="9"/>
            <color indexed="81"/>
            <rFont val="Tahoma"/>
            <family val="2"/>
          </rPr>
          <t>CEPICI: Prière lier la facture scannée</t>
        </r>
        <r>
          <rPr>
            <sz val="9"/>
            <color indexed="81"/>
            <rFont val="Tahoma"/>
            <family val="2"/>
          </rPr>
          <t xml:space="preserve">
</t>
        </r>
      </text>
    </comment>
    <comment ref="F487" authorId="0" shapeId="0" xr:uid="{19DE406C-E843-4B5F-A7B2-0C22BB953DC4}">
      <text>
        <r>
          <rPr>
            <b/>
            <sz val="9"/>
            <color indexed="81"/>
            <rFont val="Tahoma"/>
            <family val="2"/>
          </rPr>
          <t>CEPICI: Prière lier la facture scannée</t>
        </r>
        <r>
          <rPr>
            <sz val="9"/>
            <color indexed="81"/>
            <rFont val="Tahoma"/>
            <family val="2"/>
          </rPr>
          <t xml:space="preserve">
</t>
        </r>
      </text>
    </comment>
    <comment ref="F488" authorId="0" shapeId="0" xr:uid="{CABDD9B7-1F93-4CF2-BA17-4594063C24BD}">
      <text>
        <r>
          <rPr>
            <b/>
            <sz val="9"/>
            <color indexed="81"/>
            <rFont val="Tahoma"/>
            <family val="2"/>
          </rPr>
          <t>CEPICI: Prière lier la facture scannée</t>
        </r>
        <r>
          <rPr>
            <sz val="9"/>
            <color indexed="81"/>
            <rFont val="Tahoma"/>
            <family val="2"/>
          </rPr>
          <t xml:space="preserve">
</t>
        </r>
      </text>
    </comment>
    <comment ref="F489" authorId="0" shapeId="0" xr:uid="{B8C0EDD2-DB35-4FD9-B71B-7F9032128697}">
      <text>
        <r>
          <rPr>
            <b/>
            <sz val="9"/>
            <color indexed="81"/>
            <rFont val="Tahoma"/>
            <family val="2"/>
          </rPr>
          <t>CEPICI: Prière lier la facture scannée</t>
        </r>
        <r>
          <rPr>
            <sz val="9"/>
            <color indexed="81"/>
            <rFont val="Tahoma"/>
            <family val="2"/>
          </rPr>
          <t xml:space="preserve">
</t>
        </r>
      </text>
    </comment>
    <comment ref="F490" authorId="0" shapeId="0" xr:uid="{EA028610-7BAD-4A00-81ED-731FCB1FD005}">
      <text>
        <r>
          <rPr>
            <b/>
            <sz val="9"/>
            <color indexed="81"/>
            <rFont val="Tahoma"/>
            <family val="2"/>
          </rPr>
          <t>CEPICI: Prière lier la facture scannée</t>
        </r>
        <r>
          <rPr>
            <sz val="9"/>
            <color indexed="81"/>
            <rFont val="Tahoma"/>
            <family val="2"/>
          </rPr>
          <t xml:space="preserve">
</t>
        </r>
      </text>
    </comment>
    <comment ref="F491" authorId="0" shapeId="0" xr:uid="{E41CE37E-DD22-4BE3-A931-B3AF216FDFCD}">
      <text>
        <r>
          <rPr>
            <b/>
            <sz val="9"/>
            <color indexed="81"/>
            <rFont val="Tahoma"/>
            <family val="2"/>
          </rPr>
          <t>CEPICI: Prière lier la facture scannée</t>
        </r>
        <r>
          <rPr>
            <sz val="9"/>
            <color indexed="81"/>
            <rFont val="Tahoma"/>
            <family val="2"/>
          </rPr>
          <t xml:space="preserve">
</t>
        </r>
      </text>
    </comment>
    <comment ref="F492" authorId="0" shapeId="0" xr:uid="{2BC50FAA-1C9A-4D5A-9C38-E5E010C47BFB}">
      <text>
        <r>
          <rPr>
            <b/>
            <sz val="9"/>
            <color indexed="81"/>
            <rFont val="Tahoma"/>
            <family val="2"/>
          </rPr>
          <t>CEPICI: Prière lier la facture scannée</t>
        </r>
        <r>
          <rPr>
            <sz val="9"/>
            <color indexed="81"/>
            <rFont val="Tahoma"/>
            <family val="2"/>
          </rPr>
          <t xml:space="preserve">
</t>
        </r>
      </text>
    </comment>
    <comment ref="F493" authorId="0" shapeId="0" xr:uid="{DD1C1248-ECE3-4DB0-A7BB-1DCCA679CA44}">
      <text>
        <r>
          <rPr>
            <b/>
            <sz val="9"/>
            <color indexed="81"/>
            <rFont val="Tahoma"/>
            <family val="2"/>
          </rPr>
          <t>CEPICI: Prière lier la facture scannée</t>
        </r>
        <r>
          <rPr>
            <sz val="9"/>
            <color indexed="81"/>
            <rFont val="Tahoma"/>
            <family val="2"/>
          </rPr>
          <t xml:space="preserve">
</t>
        </r>
      </text>
    </comment>
    <comment ref="F494" authorId="0" shapeId="0" xr:uid="{1129B18B-E33A-4428-B500-25F3746FEF14}">
      <text>
        <r>
          <rPr>
            <b/>
            <sz val="9"/>
            <color indexed="81"/>
            <rFont val="Tahoma"/>
            <family val="2"/>
          </rPr>
          <t>CEPICI: Prière lier la facture scannée</t>
        </r>
        <r>
          <rPr>
            <sz val="9"/>
            <color indexed="81"/>
            <rFont val="Tahoma"/>
            <family val="2"/>
          </rPr>
          <t xml:space="preserve">
</t>
        </r>
      </text>
    </comment>
    <comment ref="F495" authorId="0" shapeId="0" xr:uid="{56F3C484-C3F2-4E45-AAE7-2F4267183E0F}">
      <text>
        <r>
          <rPr>
            <b/>
            <sz val="9"/>
            <color indexed="81"/>
            <rFont val="Tahoma"/>
            <family val="2"/>
          </rPr>
          <t>CEPICI: Prière lier la facture scannée</t>
        </r>
        <r>
          <rPr>
            <sz val="9"/>
            <color indexed="81"/>
            <rFont val="Tahoma"/>
            <family val="2"/>
          </rPr>
          <t xml:space="preserve">
</t>
        </r>
      </text>
    </comment>
    <comment ref="F496" authorId="0" shapeId="0" xr:uid="{CC42E49D-5AC4-4354-9BF5-D5B8F41318B3}">
      <text>
        <r>
          <rPr>
            <b/>
            <sz val="9"/>
            <color indexed="81"/>
            <rFont val="Tahoma"/>
            <family val="2"/>
          </rPr>
          <t>CEPICI: Prière lier la facture scannée</t>
        </r>
        <r>
          <rPr>
            <sz val="9"/>
            <color indexed="81"/>
            <rFont val="Tahoma"/>
            <family val="2"/>
          </rPr>
          <t xml:space="preserve">
</t>
        </r>
      </text>
    </comment>
    <comment ref="F497" authorId="0" shapeId="0" xr:uid="{A4048DF3-DDFC-4C3B-AF2E-76D406C95DA7}">
      <text>
        <r>
          <rPr>
            <b/>
            <sz val="9"/>
            <color indexed="81"/>
            <rFont val="Tahoma"/>
            <family val="2"/>
          </rPr>
          <t>CEPICI: Prière lier la facture scannée</t>
        </r>
        <r>
          <rPr>
            <sz val="9"/>
            <color indexed="81"/>
            <rFont val="Tahoma"/>
            <family val="2"/>
          </rPr>
          <t xml:space="preserve">
</t>
        </r>
      </text>
    </comment>
    <comment ref="F498" authorId="0" shapeId="0" xr:uid="{DEE71C0A-20AF-4F3A-AF4A-E3BFDD7A7266}">
      <text>
        <r>
          <rPr>
            <b/>
            <sz val="9"/>
            <color indexed="81"/>
            <rFont val="Tahoma"/>
            <family val="2"/>
          </rPr>
          <t>CEPICI: Prière lier la facture scannée</t>
        </r>
        <r>
          <rPr>
            <sz val="9"/>
            <color indexed="81"/>
            <rFont val="Tahoma"/>
            <family val="2"/>
          </rPr>
          <t xml:space="preserve">
</t>
        </r>
      </text>
    </comment>
    <comment ref="F499" authorId="0" shapeId="0" xr:uid="{9C80B993-256E-433D-B2A1-DE6C8BBCB50E}">
      <text>
        <r>
          <rPr>
            <b/>
            <sz val="9"/>
            <color indexed="81"/>
            <rFont val="Tahoma"/>
            <family val="2"/>
          </rPr>
          <t>CEPICI: Prière lier la facture scannée</t>
        </r>
        <r>
          <rPr>
            <sz val="9"/>
            <color indexed="81"/>
            <rFont val="Tahoma"/>
            <family val="2"/>
          </rPr>
          <t xml:space="preserve">
</t>
        </r>
      </text>
    </comment>
    <comment ref="F500" authorId="0" shapeId="0" xr:uid="{D62CA49A-2934-48EA-8016-0F5548554875}">
      <text>
        <r>
          <rPr>
            <b/>
            <sz val="9"/>
            <color indexed="81"/>
            <rFont val="Tahoma"/>
            <family val="2"/>
          </rPr>
          <t>CEPICI: Prière lier la facture scannée</t>
        </r>
        <r>
          <rPr>
            <sz val="9"/>
            <color indexed="81"/>
            <rFont val="Tahoma"/>
            <family val="2"/>
          </rPr>
          <t xml:space="preserve">
</t>
        </r>
      </text>
    </comment>
    <comment ref="F501" authorId="0" shapeId="0" xr:uid="{66714043-B374-4D25-8915-24058DDD4CCB}">
      <text>
        <r>
          <rPr>
            <b/>
            <sz val="9"/>
            <color indexed="81"/>
            <rFont val="Tahoma"/>
            <family val="2"/>
          </rPr>
          <t>CEPICI: Prière lier la facture scannée</t>
        </r>
        <r>
          <rPr>
            <sz val="9"/>
            <color indexed="81"/>
            <rFont val="Tahoma"/>
            <family val="2"/>
          </rPr>
          <t xml:space="preserve">
</t>
        </r>
      </text>
    </comment>
    <comment ref="F502" authorId="0" shapeId="0" xr:uid="{51631FC0-CE7A-46AD-9268-6EBA1EFCAEC0}">
      <text>
        <r>
          <rPr>
            <b/>
            <sz val="9"/>
            <color indexed="81"/>
            <rFont val="Tahoma"/>
            <family val="2"/>
          </rPr>
          <t>CEPICI: Prière lier la facture scannée</t>
        </r>
        <r>
          <rPr>
            <sz val="9"/>
            <color indexed="81"/>
            <rFont val="Tahoma"/>
            <family val="2"/>
          </rPr>
          <t xml:space="preserve">
</t>
        </r>
      </text>
    </comment>
    <comment ref="F503" authorId="0" shapeId="0" xr:uid="{9901F811-FC97-4236-9069-8A42C08A153F}">
      <text>
        <r>
          <rPr>
            <b/>
            <sz val="9"/>
            <color indexed="81"/>
            <rFont val="Tahoma"/>
            <family val="2"/>
          </rPr>
          <t>CEPICI: Prière lier la facture scannée</t>
        </r>
        <r>
          <rPr>
            <sz val="9"/>
            <color indexed="81"/>
            <rFont val="Tahoma"/>
            <family val="2"/>
          </rPr>
          <t xml:space="preserve">
</t>
        </r>
      </text>
    </comment>
    <comment ref="F504" authorId="0" shapeId="0" xr:uid="{02369E28-1B0A-4843-B628-9772ADF99F79}">
      <text>
        <r>
          <rPr>
            <b/>
            <sz val="9"/>
            <color indexed="81"/>
            <rFont val="Tahoma"/>
            <family val="2"/>
          </rPr>
          <t>CEPICI: Prière lier la facture scannée</t>
        </r>
        <r>
          <rPr>
            <sz val="9"/>
            <color indexed="81"/>
            <rFont val="Tahoma"/>
            <family val="2"/>
          </rPr>
          <t xml:space="preserve">
</t>
        </r>
      </text>
    </comment>
    <comment ref="F505" authorId="0" shapeId="0" xr:uid="{64FC1B9D-CE77-44B2-AA6F-9E42E8E77DB9}">
      <text>
        <r>
          <rPr>
            <b/>
            <sz val="9"/>
            <color indexed="81"/>
            <rFont val="Tahoma"/>
            <family val="2"/>
          </rPr>
          <t>CEPICI: Prière lier la facture scannée</t>
        </r>
        <r>
          <rPr>
            <sz val="9"/>
            <color indexed="81"/>
            <rFont val="Tahoma"/>
            <family val="2"/>
          </rPr>
          <t xml:space="preserve">
</t>
        </r>
      </text>
    </comment>
    <comment ref="F506" authorId="0" shapeId="0" xr:uid="{4CC5C8B5-0732-44AD-81EF-F511C7C9EA4C}">
      <text>
        <r>
          <rPr>
            <b/>
            <sz val="9"/>
            <color indexed="81"/>
            <rFont val="Tahoma"/>
            <family val="2"/>
          </rPr>
          <t>CEPICI: Prière lier la facture scannée</t>
        </r>
        <r>
          <rPr>
            <sz val="9"/>
            <color indexed="81"/>
            <rFont val="Tahoma"/>
            <family val="2"/>
          </rPr>
          <t xml:space="preserve">
</t>
        </r>
      </text>
    </comment>
    <comment ref="F507" authorId="0" shapeId="0" xr:uid="{F15CD871-641D-4ED7-AEB3-C0A714A992B5}">
      <text>
        <r>
          <rPr>
            <b/>
            <sz val="9"/>
            <color indexed="81"/>
            <rFont val="Tahoma"/>
            <family val="2"/>
          </rPr>
          <t>CEPICI: Prière lier la facture scannée</t>
        </r>
        <r>
          <rPr>
            <sz val="9"/>
            <color indexed="81"/>
            <rFont val="Tahoma"/>
            <family val="2"/>
          </rPr>
          <t xml:space="preserve">
</t>
        </r>
      </text>
    </comment>
    <comment ref="F508" authorId="0" shapeId="0" xr:uid="{3CF339E8-D0E0-4E3C-B40C-711290D0C30A}">
      <text>
        <r>
          <rPr>
            <b/>
            <sz val="9"/>
            <color indexed="81"/>
            <rFont val="Tahoma"/>
            <family val="2"/>
          </rPr>
          <t>CEPICI: Prière lier la facture scannée</t>
        </r>
        <r>
          <rPr>
            <sz val="9"/>
            <color indexed="81"/>
            <rFont val="Tahoma"/>
            <family val="2"/>
          </rPr>
          <t xml:space="preserve">
</t>
        </r>
      </text>
    </comment>
    <comment ref="F509" authorId="0" shapeId="0" xr:uid="{68FD0FB4-A658-40D4-89E4-0581F57879DD}">
      <text>
        <r>
          <rPr>
            <b/>
            <sz val="9"/>
            <color indexed="81"/>
            <rFont val="Tahoma"/>
            <family val="2"/>
          </rPr>
          <t>CEPICI: Prière lier la facture scannée</t>
        </r>
        <r>
          <rPr>
            <sz val="9"/>
            <color indexed="81"/>
            <rFont val="Tahoma"/>
            <family val="2"/>
          </rPr>
          <t xml:space="preserve">
</t>
        </r>
      </text>
    </comment>
    <comment ref="F510" authorId="0" shapeId="0" xr:uid="{CEC97F42-11B9-4581-98C1-35485DD67BDB}">
      <text>
        <r>
          <rPr>
            <b/>
            <sz val="9"/>
            <color indexed="81"/>
            <rFont val="Tahoma"/>
            <family val="2"/>
          </rPr>
          <t>CEPICI: Prière lier la facture scannée</t>
        </r>
        <r>
          <rPr>
            <sz val="9"/>
            <color indexed="81"/>
            <rFont val="Tahoma"/>
            <family val="2"/>
          </rPr>
          <t xml:space="preserve">
</t>
        </r>
      </text>
    </comment>
    <comment ref="F511" authorId="0" shapeId="0" xr:uid="{7C63F026-D8E0-482B-AC27-009FB98CE580}">
      <text>
        <r>
          <rPr>
            <b/>
            <sz val="9"/>
            <color indexed="81"/>
            <rFont val="Tahoma"/>
            <family val="2"/>
          </rPr>
          <t>CEPICI: Prière lier la facture scannée</t>
        </r>
        <r>
          <rPr>
            <sz val="9"/>
            <color indexed="81"/>
            <rFont val="Tahoma"/>
            <family val="2"/>
          </rPr>
          <t xml:space="preserve">
</t>
        </r>
      </text>
    </comment>
    <comment ref="F512" authorId="0" shapeId="0" xr:uid="{2C1CC456-8249-491E-A51E-E0F3A06CD12C}">
      <text>
        <r>
          <rPr>
            <b/>
            <sz val="9"/>
            <color indexed="81"/>
            <rFont val="Tahoma"/>
            <family val="2"/>
          </rPr>
          <t>CEPICI: Prière lier la facture scannée</t>
        </r>
        <r>
          <rPr>
            <sz val="9"/>
            <color indexed="81"/>
            <rFont val="Tahoma"/>
            <family val="2"/>
          </rPr>
          <t xml:space="preserve">
</t>
        </r>
      </text>
    </comment>
    <comment ref="F513" authorId="0" shapeId="0" xr:uid="{A512C711-B15B-4507-9B9A-05C41FE39B43}">
      <text>
        <r>
          <rPr>
            <b/>
            <sz val="9"/>
            <color indexed="81"/>
            <rFont val="Tahoma"/>
            <family val="2"/>
          </rPr>
          <t>CEPICI: Prière lier la facture scannée</t>
        </r>
        <r>
          <rPr>
            <sz val="9"/>
            <color indexed="81"/>
            <rFont val="Tahoma"/>
            <family val="2"/>
          </rPr>
          <t xml:space="preserve">
</t>
        </r>
      </text>
    </comment>
    <comment ref="F514" authorId="0" shapeId="0" xr:uid="{004A7565-BA5C-451F-B70B-1DB4D141755D}">
      <text>
        <r>
          <rPr>
            <b/>
            <sz val="9"/>
            <color indexed="81"/>
            <rFont val="Tahoma"/>
            <family val="2"/>
          </rPr>
          <t>CEPICI: Prière lier la facture scannée</t>
        </r>
        <r>
          <rPr>
            <sz val="9"/>
            <color indexed="81"/>
            <rFont val="Tahoma"/>
            <family val="2"/>
          </rPr>
          <t xml:space="preserve">
</t>
        </r>
      </text>
    </comment>
    <comment ref="F515" authorId="0" shapeId="0" xr:uid="{E09CEA16-E3D4-41B1-A1C0-5D296D74FE79}">
      <text>
        <r>
          <rPr>
            <b/>
            <sz val="9"/>
            <color indexed="81"/>
            <rFont val="Tahoma"/>
            <family val="2"/>
          </rPr>
          <t>CEPICI: Prière lier la facture scannée</t>
        </r>
        <r>
          <rPr>
            <sz val="9"/>
            <color indexed="81"/>
            <rFont val="Tahoma"/>
            <family val="2"/>
          </rPr>
          <t xml:space="preserve">
</t>
        </r>
      </text>
    </comment>
    <comment ref="F516" authorId="0" shapeId="0" xr:uid="{E0FBA032-7A7C-4D75-AB38-C935E9CE58AB}">
      <text>
        <r>
          <rPr>
            <b/>
            <sz val="9"/>
            <color indexed="81"/>
            <rFont val="Tahoma"/>
            <family val="2"/>
          </rPr>
          <t>CEPICI: Prière lier la facture scannée</t>
        </r>
        <r>
          <rPr>
            <sz val="9"/>
            <color indexed="81"/>
            <rFont val="Tahoma"/>
            <family val="2"/>
          </rPr>
          <t xml:space="preserve">
</t>
        </r>
      </text>
    </comment>
    <comment ref="F517" authorId="0" shapeId="0" xr:uid="{8924A8EE-9690-45C8-815C-9B92DE448241}">
      <text>
        <r>
          <rPr>
            <b/>
            <sz val="9"/>
            <color indexed="81"/>
            <rFont val="Tahoma"/>
            <family val="2"/>
          </rPr>
          <t>CEPICI: Prière lier la facture scannée</t>
        </r>
        <r>
          <rPr>
            <sz val="9"/>
            <color indexed="81"/>
            <rFont val="Tahoma"/>
            <family val="2"/>
          </rPr>
          <t xml:space="preserve">
</t>
        </r>
      </text>
    </comment>
    <comment ref="F518" authorId="0" shapeId="0" xr:uid="{0C85B4B7-BDB1-42EC-A00A-87F05C34DEDD}">
      <text>
        <r>
          <rPr>
            <b/>
            <sz val="9"/>
            <color indexed="81"/>
            <rFont val="Tahoma"/>
            <family val="2"/>
          </rPr>
          <t>CEPICI: Prière lier la facture scannée</t>
        </r>
        <r>
          <rPr>
            <sz val="9"/>
            <color indexed="81"/>
            <rFont val="Tahoma"/>
            <family val="2"/>
          </rPr>
          <t xml:space="preserve">
</t>
        </r>
      </text>
    </comment>
    <comment ref="F519" authorId="0" shapeId="0" xr:uid="{22C60238-8F5E-4802-8B92-B78A4AD35094}">
      <text>
        <r>
          <rPr>
            <b/>
            <sz val="9"/>
            <color indexed="81"/>
            <rFont val="Tahoma"/>
            <family val="2"/>
          </rPr>
          <t>CEPICI: Prière lier la facture scannée</t>
        </r>
        <r>
          <rPr>
            <sz val="9"/>
            <color indexed="81"/>
            <rFont val="Tahoma"/>
            <family val="2"/>
          </rPr>
          <t xml:space="preserve">
</t>
        </r>
      </text>
    </comment>
    <comment ref="F520" authorId="0" shapeId="0" xr:uid="{BB7A8BAB-F5FF-43FB-AC88-C3026030E455}">
      <text>
        <r>
          <rPr>
            <b/>
            <sz val="9"/>
            <color indexed="81"/>
            <rFont val="Tahoma"/>
            <family val="2"/>
          </rPr>
          <t>CEPICI: Prière lier la facture scannée</t>
        </r>
        <r>
          <rPr>
            <sz val="9"/>
            <color indexed="81"/>
            <rFont val="Tahoma"/>
            <family val="2"/>
          </rPr>
          <t xml:space="preserve">
</t>
        </r>
      </text>
    </comment>
    <comment ref="F521" authorId="0" shapeId="0" xr:uid="{6967CF5C-48C0-4B3E-A696-2E2E5BA300ED}">
      <text>
        <r>
          <rPr>
            <b/>
            <sz val="9"/>
            <color indexed="81"/>
            <rFont val="Tahoma"/>
            <family val="2"/>
          </rPr>
          <t>CEPICI: Prière lier la facture scannée</t>
        </r>
        <r>
          <rPr>
            <sz val="9"/>
            <color indexed="81"/>
            <rFont val="Tahoma"/>
            <family val="2"/>
          </rPr>
          <t xml:space="preserve">
</t>
        </r>
      </text>
    </comment>
    <comment ref="F522" authorId="0" shapeId="0" xr:uid="{96100B9B-EAA8-4641-8CAA-EA744A775C4E}">
      <text>
        <r>
          <rPr>
            <b/>
            <sz val="9"/>
            <color indexed="81"/>
            <rFont val="Tahoma"/>
            <family val="2"/>
          </rPr>
          <t>CEPICI: Prière lier la facture scannée</t>
        </r>
        <r>
          <rPr>
            <sz val="9"/>
            <color indexed="81"/>
            <rFont val="Tahoma"/>
            <family val="2"/>
          </rPr>
          <t xml:space="preserve">
</t>
        </r>
      </text>
    </comment>
    <comment ref="F523" authorId="0" shapeId="0" xr:uid="{C0EDE2C4-9ACC-461F-B952-6385A2440B20}">
      <text>
        <r>
          <rPr>
            <b/>
            <sz val="9"/>
            <color indexed="81"/>
            <rFont val="Tahoma"/>
            <family val="2"/>
          </rPr>
          <t>CEPICI: Prière lier la facture scannée</t>
        </r>
        <r>
          <rPr>
            <sz val="9"/>
            <color indexed="81"/>
            <rFont val="Tahoma"/>
            <family val="2"/>
          </rPr>
          <t xml:space="preserve">
</t>
        </r>
      </text>
    </comment>
    <comment ref="F524" authorId="0" shapeId="0" xr:uid="{66416C04-A1ED-456C-9AFB-24EEFE74C8B7}">
      <text>
        <r>
          <rPr>
            <b/>
            <sz val="9"/>
            <color indexed="81"/>
            <rFont val="Tahoma"/>
            <family val="2"/>
          </rPr>
          <t>CEPICI: Prière lier la facture scannée</t>
        </r>
        <r>
          <rPr>
            <sz val="9"/>
            <color indexed="81"/>
            <rFont val="Tahoma"/>
            <family val="2"/>
          </rPr>
          <t xml:space="preserve">
</t>
        </r>
      </text>
    </comment>
    <comment ref="F525" authorId="0" shapeId="0" xr:uid="{FEDB567D-F33F-4A3E-A5E6-37E35981019A}">
      <text>
        <r>
          <rPr>
            <b/>
            <sz val="9"/>
            <color indexed="81"/>
            <rFont val="Tahoma"/>
            <family val="2"/>
          </rPr>
          <t>CEPICI: Prière lier la facture scannée</t>
        </r>
        <r>
          <rPr>
            <sz val="9"/>
            <color indexed="81"/>
            <rFont val="Tahoma"/>
            <family val="2"/>
          </rPr>
          <t xml:space="preserve">
</t>
        </r>
      </text>
    </comment>
    <comment ref="F526" authorId="0" shapeId="0" xr:uid="{BE3A8FDB-7EE0-466D-88FA-A94EC2AC6BB2}">
      <text>
        <r>
          <rPr>
            <b/>
            <sz val="9"/>
            <color indexed="81"/>
            <rFont val="Tahoma"/>
            <family val="2"/>
          </rPr>
          <t>CEPICI: Prière lier la facture scannée</t>
        </r>
        <r>
          <rPr>
            <sz val="9"/>
            <color indexed="81"/>
            <rFont val="Tahoma"/>
            <family val="2"/>
          </rPr>
          <t xml:space="preserve">
</t>
        </r>
      </text>
    </comment>
    <comment ref="F527" authorId="0" shapeId="0" xr:uid="{0F375BBF-E6C9-4150-A781-D81F9C09E5E0}">
      <text>
        <r>
          <rPr>
            <b/>
            <sz val="9"/>
            <color indexed="81"/>
            <rFont val="Tahoma"/>
            <family val="2"/>
          </rPr>
          <t>CEPICI: Prière lier la facture scannée</t>
        </r>
        <r>
          <rPr>
            <sz val="9"/>
            <color indexed="81"/>
            <rFont val="Tahoma"/>
            <family val="2"/>
          </rPr>
          <t xml:space="preserve">
</t>
        </r>
      </text>
    </comment>
    <comment ref="F528" authorId="0" shapeId="0" xr:uid="{12092616-EEDB-44E6-8B91-768957E55F2D}">
      <text>
        <r>
          <rPr>
            <b/>
            <sz val="9"/>
            <color indexed="81"/>
            <rFont val="Tahoma"/>
            <family val="2"/>
          </rPr>
          <t>CEPICI: Prière lier la facture scannée</t>
        </r>
        <r>
          <rPr>
            <sz val="9"/>
            <color indexed="81"/>
            <rFont val="Tahoma"/>
            <family val="2"/>
          </rPr>
          <t xml:space="preserve">
</t>
        </r>
      </text>
    </comment>
    <comment ref="F529" authorId="0" shapeId="0" xr:uid="{863502CE-57F2-49F2-B1B1-203D28610CE8}">
      <text>
        <r>
          <rPr>
            <b/>
            <sz val="9"/>
            <color indexed="81"/>
            <rFont val="Tahoma"/>
            <family val="2"/>
          </rPr>
          <t>CEPICI: Prière lier la facture scannée</t>
        </r>
        <r>
          <rPr>
            <sz val="9"/>
            <color indexed="81"/>
            <rFont val="Tahoma"/>
            <family val="2"/>
          </rPr>
          <t xml:space="preserve">
</t>
        </r>
      </text>
    </comment>
    <comment ref="F530" authorId="0" shapeId="0" xr:uid="{D8F79968-25AD-4F5E-AB65-676F46FB815F}">
      <text>
        <r>
          <rPr>
            <b/>
            <sz val="9"/>
            <color indexed="81"/>
            <rFont val="Tahoma"/>
            <family val="2"/>
          </rPr>
          <t>CEPICI: Prière lier la facture scannée</t>
        </r>
        <r>
          <rPr>
            <sz val="9"/>
            <color indexed="81"/>
            <rFont val="Tahoma"/>
            <family val="2"/>
          </rPr>
          <t xml:space="preserve">
</t>
        </r>
      </text>
    </comment>
    <comment ref="F531" authorId="0" shapeId="0" xr:uid="{B06ED278-64C8-4546-B985-8EC39346BE63}">
      <text>
        <r>
          <rPr>
            <b/>
            <sz val="9"/>
            <color indexed="81"/>
            <rFont val="Tahoma"/>
            <family val="2"/>
          </rPr>
          <t>CEPICI: Prière lier la facture scannée</t>
        </r>
        <r>
          <rPr>
            <sz val="9"/>
            <color indexed="81"/>
            <rFont val="Tahoma"/>
            <family val="2"/>
          </rPr>
          <t xml:space="preserve">
</t>
        </r>
      </text>
    </comment>
    <comment ref="F532" authorId="0" shapeId="0" xr:uid="{1C9A29B4-162C-4302-95FA-3075DB7D0A6F}">
      <text>
        <r>
          <rPr>
            <b/>
            <sz val="9"/>
            <color indexed="81"/>
            <rFont val="Tahoma"/>
            <family val="2"/>
          </rPr>
          <t>CEPICI: Prière lier la facture scannée</t>
        </r>
        <r>
          <rPr>
            <sz val="9"/>
            <color indexed="81"/>
            <rFont val="Tahoma"/>
            <family val="2"/>
          </rPr>
          <t xml:space="preserve">
</t>
        </r>
      </text>
    </comment>
    <comment ref="F533" authorId="0" shapeId="0" xr:uid="{A93A9F57-343B-41DD-8053-FA080948C535}">
      <text>
        <r>
          <rPr>
            <b/>
            <sz val="9"/>
            <color indexed="81"/>
            <rFont val="Tahoma"/>
            <family val="2"/>
          </rPr>
          <t>CEPICI: Prière lier la facture scannée</t>
        </r>
        <r>
          <rPr>
            <sz val="9"/>
            <color indexed="81"/>
            <rFont val="Tahoma"/>
            <family val="2"/>
          </rPr>
          <t xml:space="preserve">
</t>
        </r>
      </text>
    </comment>
    <comment ref="F534" authorId="0" shapeId="0" xr:uid="{52939C20-F220-4065-825F-52400B4F171D}">
      <text>
        <r>
          <rPr>
            <b/>
            <sz val="9"/>
            <color indexed="81"/>
            <rFont val="Tahoma"/>
            <family val="2"/>
          </rPr>
          <t>CEPICI: Prière lier la facture scannée</t>
        </r>
        <r>
          <rPr>
            <sz val="9"/>
            <color indexed="81"/>
            <rFont val="Tahoma"/>
            <family val="2"/>
          </rPr>
          <t xml:space="preserve">
</t>
        </r>
      </text>
    </comment>
    <comment ref="F535" authorId="0" shapeId="0" xr:uid="{E793F3F5-FE15-4671-B840-D8A073F4E61E}">
      <text>
        <r>
          <rPr>
            <b/>
            <sz val="9"/>
            <color indexed="81"/>
            <rFont val="Tahoma"/>
            <family val="2"/>
          </rPr>
          <t>CEPICI: Prière lier la facture scannée</t>
        </r>
        <r>
          <rPr>
            <sz val="9"/>
            <color indexed="81"/>
            <rFont val="Tahoma"/>
            <family val="2"/>
          </rPr>
          <t xml:space="preserve">
</t>
        </r>
      </text>
    </comment>
    <comment ref="F536" authorId="0" shapeId="0" xr:uid="{41D157EF-FF0C-437E-BADB-2AA19D87D76C}">
      <text>
        <r>
          <rPr>
            <b/>
            <sz val="9"/>
            <color indexed="81"/>
            <rFont val="Tahoma"/>
            <family val="2"/>
          </rPr>
          <t>CEPICI: Prière lier la facture scannée</t>
        </r>
        <r>
          <rPr>
            <sz val="9"/>
            <color indexed="81"/>
            <rFont val="Tahoma"/>
            <family val="2"/>
          </rPr>
          <t xml:space="preserve">
</t>
        </r>
      </text>
    </comment>
    <comment ref="F537" authorId="0" shapeId="0" xr:uid="{592A2E63-E003-430E-A388-94AD0F40A9B9}">
      <text>
        <r>
          <rPr>
            <b/>
            <sz val="9"/>
            <color indexed="81"/>
            <rFont val="Tahoma"/>
            <family val="2"/>
          </rPr>
          <t>CEPICI: Prière lier la facture scannée</t>
        </r>
        <r>
          <rPr>
            <sz val="9"/>
            <color indexed="81"/>
            <rFont val="Tahoma"/>
            <family val="2"/>
          </rPr>
          <t xml:space="preserve">
</t>
        </r>
      </text>
    </comment>
    <comment ref="F538" authorId="0" shapeId="0" xr:uid="{58E64778-FA15-41AD-A38D-A54D475DE49B}">
      <text>
        <r>
          <rPr>
            <b/>
            <sz val="9"/>
            <color indexed="81"/>
            <rFont val="Tahoma"/>
            <family val="2"/>
          </rPr>
          <t>CEPICI: Prière lier la facture scannée</t>
        </r>
        <r>
          <rPr>
            <sz val="9"/>
            <color indexed="81"/>
            <rFont val="Tahoma"/>
            <family val="2"/>
          </rPr>
          <t xml:space="preserve">
</t>
        </r>
      </text>
    </comment>
    <comment ref="F539" authorId="0" shapeId="0" xr:uid="{D37ED921-7FB6-4ECC-BFDD-0AD2846194DD}">
      <text>
        <r>
          <rPr>
            <b/>
            <sz val="9"/>
            <color indexed="81"/>
            <rFont val="Tahoma"/>
            <family val="2"/>
          </rPr>
          <t>CEPICI: Prière lier la facture scannée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99731FBB-D561-45E9-A20B-F95F52C1DD6F}">
      <text>
        <r>
          <rPr>
            <b/>
            <sz val="9"/>
            <color indexed="81"/>
            <rFont val="Tahoma"/>
            <family val="2"/>
          </rPr>
          <t>CEPICI: Prière lier la facture scannée</t>
        </r>
        <r>
          <rPr>
            <sz val="9"/>
            <color indexed="81"/>
            <rFont val="Tahoma"/>
            <family val="2"/>
          </rPr>
          <t xml:space="preserve">
</t>
        </r>
      </text>
    </comment>
    <comment ref="F21" authorId="0" shapeId="0" xr:uid="{1BFF295B-B499-4614-BB5A-5FD5B5D71ECE}">
      <text>
        <r>
          <rPr>
            <b/>
            <sz val="9"/>
            <color indexed="81"/>
            <rFont val="Tahoma"/>
            <family val="2"/>
          </rPr>
          <t>CEPICI: Prière lier la facture scannée</t>
        </r>
        <r>
          <rPr>
            <sz val="9"/>
            <color indexed="81"/>
            <rFont val="Tahoma"/>
            <family val="2"/>
          </rPr>
          <t xml:space="preserve">
</t>
        </r>
      </text>
    </comment>
    <comment ref="F22" authorId="0" shapeId="0" xr:uid="{B03B0DA7-F39F-4D00-8CE1-46790F7DC161}">
      <text>
        <r>
          <rPr>
            <b/>
            <sz val="9"/>
            <color indexed="81"/>
            <rFont val="Tahoma"/>
            <family val="2"/>
          </rPr>
          <t>CEPICI: Prière lier la facture scannée</t>
        </r>
        <r>
          <rPr>
            <sz val="9"/>
            <color indexed="81"/>
            <rFont val="Tahoma"/>
            <family val="2"/>
          </rPr>
          <t xml:space="preserve">
</t>
        </r>
      </text>
    </comment>
    <comment ref="F23" authorId="0" shapeId="0" xr:uid="{B65A94C5-64A0-4861-A0E8-8A1773B8F436}">
      <text>
        <r>
          <rPr>
            <b/>
            <sz val="9"/>
            <color indexed="81"/>
            <rFont val="Tahoma"/>
            <family val="2"/>
          </rPr>
          <t>CEPICI: Prière lier la facture scannée</t>
        </r>
        <r>
          <rPr>
            <sz val="9"/>
            <color indexed="81"/>
            <rFont val="Tahoma"/>
            <family val="2"/>
          </rPr>
          <t xml:space="preserve">
</t>
        </r>
      </text>
    </comment>
    <comment ref="F24" authorId="0" shapeId="0" xr:uid="{3F72192A-2F9A-4BB5-9199-938D672C697C}">
      <text>
        <r>
          <rPr>
            <b/>
            <sz val="9"/>
            <color indexed="81"/>
            <rFont val="Tahoma"/>
            <family val="2"/>
          </rPr>
          <t>CEPICI: Prière lier la facture scannée</t>
        </r>
        <r>
          <rPr>
            <sz val="9"/>
            <color indexed="81"/>
            <rFont val="Tahoma"/>
            <family val="2"/>
          </rPr>
          <t xml:space="preserve">
</t>
        </r>
      </text>
    </comment>
    <comment ref="F25" authorId="0" shapeId="0" xr:uid="{78A7689C-F2AE-48F5-B198-62E89E3E56A4}">
      <text>
        <r>
          <rPr>
            <b/>
            <sz val="9"/>
            <color indexed="81"/>
            <rFont val="Tahoma"/>
            <family val="2"/>
          </rPr>
          <t>CEPICI: Prière lier la facture scannée</t>
        </r>
        <r>
          <rPr>
            <sz val="9"/>
            <color indexed="81"/>
            <rFont val="Tahoma"/>
            <family val="2"/>
          </rPr>
          <t xml:space="preserve">
</t>
        </r>
      </text>
    </comment>
    <comment ref="F26" authorId="0" shapeId="0" xr:uid="{8B69157D-96EA-4081-A1F0-0579B1292B51}">
      <text>
        <r>
          <rPr>
            <b/>
            <sz val="9"/>
            <color indexed="81"/>
            <rFont val="Tahoma"/>
            <family val="2"/>
          </rPr>
          <t>CEPICI: Prière lier la facture scannée</t>
        </r>
        <r>
          <rPr>
            <sz val="9"/>
            <color indexed="81"/>
            <rFont val="Tahoma"/>
            <family val="2"/>
          </rPr>
          <t xml:space="preserve">
</t>
        </r>
      </text>
    </comment>
    <comment ref="F27" authorId="0" shapeId="0" xr:uid="{0345C825-E618-4C11-9465-A98450FCE5A7}">
      <text>
        <r>
          <rPr>
            <b/>
            <sz val="9"/>
            <color indexed="81"/>
            <rFont val="Tahoma"/>
            <family val="2"/>
          </rPr>
          <t>CEPICI: Prière lier la facture scannée</t>
        </r>
        <r>
          <rPr>
            <sz val="9"/>
            <color indexed="81"/>
            <rFont val="Tahoma"/>
            <family val="2"/>
          </rPr>
          <t xml:space="preserve">
</t>
        </r>
      </text>
    </comment>
    <comment ref="F28" authorId="0" shapeId="0" xr:uid="{9F05A869-7E48-43C6-BD73-92996C04CF50}">
      <text>
        <r>
          <rPr>
            <b/>
            <sz val="9"/>
            <color indexed="81"/>
            <rFont val="Tahoma"/>
            <family val="2"/>
          </rPr>
          <t>CEPICI: Prière lier la facture scannée</t>
        </r>
        <r>
          <rPr>
            <sz val="9"/>
            <color indexed="81"/>
            <rFont val="Tahoma"/>
            <family val="2"/>
          </rPr>
          <t xml:space="preserve">
</t>
        </r>
      </text>
    </comment>
    <comment ref="F29" authorId="0" shapeId="0" xr:uid="{EE1377B2-49FA-4780-AAB1-E38A1BC467D8}">
      <text>
        <r>
          <rPr>
            <b/>
            <sz val="9"/>
            <color indexed="81"/>
            <rFont val="Tahoma"/>
            <family val="2"/>
          </rPr>
          <t>CEPICI: Prière lier la facture scannée</t>
        </r>
        <r>
          <rPr>
            <sz val="9"/>
            <color indexed="81"/>
            <rFont val="Tahoma"/>
            <family val="2"/>
          </rPr>
          <t xml:space="preserve">
</t>
        </r>
      </text>
    </comment>
    <comment ref="F30" authorId="0" shapeId="0" xr:uid="{893B8059-DBED-4786-93C4-0E0701925D2E}">
      <text>
        <r>
          <rPr>
            <b/>
            <sz val="9"/>
            <color indexed="81"/>
            <rFont val="Tahoma"/>
            <family val="2"/>
          </rPr>
          <t>CEPICI: Prière lier la facture scannée</t>
        </r>
        <r>
          <rPr>
            <sz val="9"/>
            <color indexed="81"/>
            <rFont val="Tahoma"/>
            <family val="2"/>
          </rPr>
          <t xml:space="preserve">
</t>
        </r>
      </text>
    </comment>
    <comment ref="F31" authorId="0" shapeId="0" xr:uid="{973B5110-FB30-4F4A-8E4C-DF21CEC784E0}">
      <text>
        <r>
          <rPr>
            <b/>
            <sz val="9"/>
            <color indexed="81"/>
            <rFont val="Tahoma"/>
            <family val="2"/>
          </rPr>
          <t>CEPICI: Prière lier la facture scannée</t>
        </r>
        <r>
          <rPr>
            <sz val="9"/>
            <color indexed="81"/>
            <rFont val="Tahoma"/>
            <family val="2"/>
          </rPr>
          <t xml:space="preserve">
</t>
        </r>
      </text>
    </comment>
    <comment ref="F32" authorId="0" shapeId="0" xr:uid="{FF620061-C07E-46AB-90D1-91038371A871}">
      <text>
        <r>
          <rPr>
            <b/>
            <sz val="9"/>
            <color indexed="81"/>
            <rFont val="Tahoma"/>
            <family val="2"/>
          </rPr>
          <t>CEPICI: Prière lier la facture scannée</t>
        </r>
        <r>
          <rPr>
            <sz val="9"/>
            <color indexed="81"/>
            <rFont val="Tahoma"/>
            <family val="2"/>
          </rPr>
          <t xml:space="preserve">
</t>
        </r>
      </text>
    </comment>
    <comment ref="F33" authorId="0" shapeId="0" xr:uid="{522411AA-14E7-4BCA-B5EB-5FF0EFE40D86}">
      <text>
        <r>
          <rPr>
            <b/>
            <sz val="9"/>
            <color indexed="81"/>
            <rFont val="Tahoma"/>
            <family val="2"/>
          </rPr>
          <t>CEPICI: Prière lier la facture scannée</t>
        </r>
        <r>
          <rPr>
            <sz val="9"/>
            <color indexed="81"/>
            <rFont val="Tahoma"/>
            <family val="2"/>
          </rPr>
          <t xml:space="preserve">
</t>
        </r>
      </text>
    </comment>
    <comment ref="F34" authorId="0" shapeId="0" xr:uid="{6F0916BB-C918-49E6-BD42-B8919F717DA2}">
      <text>
        <r>
          <rPr>
            <b/>
            <sz val="9"/>
            <color indexed="81"/>
            <rFont val="Tahoma"/>
            <family val="2"/>
          </rPr>
          <t>CEPICI: Prière lier la facture scannée</t>
        </r>
        <r>
          <rPr>
            <sz val="9"/>
            <color indexed="81"/>
            <rFont val="Tahoma"/>
            <family val="2"/>
          </rPr>
          <t xml:space="preserve">
</t>
        </r>
      </text>
    </comment>
    <comment ref="F35" authorId="0" shapeId="0" xr:uid="{D07179F5-890D-465C-B4C5-06224884413A}">
      <text>
        <r>
          <rPr>
            <b/>
            <sz val="9"/>
            <color indexed="81"/>
            <rFont val="Tahoma"/>
            <family val="2"/>
          </rPr>
          <t>CEPICI: Prière lier la facture scannée</t>
        </r>
        <r>
          <rPr>
            <sz val="9"/>
            <color indexed="81"/>
            <rFont val="Tahoma"/>
            <family val="2"/>
          </rPr>
          <t xml:space="preserve">
</t>
        </r>
      </text>
    </comment>
    <comment ref="F36" authorId="0" shapeId="0" xr:uid="{1678C7A1-136F-4E61-9829-38AEB74028AF}">
      <text>
        <r>
          <rPr>
            <b/>
            <sz val="9"/>
            <color indexed="81"/>
            <rFont val="Tahoma"/>
            <family val="2"/>
          </rPr>
          <t>CEPICI: Prière lier la facture scannée</t>
        </r>
        <r>
          <rPr>
            <sz val="9"/>
            <color indexed="81"/>
            <rFont val="Tahoma"/>
            <family val="2"/>
          </rPr>
          <t xml:space="preserve">
</t>
        </r>
      </text>
    </comment>
    <comment ref="F37" authorId="0" shapeId="0" xr:uid="{F0325273-F83B-4047-A9CB-CAA032F4985B}">
      <text>
        <r>
          <rPr>
            <b/>
            <sz val="9"/>
            <color indexed="81"/>
            <rFont val="Tahoma"/>
            <family val="2"/>
          </rPr>
          <t>CEPICI: Prière lier la facture scannée</t>
        </r>
        <r>
          <rPr>
            <sz val="9"/>
            <color indexed="81"/>
            <rFont val="Tahoma"/>
            <family val="2"/>
          </rPr>
          <t xml:space="preserve">
</t>
        </r>
      </text>
    </comment>
    <comment ref="F38" authorId="0" shapeId="0" xr:uid="{6D194130-5D2F-435D-8703-07D28A2D7A5B}">
      <text>
        <r>
          <rPr>
            <b/>
            <sz val="9"/>
            <color indexed="81"/>
            <rFont val="Tahoma"/>
            <family val="2"/>
          </rPr>
          <t>CEPICI: Prière lier la facture scannée</t>
        </r>
        <r>
          <rPr>
            <sz val="9"/>
            <color indexed="81"/>
            <rFont val="Tahoma"/>
            <family val="2"/>
          </rPr>
          <t xml:space="preserve">
</t>
        </r>
      </text>
    </comment>
    <comment ref="F39" authorId="0" shapeId="0" xr:uid="{8948BA2D-3254-480E-B0D4-8A5F7B494284}">
      <text>
        <r>
          <rPr>
            <b/>
            <sz val="9"/>
            <color indexed="81"/>
            <rFont val="Tahoma"/>
            <family val="2"/>
          </rPr>
          <t>CEPICI: Prière lier la facture scannée</t>
        </r>
        <r>
          <rPr>
            <sz val="9"/>
            <color indexed="81"/>
            <rFont val="Tahoma"/>
            <family val="2"/>
          </rPr>
          <t xml:space="preserve">
</t>
        </r>
      </text>
    </comment>
    <comment ref="F40" authorId="0" shapeId="0" xr:uid="{178BC603-8BD5-40AB-A208-5687C1D9360B}">
      <text>
        <r>
          <rPr>
            <b/>
            <sz val="9"/>
            <color indexed="81"/>
            <rFont val="Tahoma"/>
            <family val="2"/>
          </rPr>
          <t>CEPICI: Prière lier la facture scannée</t>
        </r>
        <r>
          <rPr>
            <sz val="9"/>
            <color indexed="81"/>
            <rFont val="Tahoma"/>
            <family val="2"/>
          </rPr>
          <t xml:space="preserve">
</t>
        </r>
      </text>
    </comment>
    <comment ref="F41" authorId="0" shapeId="0" xr:uid="{00FC45C0-331B-4B4A-8910-4138320E4218}">
      <text>
        <r>
          <rPr>
            <b/>
            <sz val="9"/>
            <color indexed="81"/>
            <rFont val="Tahoma"/>
            <family val="2"/>
          </rPr>
          <t>CEPICI: Prière lier la facture scannée</t>
        </r>
        <r>
          <rPr>
            <sz val="9"/>
            <color indexed="81"/>
            <rFont val="Tahoma"/>
            <family val="2"/>
          </rPr>
          <t xml:space="preserve">
</t>
        </r>
      </text>
    </comment>
    <comment ref="F42" authorId="0" shapeId="0" xr:uid="{2F8E6124-B850-4A7F-B2FD-D8CBFFCDDDE6}">
      <text>
        <r>
          <rPr>
            <b/>
            <sz val="9"/>
            <color indexed="81"/>
            <rFont val="Tahoma"/>
            <family val="2"/>
          </rPr>
          <t>CEPICI: Prière lier la facture scannée</t>
        </r>
        <r>
          <rPr>
            <sz val="9"/>
            <color indexed="81"/>
            <rFont val="Tahoma"/>
            <family val="2"/>
          </rPr>
          <t xml:space="preserve">
</t>
        </r>
      </text>
    </comment>
    <comment ref="F43" authorId="0" shapeId="0" xr:uid="{12C0F21E-D7E7-45D2-A8EC-3DF7F48EB9E1}">
      <text>
        <r>
          <rPr>
            <b/>
            <sz val="9"/>
            <color indexed="81"/>
            <rFont val="Tahoma"/>
            <family val="2"/>
          </rPr>
          <t>CEPICI: Prière lier la facture scannée</t>
        </r>
        <r>
          <rPr>
            <sz val="9"/>
            <color indexed="81"/>
            <rFont val="Tahoma"/>
            <family val="2"/>
          </rPr>
          <t xml:space="preserve">
</t>
        </r>
      </text>
    </comment>
    <comment ref="F44" authorId="0" shapeId="0" xr:uid="{F4E07C3F-87C5-4CA5-BCDE-46B3B99617E5}">
      <text>
        <r>
          <rPr>
            <b/>
            <sz val="9"/>
            <color indexed="81"/>
            <rFont val="Tahoma"/>
            <family val="2"/>
          </rPr>
          <t>CEPICI: Prière lier la facture scannée</t>
        </r>
        <r>
          <rPr>
            <sz val="9"/>
            <color indexed="81"/>
            <rFont val="Tahoma"/>
            <family val="2"/>
          </rPr>
          <t xml:space="preserve">
</t>
        </r>
      </text>
    </comment>
    <comment ref="F45" authorId="0" shapeId="0" xr:uid="{0E208872-67F6-4AE7-9EFF-02BF93C4EB0F}">
      <text>
        <r>
          <rPr>
            <b/>
            <sz val="9"/>
            <color indexed="81"/>
            <rFont val="Tahoma"/>
            <family val="2"/>
          </rPr>
          <t>CEPICI: Prière lier la facture scannée</t>
        </r>
        <r>
          <rPr>
            <sz val="9"/>
            <color indexed="81"/>
            <rFont val="Tahoma"/>
            <family val="2"/>
          </rPr>
          <t xml:space="preserve">
</t>
        </r>
      </text>
    </comment>
    <comment ref="F46" authorId="0" shapeId="0" xr:uid="{34877A39-E46D-463B-800D-DFBC021C0BBB}">
      <text>
        <r>
          <rPr>
            <b/>
            <sz val="9"/>
            <color indexed="81"/>
            <rFont val="Tahoma"/>
            <family val="2"/>
          </rPr>
          <t>CEPICI: Prière lier la facture scannée</t>
        </r>
        <r>
          <rPr>
            <sz val="9"/>
            <color indexed="81"/>
            <rFont val="Tahoma"/>
            <family val="2"/>
          </rPr>
          <t xml:space="preserve">
</t>
        </r>
      </text>
    </comment>
    <comment ref="F47" authorId="0" shapeId="0" xr:uid="{11B7A287-FD3F-4C55-9553-D2117D711E9F}">
      <text>
        <r>
          <rPr>
            <b/>
            <sz val="9"/>
            <color indexed="81"/>
            <rFont val="Tahoma"/>
            <family val="2"/>
          </rPr>
          <t>CEPICI: Prière lier la facture scannée</t>
        </r>
        <r>
          <rPr>
            <sz val="9"/>
            <color indexed="81"/>
            <rFont val="Tahoma"/>
            <family val="2"/>
          </rPr>
          <t xml:space="preserve">
</t>
        </r>
      </text>
    </comment>
    <comment ref="F48" authorId="0" shapeId="0" xr:uid="{B3AE6642-08EF-449A-8532-E3B4B25FC052}">
      <text>
        <r>
          <rPr>
            <b/>
            <sz val="9"/>
            <color indexed="81"/>
            <rFont val="Tahoma"/>
            <family val="2"/>
          </rPr>
          <t>CEPICI: Prière lier la facture scannée</t>
        </r>
        <r>
          <rPr>
            <sz val="9"/>
            <color indexed="81"/>
            <rFont val="Tahoma"/>
            <family val="2"/>
          </rPr>
          <t xml:space="preserve">
</t>
        </r>
      </text>
    </comment>
    <comment ref="F49" authorId="0" shapeId="0" xr:uid="{2C11E41F-95F3-4B71-ACC8-F6AC27C561B1}">
      <text>
        <r>
          <rPr>
            <b/>
            <sz val="9"/>
            <color indexed="81"/>
            <rFont val="Tahoma"/>
            <family val="2"/>
          </rPr>
          <t>CEPICI: Prière lier la facture scannée</t>
        </r>
        <r>
          <rPr>
            <sz val="9"/>
            <color indexed="81"/>
            <rFont val="Tahoma"/>
            <family val="2"/>
          </rPr>
          <t xml:space="preserve">
</t>
        </r>
      </text>
    </comment>
    <comment ref="F50" authorId="0" shapeId="0" xr:uid="{2A163350-51A2-482B-AFB9-7FF19C143A63}">
      <text>
        <r>
          <rPr>
            <b/>
            <sz val="9"/>
            <color indexed="81"/>
            <rFont val="Tahoma"/>
            <family val="2"/>
          </rPr>
          <t>CEPICI: Prière lier la facture scannée</t>
        </r>
        <r>
          <rPr>
            <sz val="9"/>
            <color indexed="81"/>
            <rFont val="Tahoma"/>
            <family val="2"/>
          </rPr>
          <t xml:space="preserve">
</t>
        </r>
      </text>
    </comment>
    <comment ref="F51" authorId="0" shapeId="0" xr:uid="{AAFC2159-9C23-4F21-884D-5F975260B621}">
      <text>
        <r>
          <rPr>
            <b/>
            <sz val="9"/>
            <color indexed="81"/>
            <rFont val="Tahoma"/>
            <family val="2"/>
          </rPr>
          <t>CEPICI: Prière lier la facture scannée</t>
        </r>
        <r>
          <rPr>
            <sz val="9"/>
            <color indexed="81"/>
            <rFont val="Tahoma"/>
            <family val="2"/>
          </rPr>
          <t xml:space="preserve">
</t>
        </r>
      </text>
    </comment>
    <comment ref="F52" authorId="0" shapeId="0" xr:uid="{FF203762-DD68-4E10-8459-EC2A32F7879A}">
      <text>
        <r>
          <rPr>
            <b/>
            <sz val="9"/>
            <color indexed="81"/>
            <rFont val="Tahoma"/>
            <family val="2"/>
          </rPr>
          <t>CEPICI: Prière lier la facture scannée</t>
        </r>
        <r>
          <rPr>
            <sz val="9"/>
            <color indexed="81"/>
            <rFont val="Tahoma"/>
            <family val="2"/>
          </rPr>
          <t xml:space="preserve">
</t>
        </r>
      </text>
    </comment>
    <comment ref="F53" authorId="0" shapeId="0" xr:uid="{9E88CBB1-4051-4DCE-A90D-15A31E77F62A}">
      <text>
        <r>
          <rPr>
            <b/>
            <sz val="9"/>
            <color indexed="81"/>
            <rFont val="Tahoma"/>
            <family val="2"/>
          </rPr>
          <t>CEPICI: Prière lier la facture scannée</t>
        </r>
        <r>
          <rPr>
            <sz val="9"/>
            <color indexed="81"/>
            <rFont val="Tahoma"/>
            <family val="2"/>
          </rPr>
          <t xml:space="preserve">
</t>
        </r>
      </text>
    </comment>
    <comment ref="F54" authorId="0" shapeId="0" xr:uid="{E6791184-6B97-4292-9C80-5118CAE593C9}">
      <text>
        <r>
          <rPr>
            <b/>
            <sz val="9"/>
            <color indexed="81"/>
            <rFont val="Tahoma"/>
            <family val="2"/>
          </rPr>
          <t>CEPICI: Prière lier la facture scannée</t>
        </r>
        <r>
          <rPr>
            <sz val="9"/>
            <color indexed="81"/>
            <rFont val="Tahoma"/>
            <family val="2"/>
          </rPr>
          <t xml:space="preserve">
</t>
        </r>
      </text>
    </comment>
    <comment ref="F55" authorId="0" shapeId="0" xr:uid="{C0BFB7D8-7F0F-4D4A-9088-93E0EB0B939F}">
      <text>
        <r>
          <rPr>
            <b/>
            <sz val="9"/>
            <color indexed="81"/>
            <rFont val="Tahoma"/>
            <family val="2"/>
          </rPr>
          <t>CEPICI: Prière lier la facture scannée</t>
        </r>
        <r>
          <rPr>
            <sz val="9"/>
            <color indexed="81"/>
            <rFont val="Tahoma"/>
            <family val="2"/>
          </rPr>
          <t xml:space="preserve">
</t>
        </r>
      </text>
    </comment>
    <comment ref="F56" authorId="0" shapeId="0" xr:uid="{CECA0091-F6C2-4088-AC17-58844DCDA0CD}">
      <text>
        <r>
          <rPr>
            <b/>
            <sz val="9"/>
            <color indexed="81"/>
            <rFont val="Tahoma"/>
            <family val="2"/>
          </rPr>
          <t>CEPICI: Prière lier la facture scannée</t>
        </r>
        <r>
          <rPr>
            <sz val="9"/>
            <color indexed="81"/>
            <rFont val="Tahoma"/>
            <family val="2"/>
          </rPr>
          <t xml:space="preserve">
</t>
        </r>
      </text>
    </comment>
    <comment ref="F57" authorId="0" shapeId="0" xr:uid="{A8B7B860-B094-40B1-ACDE-A8DA7C91C035}">
      <text>
        <r>
          <rPr>
            <b/>
            <sz val="9"/>
            <color indexed="81"/>
            <rFont val="Tahoma"/>
            <family val="2"/>
          </rPr>
          <t>CEPICI: Prière lier la facture scannée</t>
        </r>
        <r>
          <rPr>
            <sz val="9"/>
            <color indexed="81"/>
            <rFont val="Tahoma"/>
            <family val="2"/>
          </rPr>
          <t xml:space="preserve">
</t>
        </r>
      </text>
    </comment>
    <comment ref="F58" authorId="0" shapeId="0" xr:uid="{20E5630A-4E31-45B3-98C6-968C02D0B3D1}">
      <text>
        <r>
          <rPr>
            <b/>
            <sz val="9"/>
            <color indexed="81"/>
            <rFont val="Tahoma"/>
            <family val="2"/>
          </rPr>
          <t>CEPICI: Prière lier la facture scannée</t>
        </r>
        <r>
          <rPr>
            <sz val="9"/>
            <color indexed="81"/>
            <rFont val="Tahoma"/>
            <family val="2"/>
          </rPr>
          <t xml:space="preserve">
</t>
        </r>
      </text>
    </comment>
    <comment ref="F59" authorId="0" shapeId="0" xr:uid="{37E44AC9-13A2-41FE-9B75-9214521040D7}">
      <text>
        <r>
          <rPr>
            <b/>
            <sz val="9"/>
            <color indexed="81"/>
            <rFont val="Tahoma"/>
            <family val="2"/>
          </rPr>
          <t>CEPICI: Prière lier la facture scannée</t>
        </r>
        <r>
          <rPr>
            <sz val="9"/>
            <color indexed="81"/>
            <rFont val="Tahoma"/>
            <family val="2"/>
          </rPr>
          <t xml:space="preserve">
</t>
        </r>
      </text>
    </comment>
    <comment ref="F60" authorId="0" shapeId="0" xr:uid="{DC44B121-A30B-482D-A982-10C4AFD530AF}">
      <text>
        <r>
          <rPr>
            <b/>
            <sz val="9"/>
            <color indexed="81"/>
            <rFont val="Tahoma"/>
            <family val="2"/>
          </rPr>
          <t>CEPICI: Prière lier la facture scannée</t>
        </r>
        <r>
          <rPr>
            <sz val="9"/>
            <color indexed="81"/>
            <rFont val="Tahoma"/>
            <family val="2"/>
          </rPr>
          <t xml:space="preserve">
</t>
        </r>
      </text>
    </comment>
    <comment ref="F61" authorId="0" shapeId="0" xr:uid="{07BB2307-731D-45BC-9A0A-5128CD00B7B6}">
      <text>
        <r>
          <rPr>
            <b/>
            <sz val="9"/>
            <color indexed="81"/>
            <rFont val="Tahoma"/>
            <family val="2"/>
          </rPr>
          <t>CEPICI: Prière lier la facture scannée</t>
        </r>
        <r>
          <rPr>
            <sz val="9"/>
            <color indexed="81"/>
            <rFont val="Tahoma"/>
            <family val="2"/>
          </rPr>
          <t xml:space="preserve">
</t>
        </r>
      </text>
    </comment>
    <comment ref="F62" authorId="0" shapeId="0" xr:uid="{49CE0EBD-8F4D-44BA-BE2C-BB4618BF59C0}">
      <text>
        <r>
          <rPr>
            <b/>
            <sz val="9"/>
            <color indexed="81"/>
            <rFont val="Tahoma"/>
            <family val="2"/>
          </rPr>
          <t>CEPICI: Prière lier la facture scannée</t>
        </r>
        <r>
          <rPr>
            <sz val="9"/>
            <color indexed="81"/>
            <rFont val="Tahoma"/>
            <family val="2"/>
          </rPr>
          <t xml:space="preserve">
</t>
        </r>
      </text>
    </comment>
    <comment ref="F63" authorId="0" shapeId="0" xr:uid="{08045CE4-E99A-4581-8B27-6E416E662336}">
      <text>
        <r>
          <rPr>
            <b/>
            <sz val="9"/>
            <color indexed="81"/>
            <rFont val="Tahoma"/>
            <family val="2"/>
          </rPr>
          <t>CEPICI: Prière lier la facture scannée</t>
        </r>
        <r>
          <rPr>
            <sz val="9"/>
            <color indexed="81"/>
            <rFont val="Tahoma"/>
            <family val="2"/>
          </rPr>
          <t xml:space="preserve">
</t>
        </r>
      </text>
    </comment>
    <comment ref="F64" authorId="0" shapeId="0" xr:uid="{F0ED797D-10CF-40B1-B4F5-BED6078E3B45}">
      <text>
        <r>
          <rPr>
            <b/>
            <sz val="9"/>
            <color indexed="81"/>
            <rFont val="Tahoma"/>
            <family val="2"/>
          </rPr>
          <t>CEPICI: Prière lier la facture scannée</t>
        </r>
        <r>
          <rPr>
            <sz val="9"/>
            <color indexed="81"/>
            <rFont val="Tahoma"/>
            <family val="2"/>
          </rPr>
          <t xml:space="preserve">
</t>
        </r>
      </text>
    </comment>
    <comment ref="F65" authorId="0" shapeId="0" xr:uid="{8166028C-6435-4215-B406-E605423ECD50}">
      <text>
        <r>
          <rPr>
            <b/>
            <sz val="9"/>
            <color indexed="81"/>
            <rFont val="Tahoma"/>
            <family val="2"/>
          </rPr>
          <t>CEPICI: Prière lier la facture scannée</t>
        </r>
        <r>
          <rPr>
            <sz val="9"/>
            <color indexed="81"/>
            <rFont val="Tahoma"/>
            <family val="2"/>
          </rPr>
          <t xml:space="preserve">
</t>
        </r>
      </text>
    </comment>
    <comment ref="F66" authorId="0" shapeId="0" xr:uid="{F0D60A9B-2C8A-4F27-B891-0FF090EB86C5}">
      <text>
        <r>
          <rPr>
            <b/>
            <sz val="9"/>
            <color indexed="81"/>
            <rFont val="Tahoma"/>
            <family val="2"/>
          </rPr>
          <t>CEPICI: Prière lier la facture scannée</t>
        </r>
        <r>
          <rPr>
            <sz val="9"/>
            <color indexed="81"/>
            <rFont val="Tahoma"/>
            <family val="2"/>
          </rPr>
          <t xml:space="preserve">
</t>
        </r>
      </text>
    </comment>
    <comment ref="F67" authorId="0" shapeId="0" xr:uid="{65E5E5B9-8147-46F6-AB22-57973AAAFEF8}">
      <text>
        <r>
          <rPr>
            <b/>
            <sz val="9"/>
            <color indexed="81"/>
            <rFont val="Tahoma"/>
            <family val="2"/>
          </rPr>
          <t>CEPICI: Prière lier la facture scannée</t>
        </r>
        <r>
          <rPr>
            <sz val="9"/>
            <color indexed="81"/>
            <rFont val="Tahoma"/>
            <family val="2"/>
          </rPr>
          <t xml:space="preserve">
</t>
        </r>
      </text>
    </comment>
    <comment ref="F68" authorId="0" shapeId="0" xr:uid="{760A82D3-F9EB-4BDF-9DDA-4174BF10EDD6}">
      <text>
        <r>
          <rPr>
            <b/>
            <sz val="9"/>
            <color indexed="81"/>
            <rFont val="Tahoma"/>
            <family val="2"/>
          </rPr>
          <t>CEPICI: Prière lier la facture scannée</t>
        </r>
        <r>
          <rPr>
            <sz val="9"/>
            <color indexed="81"/>
            <rFont val="Tahoma"/>
            <family val="2"/>
          </rPr>
          <t xml:space="preserve">
</t>
        </r>
      </text>
    </comment>
    <comment ref="F69" authorId="0" shapeId="0" xr:uid="{19610567-17BF-4E1A-9C28-FE531EEBB0BA}">
      <text>
        <r>
          <rPr>
            <b/>
            <sz val="9"/>
            <color indexed="81"/>
            <rFont val="Tahoma"/>
            <family val="2"/>
          </rPr>
          <t>CEPICI: Prière lier la facture scannée</t>
        </r>
        <r>
          <rPr>
            <sz val="9"/>
            <color indexed="81"/>
            <rFont val="Tahoma"/>
            <family val="2"/>
          </rPr>
          <t xml:space="preserve">
</t>
        </r>
      </text>
    </comment>
    <comment ref="F70" authorId="0" shapeId="0" xr:uid="{4F6C37BB-630C-4B85-A1F0-B8884CCB087C}">
      <text>
        <r>
          <rPr>
            <b/>
            <sz val="9"/>
            <color indexed="81"/>
            <rFont val="Tahoma"/>
            <family val="2"/>
          </rPr>
          <t>CEPICI: Prière lier la facture scannée</t>
        </r>
        <r>
          <rPr>
            <sz val="9"/>
            <color indexed="81"/>
            <rFont val="Tahoma"/>
            <family val="2"/>
          </rPr>
          <t xml:space="preserve">
</t>
        </r>
      </text>
    </comment>
    <comment ref="F71" authorId="0" shapeId="0" xr:uid="{113D7D89-CABA-4EEC-AFEC-10E9A730ED5B}">
      <text>
        <r>
          <rPr>
            <b/>
            <sz val="9"/>
            <color indexed="81"/>
            <rFont val="Tahoma"/>
            <family val="2"/>
          </rPr>
          <t>CEPICI: Prière lier la facture scannée</t>
        </r>
        <r>
          <rPr>
            <sz val="9"/>
            <color indexed="81"/>
            <rFont val="Tahoma"/>
            <family val="2"/>
          </rPr>
          <t xml:space="preserve">
</t>
        </r>
      </text>
    </comment>
    <comment ref="F72" authorId="0" shapeId="0" xr:uid="{1092C0BA-C728-46EC-A067-972735386DA7}">
      <text>
        <r>
          <rPr>
            <b/>
            <sz val="9"/>
            <color indexed="81"/>
            <rFont val="Tahoma"/>
            <family val="2"/>
          </rPr>
          <t>CEPICI: Prière lier la facture scannée</t>
        </r>
        <r>
          <rPr>
            <sz val="9"/>
            <color indexed="81"/>
            <rFont val="Tahoma"/>
            <family val="2"/>
          </rPr>
          <t xml:space="preserve">
</t>
        </r>
      </text>
    </comment>
    <comment ref="F73" authorId="0" shapeId="0" xr:uid="{A8CE7765-1714-4491-82E7-10324DB8D7E7}">
      <text>
        <r>
          <rPr>
            <b/>
            <sz val="9"/>
            <color indexed="81"/>
            <rFont val="Tahoma"/>
            <family val="2"/>
          </rPr>
          <t>CEPICI: Prière lier la facture scannée</t>
        </r>
        <r>
          <rPr>
            <sz val="9"/>
            <color indexed="81"/>
            <rFont val="Tahoma"/>
            <family val="2"/>
          </rPr>
          <t xml:space="preserve">
</t>
        </r>
      </text>
    </comment>
    <comment ref="F74" authorId="0" shapeId="0" xr:uid="{397E09FC-BC29-4213-898C-C352046B89EB}">
      <text>
        <r>
          <rPr>
            <b/>
            <sz val="9"/>
            <color indexed="81"/>
            <rFont val="Tahoma"/>
            <family val="2"/>
          </rPr>
          <t>CEPICI: Prière lier la facture scannée</t>
        </r>
        <r>
          <rPr>
            <sz val="9"/>
            <color indexed="81"/>
            <rFont val="Tahoma"/>
            <family val="2"/>
          </rPr>
          <t xml:space="preserve">
</t>
        </r>
      </text>
    </comment>
    <comment ref="F75" authorId="0" shapeId="0" xr:uid="{B9B285EC-45A9-40D4-897C-EDCF401E3FAC}">
      <text>
        <r>
          <rPr>
            <b/>
            <sz val="9"/>
            <color indexed="81"/>
            <rFont val="Tahoma"/>
            <family val="2"/>
          </rPr>
          <t>CEPICI: Prière lier la facture scannée</t>
        </r>
        <r>
          <rPr>
            <sz val="9"/>
            <color indexed="81"/>
            <rFont val="Tahoma"/>
            <family val="2"/>
          </rPr>
          <t xml:space="preserve">
</t>
        </r>
      </text>
    </comment>
    <comment ref="F76" authorId="0" shapeId="0" xr:uid="{3A713239-4A9D-44CF-A34C-6588D93D2AF6}">
      <text>
        <r>
          <rPr>
            <b/>
            <sz val="9"/>
            <color indexed="81"/>
            <rFont val="Tahoma"/>
            <family val="2"/>
          </rPr>
          <t>CEPICI: Prière lier la facture scannée</t>
        </r>
        <r>
          <rPr>
            <sz val="9"/>
            <color indexed="81"/>
            <rFont val="Tahoma"/>
            <family val="2"/>
          </rPr>
          <t xml:space="preserve">
</t>
        </r>
      </text>
    </comment>
    <comment ref="F77" authorId="0" shapeId="0" xr:uid="{1FE0EBCC-A64E-4CA5-AB26-3D364BDDB72B}">
      <text>
        <r>
          <rPr>
            <b/>
            <sz val="9"/>
            <color indexed="81"/>
            <rFont val="Tahoma"/>
            <family val="2"/>
          </rPr>
          <t>CEPICI: Prière lier la facture scannée</t>
        </r>
        <r>
          <rPr>
            <sz val="9"/>
            <color indexed="81"/>
            <rFont val="Tahoma"/>
            <family val="2"/>
          </rPr>
          <t xml:space="preserve">
</t>
        </r>
      </text>
    </comment>
    <comment ref="F78" authorId="0" shapeId="0" xr:uid="{4B350014-94BE-453C-91EF-B02950231CBB}">
      <text>
        <r>
          <rPr>
            <b/>
            <sz val="9"/>
            <color indexed="81"/>
            <rFont val="Tahoma"/>
            <family val="2"/>
          </rPr>
          <t>CEPICI: Prière lier la facture scannée</t>
        </r>
        <r>
          <rPr>
            <sz val="9"/>
            <color indexed="81"/>
            <rFont val="Tahoma"/>
            <family val="2"/>
          </rPr>
          <t xml:space="preserve">
</t>
        </r>
      </text>
    </comment>
    <comment ref="F79" authorId="0" shapeId="0" xr:uid="{7D55CA02-9366-4810-B33A-1D951C88A3D4}">
      <text>
        <r>
          <rPr>
            <b/>
            <sz val="9"/>
            <color indexed="81"/>
            <rFont val="Tahoma"/>
            <family val="2"/>
          </rPr>
          <t>CEPICI: Prière lier la facture scannée</t>
        </r>
        <r>
          <rPr>
            <sz val="9"/>
            <color indexed="81"/>
            <rFont val="Tahoma"/>
            <family val="2"/>
          </rPr>
          <t xml:space="preserve">
</t>
        </r>
      </text>
    </comment>
    <comment ref="F80" authorId="0" shapeId="0" xr:uid="{8E61D5D5-7A8C-4A28-AAA7-2550BB463B92}">
      <text>
        <r>
          <rPr>
            <b/>
            <sz val="9"/>
            <color indexed="81"/>
            <rFont val="Tahoma"/>
            <family val="2"/>
          </rPr>
          <t>CEPICI: Prière lier la facture scannée</t>
        </r>
        <r>
          <rPr>
            <sz val="9"/>
            <color indexed="81"/>
            <rFont val="Tahoma"/>
            <family val="2"/>
          </rPr>
          <t xml:space="preserve">
</t>
        </r>
      </text>
    </comment>
    <comment ref="F81" authorId="0" shapeId="0" xr:uid="{03B44B4C-95C6-4CE3-A69C-21353EA4FCF2}">
      <text>
        <r>
          <rPr>
            <b/>
            <sz val="9"/>
            <color indexed="81"/>
            <rFont val="Tahoma"/>
            <family val="2"/>
          </rPr>
          <t>CEPICI: Prière lier la facture scannée</t>
        </r>
        <r>
          <rPr>
            <sz val="9"/>
            <color indexed="81"/>
            <rFont val="Tahoma"/>
            <family val="2"/>
          </rPr>
          <t xml:space="preserve">
</t>
        </r>
      </text>
    </comment>
    <comment ref="F82" authorId="0" shapeId="0" xr:uid="{3EC9CCCF-75CF-4550-8B33-131D7B699C15}">
      <text>
        <r>
          <rPr>
            <b/>
            <sz val="9"/>
            <color indexed="81"/>
            <rFont val="Tahoma"/>
            <family val="2"/>
          </rPr>
          <t>CEPICI: Prière lier la facture scannée</t>
        </r>
        <r>
          <rPr>
            <sz val="9"/>
            <color indexed="81"/>
            <rFont val="Tahoma"/>
            <family val="2"/>
          </rPr>
          <t xml:space="preserve">
</t>
        </r>
      </text>
    </comment>
    <comment ref="F83" authorId="0" shapeId="0" xr:uid="{44E3E6A2-B988-4541-AE14-69C245053A82}">
      <text>
        <r>
          <rPr>
            <b/>
            <sz val="9"/>
            <color indexed="81"/>
            <rFont val="Tahoma"/>
            <family val="2"/>
          </rPr>
          <t>CEPICI: Prière lier la facture scannée</t>
        </r>
        <r>
          <rPr>
            <sz val="9"/>
            <color indexed="81"/>
            <rFont val="Tahoma"/>
            <family val="2"/>
          </rPr>
          <t xml:space="preserve">
</t>
        </r>
      </text>
    </comment>
    <comment ref="F84" authorId="0" shapeId="0" xr:uid="{53F1AD74-298F-409D-85F9-2A6614F7FB14}">
      <text>
        <r>
          <rPr>
            <b/>
            <sz val="9"/>
            <color indexed="81"/>
            <rFont val="Tahoma"/>
            <family val="2"/>
          </rPr>
          <t>CEPICI: Prière lier la facture scannée</t>
        </r>
        <r>
          <rPr>
            <sz val="9"/>
            <color indexed="81"/>
            <rFont val="Tahoma"/>
            <family val="2"/>
          </rPr>
          <t xml:space="preserve">
</t>
        </r>
      </text>
    </comment>
    <comment ref="F85" authorId="0" shapeId="0" xr:uid="{BED8EFE9-1CF5-4FCD-95CB-DA669EA4FF42}">
      <text>
        <r>
          <rPr>
            <b/>
            <sz val="9"/>
            <color indexed="81"/>
            <rFont val="Tahoma"/>
            <family val="2"/>
          </rPr>
          <t>CEPICI: Prière lier la facture scannée</t>
        </r>
        <r>
          <rPr>
            <sz val="9"/>
            <color indexed="81"/>
            <rFont val="Tahoma"/>
            <family val="2"/>
          </rPr>
          <t xml:space="preserve">
</t>
        </r>
      </text>
    </comment>
    <comment ref="F86" authorId="0" shapeId="0" xr:uid="{99802315-E09C-4800-BFF4-4A70AD4CFFE4}">
      <text>
        <r>
          <rPr>
            <b/>
            <sz val="9"/>
            <color indexed="81"/>
            <rFont val="Tahoma"/>
            <family val="2"/>
          </rPr>
          <t>CEPICI: Prière lier la facture scannée</t>
        </r>
        <r>
          <rPr>
            <sz val="9"/>
            <color indexed="81"/>
            <rFont val="Tahoma"/>
            <family val="2"/>
          </rPr>
          <t xml:space="preserve">
</t>
        </r>
      </text>
    </comment>
    <comment ref="F87" authorId="0" shapeId="0" xr:uid="{9B1BC4E1-3945-451B-8E9D-F71946DE250E}">
      <text>
        <r>
          <rPr>
            <b/>
            <sz val="9"/>
            <color indexed="81"/>
            <rFont val="Tahoma"/>
            <family val="2"/>
          </rPr>
          <t>CEPICI: Prière lier la facture scannée</t>
        </r>
        <r>
          <rPr>
            <sz val="9"/>
            <color indexed="81"/>
            <rFont val="Tahoma"/>
            <family val="2"/>
          </rPr>
          <t xml:space="preserve">
</t>
        </r>
      </text>
    </comment>
    <comment ref="F88" authorId="0" shapeId="0" xr:uid="{5EB7F2EE-F2E2-4337-B4CF-D1BE2CDFB1A0}">
      <text>
        <r>
          <rPr>
            <b/>
            <sz val="9"/>
            <color indexed="81"/>
            <rFont val="Tahoma"/>
            <family val="2"/>
          </rPr>
          <t>CEPICI: Prière lier la facture scannée</t>
        </r>
        <r>
          <rPr>
            <sz val="9"/>
            <color indexed="81"/>
            <rFont val="Tahoma"/>
            <family val="2"/>
          </rPr>
          <t xml:space="preserve">
</t>
        </r>
      </text>
    </comment>
    <comment ref="F89" authorId="0" shapeId="0" xr:uid="{961AE3F3-72AB-4D7E-943E-ED240D15B76E}">
      <text>
        <r>
          <rPr>
            <b/>
            <sz val="9"/>
            <color indexed="81"/>
            <rFont val="Tahoma"/>
            <family val="2"/>
          </rPr>
          <t>CEPICI: Prière lier la facture scannée</t>
        </r>
        <r>
          <rPr>
            <sz val="9"/>
            <color indexed="81"/>
            <rFont val="Tahoma"/>
            <family val="2"/>
          </rPr>
          <t xml:space="preserve">
</t>
        </r>
      </text>
    </comment>
    <comment ref="F90" authorId="0" shapeId="0" xr:uid="{E88C6143-3892-4970-9CA8-AE4E7ABA9756}">
      <text>
        <r>
          <rPr>
            <b/>
            <sz val="9"/>
            <color indexed="81"/>
            <rFont val="Tahoma"/>
            <family val="2"/>
          </rPr>
          <t>CEPICI: Prière lier la facture scannée</t>
        </r>
        <r>
          <rPr>
            <sz val="9"/>
            <color indexed="81"/>
            <rFont val="Tahoma"/>
            <family val="2"/>
          </rPr>
          <t xml:space="preserve">
</t>
        </r>
      </text>
    </comment>
    <comment ref="F91" authorId="0" shapeId="0" xr:uid="{7361E73F-37B5-489E-A4F5-0C81D8D4EB6D}">
      <text>
        <r>
          <rPr>
            <b/>
            <sz val="9"/>
            <color indexed="81"/>
            <rFont val="Tahoma"/>
            <family val="2"/>
          </rPr>
          <t>CEPICI: Prière lier la facture scannée</t>
        </r>
        <r>
          <rPr>
            <sz val="9"/>
            <color indexed="81"/>
            <rFont val="Tahoma"/>
            <family val="2"/>
          </rPr>
          <t xml:space="preserve">
</t>
        </r>
      </text>
    </comment>
    <comment ref="F92" authorId="0" shapeId="0" xr:uid="{96B5E9BE-5FA5-4C87-ACAB-A45ADA107815}">
      <text>
        <r>
          <rPr>
            <b/>
            <sz val="9"/>
            <color indexed="81"/>
            <rFont val="Tahoma"/>
            <family val="2"/>
          </rPr>
          <t>CEPICI: Prière lier la facture scannée</t>
        </r>
        <r>
          <rPr>
            <sz val="9"/>
            <color indexed="81"/>
            <rFont val="Tahoma"/>
            <family val="2"/>
          </rPr>
          <t xml:space="preserve">
</t>
        </r>
      </text>
    </comment>
    <comment ref="F93" authorId="0" shapeId="0" xr:uid="{A15E5E2F-2DD6-49B3-BE7F-43C30D69E92D}">
      <text>
        <r>
          <rPr>
            <b/>
            <sz val="9"/>
            <color indexed="81"/>
            <rFont val="Tahoma"/>
            <family val="2"/>
          </rPr>
          <t>CEPICI: Prière lier la facture scannée</t>
        </r>
        <r>
          <rPr>
            <sz val="9"/>
            <color indexed="81"/>
            <rFont val="Tahoma"/>
            <family val="2"/>
          </rPr>
          <t xml:space="preserve">
</t>
        </r>
      </text>
    </comment>
    <comment ref="F94" authorId="0" shapeId="0" xr:uid="{A07B5417-94B3-459E-BFA7-CB361035A7CE}">
      <text>
        <r>
          <rPr>
            <b/>
            <sz val="9"/>
            <color indexed="81"/>
            <rFont val="Tahoma"/>
            <family val="2"/>
          </rPr>
          <t>CEPICI: Prière lier la facture scannée</t>
        </r>
        <r>
          <rPr>
            <sz val="9"/>
            <color indexed="81"/>
            <rFont val="Tahoma"/>
            <family val="2"/>
          </rPr>
          <t xml:space="preserve">
</t>
        </r>
      </text>
    </comment>
    <comment ref="F95" authorId="0" shapeId="0" xr:uid="{E9ED6C34-11B1-4F29-8293-5D2C5ECF3B3E}">
      <text>
        <r>
          <rPr>
            <b/>
            <sz val="9"/>
            <color indexed="81"/>
            <rFont val="Tahoma"/>
            <family val="2"/>
          </rPr>
          <t>CEPICI: Prière lier la facture scannée</t>
        </r>
        <r>
          <rPr>
            <sz val="9"/>
            <color indexed="81"/>
            <rFont val="Tahoma"/>
            <family val="2"/>
          </rPr>
          <t xml:space="preserve">
</t>
        </r>
      </text>
    </comment>
    <comment ref="F96" authorId="0" shapeId="0" xr:uid="{3C34140F-3C07-4F8C-8657-86CC7055D671}">
      <text>
        <r>
          <rPr>
            <b/>
            <sz val="9"/>
            <color indexed="81"/>
            <rFont val="Tahoma"/>
            <family val="2"/>
          </rPr>
          <t>CEPICI: Prière lier la facture scannée</t>
        </r>
        <r>
          <rPr>
            <sz val="9"/>
            <color indexed="81"/>
            <rFont val="Tahoma"/>
            <family val="2"/>
          </rPr>
          <t xml:space="preserve">
</t>
        </r>
      </text>
    </comment>
    <comment ref="F97" authorId="0" shapeId="0" xr:uid="{D6434D4B-F6C2-4A36-A629-A78C4DC56227}">
      <text>
        <r>
          <rPr>
            <b/>
            <sz val="9"/>
            <color indexed="81"/>
            <rFont val="Tahoma"/>
            <family val="2"/>
          </rPr>
          <t>CEPICI: Prière lier la facture scannée</t>
        </r>
        <r>
          <rPr>
            <sz val="9"/>
            <color indexed="81"/>
            <rFont val="Tahoma"/>
            <family val="2"/>
          </rPr>
          <t xml:space="preserve">
</t>
        </r>
      </text>
    </comment>
    <comment ref="F98" authorId="0" shapeId="0" xr:uid="{C7D57175-DDD8-4BDD-A887-E424DEAE3D59}">
      <text>
        <r>
          <rPr>
            <b/>
            <sz val="9"/>
            <color indexed="81"/>
            <rFont val="Tahoma"/>
            <family val="2"/>
          </rPr>
          <t>CEPICI: Prière lier la facture scannée</t>
        </r>
        <r>
          <rPr>
            <sz val="9"/>
            <color indexed="81"/>
            <rFont val="Tahoma"/>
            <family val="2"/>
          </rPr>
          <t xml:space="preserve">
</t>
        </r>
      </text>
    </comment>
    <comment ref="F99" authorId="0" shapeId="0" xr:uid="{46189C89-0E96-4193-8D30-504ED4DB2DB0}">
      <text>
        <r>
          <rPr>
            <b/>
            <sz val="9"/>
            <color indexed="81"/>
            <rFont val="Tahoma"/>
            <family val="2"/>
          </rPr>
          <t>CEPICI: Prière lier la facture scannée</t>
        </r>
        <r>
          <rPr>
            <sz val="9"/>
            <color indexed="81"/>
            <rFont val="Tahoma"/>
            <family val="2"/>
          </rPr>
          <t xml:space="preserve">
</t>
        </r>
      </text>
    </comment>
    <comment ref="F100" authorId="0" shapeId="0" xr:uid="{1286AC12-9CA4-4C52-B17F-2A0A336472F4}">
      <text>
        <r>
          <rPr>
            <b/>
            <sz val="9"/>
            <color indexed="81"/>
            <rFont val="Tahoma"/>
            <family val="2"/>
          </rPr>
          <t>CEPICI: Prière lier la facture scannée</t>
        </r>
        <r>
          <rPr>
            <sz val="9"/>
            <color indexed="81"/>
            <rFont val="Tahoma"/>
            <family val="2"/>
          </rPr>
          <t xml:space="preserve">
</t>
        </r>
      </text>
    </comment>
    <comment ref="F101" authorId="0" shapeId="0" xr:uid="{4BD17BA5-BAF3-4285-9EDC-26078604CBC6}">
      <text>
        <r>
          <rPr>
            <b/>
            <sz val="9"/>
            <color indexed="81"/>
            <rFont val="Tahoma"/>
            <family val="2"/>
          </rPr>
          <t>CEPICI: Prière lier la facture scannée</t>
        </r>
        <r>
          <rPr>
            <sz val="9"/>
            <color indexed="81"/>
            <rFont val="Tahoma"/>
            <family val="2"/>
          </rPr>
          <t xml:space="preserve">
</t>
        </r>
      </text>
    </comment>
    <comment ref="F102" authorId="0" shapeId="0" xr:uid="{23B33066-113A-4A0B-A916-9AEED4132FCD}">
      <text>
        <r>
          <rPr>
            <b/>
            <sz val="9"/>
            <color indexed="81"/>
            <rFont val="Tahoma"/>
            <family val="2"/>
          </rPr>
          <t>CEPICI: Prière lier la facture scannée</t>
        </r>
        <r>
          <rPr>
            <sz val="9"/>
            <color indexed="81"/>
            <rFont val="Tahoma"/>
            <family val="2"/>
          </rPr>
          <t xml:space="preserve">
</t>
        </r>
      </text>
    </comment>
    <comment ref="F103" authorId="0" shapeId="0" xr:uid="{4F35307D-A3A0-48F3-AF27-5074A7CDC232}">
      <text>
        <r>
          <rPr>
            <b/>
            <sz val="9"/>
            <color indexed="81"/>
            <rFont val="Tahoma"/>
            <family val="2"/>
          </rPr>
          <t>CEPICI: Prière lier la facture scannée</t>
        </r>
        <r>
          <rPr>
            <sz val="9"/>
            <color indexed="81"/>
            <rFont val="Tahoma"/>
            <family val="2"/>
          </rPr>
          <t xml:space="preserve">
</t>
        </r>
      </text>
    </comment>
    <comment ref="F104" authorId="0" shapeId="0" xr:uid="{0EDB18E2-D421-4D01-AB4A-07FB08E15BB8}">
      <text>
        <r>
          <rPr>
            <b/>
            <sz val="9"/>
            <color indexed="81"/>
            <rFont val="Tahoma"/>
            <family val="2"/>
          </rPr>
          <t>CEPICI: Prière lier la facture scannée</t>
        </r>
        <r>
          <rPr>
            <sz val="9"/>
            <color indexed="81"/>
            <rFont val="Tahoma"/>
            <family val="2"/>
          </rPr>
          <t xml:space="preserve">
</t>
        </r>
      </text>
    </comment>
    <comment ref="F105" authorId="0" shapeId="0" xr:uid="{8EE320C1-5931-4EC5-AAA9-B2A0BA658421}">
      <text>
        <r>
          <rPr>
            <b/>
            <sz val="9"/>
            <color indexed="81"/>
            <rFont val="Tahoma"/>
            <family val="2"/>
          </rPr>
          <t>CEPICI: Prière lier la facture scannée</t>
        </r>
        <r>
          <rPr>
            <sz val="9"/>
            <color indexed="81"/>
            <rFont val="Tahoma"/>
            <family val="2"/>
          </rPr>
          <t xml:space="preserve">
</t>
        </r>
      </text>
    </comment>
    <comment ref="F106" authorId="0" shapeId="0" xr:uid="{5DD46F59-0A74-4EF4-A4C2-B48D03D6E2DA}">
      <text>
        <r>
          <rPr>
            <b/>
            <sz val="9"/>
            <color indexed="81"/>
            <rFont val="Tahoma"/>
            <family val="2"/>
          </rPr>
          <t>CEPICI: Prière lier la facture scannée</t>
        </r>
        <r>
          <rPr>
            <sz val="9"/>
            <color indexed="81"/>
            <rFont val="Tahoma"/>
            <family val="2"/>
          </rPr>
          <t xml:space="preserve">
</t>
        </r>
      </text>
    </comment>
    <comment ref="F107" authorId="0" shapeId="0" xr:uid="{0AEB56AC-00E5-4BC2-B0F0-D16425656178}">
      <text>
        <r>
          <rPr>
            <b/>
            <sz val="9"/>
            <color indexed="81"/>
            <rFont val="Tahoma"/>
            <family val="2"/>
          </rPr>
          <t>CEPICI: Prière lier la facture scannée</t>
        </r>
        <r>
          <rPr>
            <sz val="9"/>
            <color indexed="81"/>
            <rFont val="Tahoma"/>
            <family val="2"/>
          </rPr>
          <t xml:space="preserve">
</t>
        </r>
      </text>
    </comment>
    <comment ref="F108" authorId="0" shapeId="0" xr:uid="{39FFBB65-DAA4-47C2-A135-E4BD8EEBA0DA}">
      <text>
        <r>
          <rPr>
            <b/>
            <sz val="9"/>
            <color indexed="81"/>
            <rFont val="Tahoma"/>
            <family val="2"/>
          </rPr>
          <t>CEPICI: Prière lier la facture scannée</t>
        </r>
        <r>
          <rPr>
            <sz val="9"/>
            <color indexed="81"/>
            <rFont val="Tahoma"/>
            <family val="2"/>
          </rPr>
          <t xml:space="preserve">
</t>
        </r>
      </text>
    </comment>
    <comment ref="F109" authorId="0" shapeId="0" xr:uid="{59BE3CC2-E3A9-45B3-B2D5-B1479C8CA143}">
      <text>
        <r>
          <rPr>
            <b/>
            <sz val="9"/>
            <color indexed="81"/>
            <rFont val="Tahoma"/>
            <family val="2"/>
          </rPr>
          <t>CEPICI: Prière lier la facture scannée</t>
        </r>
        <r>
          <rPr>
            <sz val="9"/>
            <color indexed="81"/>
            <rFont val="Tahoma"/>
            <family val="2"/>
          </rPr>
          <t xml:space="preserve">
</t>
        </r>
      </text>
    </comment>
    <comment ref="F110" authorId="0" shapeId="0" xr:uid="{FFC19500-F67C-433D-AE44-429FAD87B440}">
      <text>
        <r>
          <rPr>
            <b/>
            <sz val="9"/>
            <color indexed="81"/>
            <rFont val="Tahoma"/>
            <family val="2"/>
          </rPr>
          <t>CEPICI: Prière lier la facture scannée</t>
        </r>
        <r>
          <rPr>
            <sz val="9"/>
            <color indexed="81"/>
            <rFont val="Tahoma"/>
            <family val="2"/>
          </rPr>
          <t xml:space="preserve">
</t>
        </r>
      </text>
    </comment>
    <comment ref="F111" authorId="0" shapeId="0" xr:uid="{596A8CA3-DFBD-426B-A1B5-D06043C01F01}">
      <text>
        <r>
          <rPr>
            <b/>
            <sz val="9"/>
            <color indexed="81"/>
            <rFont val="Tahoma"/>
            <family val="2"/>
          </rPr>
          <t>CEPICI: Prière lier la facture scannée</t>
        </r>
        <r>
          <rPr>
            <sz val="9"/>
            <color indexed="81"/>
            <rFont val="Tahoma"/>
            <family val="2"/>
          </rPr>
          <t xml:space="preserve">
</t>
        </r>
      </text>
    </comment>
    <comment ref="F112" authorId="0" shapeId="0" xr:uid="{6B4B79F3-7C45-4D9B-8317-43A93BF86A64}">
      <text>
        <r>
          <rPr>
            <b/>
            <sz val="9"/>
            <color indexed="81"/>
            <rFont val="Tahoma"/>
            <family val="2"/>
          </rPr>
          <t>CEPICI: Prière lier la facture scannée</t>
        </r>
        <r>
          <rPr>
            <sz val="9"/>
            <color indexed="81"/>
            <rFont val="Tahoma"/>
            <family val="2"/>
          </rPr>
          <t xml:space="preserve">
</t>
        </r>
      </text>
    </comment>
    <comment ref="F113" authorId="0" shapeId="0" xr:uid="{25BF3DED-D0DB-43EF-9945-4974EECFDB66}">
      <text>
        <r>
          <rPr>
            <b/>
            <sz val="9"/>
            <color indexed="81"/>
            <rFont val="Tahoma"/>
            <family val="2"/>
          </rPr>
          <t>CEPICI: Prière lier la facture scannée</t>
        </r>
        <r>
          <rPr>
            <sz val="9"/>
            <color indexed="81"/>
            <rFont val="Tahoma"/>
            <family val="2"/>
          </rPr>
          <t xml:space="preserve">
</t>
        </r>
      </text>
    </comment>
    <comment ref="F114" authorId="0" shapeId="0" xr:uid="{4E0B97BE-B201-4B47-9154-6A7FE78A6E5F}">
      <text>
        <r>
          <rPr>
            <b/>
            <sz val="9"/>
            <color indexed="81"/>
            <rFont val="Tahoma"/>
            <family val="2"/>
          </rPr>
          <t>CEPICI: Prière lier la facture scannée</t>
        </r>
        <r>
          <rPr>
            <sz val="9"/>
            <color indexed="81"/>
            <rFont val="Tahoma"/>
            <family val="2"/>
          </rPr>
          <t xml:space="preserve">
</t>
        </r>
      </text>
    </comment>
    <comment ref="F115" authorId="0" shapeId="0" xr:uid="{D4CA3C5D-DB18-4735-B078-B1E1744504DE}">
      <text>
        <r>
          <rPr>
            <b/>
            <sz val="9"/>
            <color indexed="81"/>
            <rFont val="Tahoma"/>
            <family val="2"/>
          </rPr>
          <t>CEPICI: Prière lier la facture scannée</t>
        </r>
        <r>
          <rPr>
            <sz val="9"/>
            <color indexed="81"/>
            <rFont val="Tahoma"/>
            <family val="2"/>
          </rPr>
          <t xml:space="preserve">
</t>
        </r>
      </text>
    </comment>
    <comment ref="F116" authorId="0" shapeId="0" xr:uid="{FE45848B-4DBA-4B7C-A55C-2857C100DE84}">
      <text>
        <r>
          <rPr>
            <b/>
            <sz val="9"/>
            <color indexed="81"/>
            <rFont val="Tahoma"/>
            <family val="2"/>
          </rPr>
          <t>CEPICI: Prière lier la facture scannée</t>
        </r>
        <r>
          <rPr>
            <sz val="9"/>
            <color indexed="81"/>
            <rFont val="Tahoma"/>
            <family val="2"/>
          </rPr>
          <t xml:space="preserve">
</t>
        </r>
      </text>
    </comment>
    <comment ref="F117" authorId="0" shapeId="0" xr:uid="{1DD15C30-E39F-4A73-86CC-CDBA723611A6}">
      <text>
        <r>
          <rPr>
            <b/>
            <sz val="9"/>
            <color indexed="81"/>
            <rFont val="Tahoma"/>
            <family val="2"/>
          </rPr>
          <t>CEPICI: Prière lier la facture scannée</t>
        </r>
        <r>
          <rPr>
            <sz val="9"/>
            <color indexed="81"/>
            <rFont val="Tahoma"/>
            <family val="2"/>
          </rPr>
          <t xml:space="preserve">
</t>
        </r>
      </text>
    </comment>
    <comment ref="F118" authorId="0" shapeId="0" xr:uid="{3EA14A11-88AD-4BE7-88DB-16A243B18AC0}">
      <text>
        <r>
          <rPr>
            <b/>
            <sz val="9"/>
            <color indexed="81"/>
            <rFont val="Tahoma"/>
            <family val="2"/>
          </rPr>
          <t>CEPICI: Prière lier la facture scannée</t>
        </r>
        <r>
          <rPr>
            <sz val="9"/>
            <color indexed="81"/>
            <rFont val="Tahoma"/>
            <family val="2"/>
          </rPr>
          <t xml:space="preserve">
</t>
        </r>
      </text>
    </comment>
    <comment ref="F119" authorId="0" shapeId="0" xr:uid="{069C37F6-487F-4877-AC9E-E742EA2FA534}">
      <text>
        <r>
          <rPr>
            <b/>
            <sz val="9"/>
            <color indexed="81"/>
            <rFont val="Tahoma"/>
            <family val="2"/>
          </rPr>
          <t>CEPICI: Prière lier la facture scannée</t>
        </r>
        <r>
          <rPr>
            <sz val="9"/>
            <color indexed="81"/>
            <rFont val="Tahoma"/>
            <family val="2"/>
          </rPr>
          <t xml:space="preserve">
</t>
        </r>
      </text>
    </comment>
    <comment ref="F120" authorId="0" shapeId="0" xr:uid="{E244EB72-9277-4781-9522-E5F62252FEB7}">
      <text>
        <r>
          <rPr>
            <b/>
            <sz val="9"/>
            <color indexed="81"/>
            <rFont val="Tahoma"/>
            <family val="2"/>
          </rPr>
          <t>CEPICI: Prière lier la facture scannée</t>
        </r>
        <r>
          <rPr>
            <sz val="9"/>
            <color indexed="81"/>
            <rFont val="Tahoma"/>
            <family val="2"/>
          </rPr>
          <t xml:space="preserve">
</t>
        </r>
      </text>
    </comment>
    <comment ref="F121" authorId="0" shapeId="0" xr:uid="{4D65A414-F1E1-4F59-B707-56B39AAC30F0}">
      <text>
        <r>
          <rPr>
            <b/>
            <sz val="9"/>
            <color indexed="81"/>
            <rFont val="Tahoma"/>
            <family val="2"/>
          </rPr>
          <t>CEPICI: Prière lier la facture scannée</t>
        </r>
        <r>
          <rPr>
            <sz val="9"/>
            <color indexed="81"/>
            <rFont val="Tahoma"/>
            <family val="2"/>
          </rPr>
          <t xml:space="preserve">
</t>
        </r>
      </text>
    </comment>
    <comment ref="F122" authorId="0" shapeId="0" xr:uid="{0524DF92-8A65-485A-8BFB-376F03A63A43}">
      <text>
        <r>
          <rPr>
            <b/>
            <sz val="9"/>
            <color indexed="81"/>
            <rFont val="Tahoma"/>
            <family val="2"/>
          </rPr>
          <t>CEPICI: Prière lier la facture scannée</t>
        </r>
        <r>
          <rPr>
            <sz val="9"/>
            <color indexed="81"/>
            <rFont val="Tahoma"/>
            <family val="2"/>
          </rPr>
          <t xml:space="preserve">
</t>
        </r>
      </text>
    </comment>
    <comment ref="F123" authorId="0" shapeId="0" xr:uid="{2E742A47-CB79-4E8F-842B-89448AB8F343}">
      <text>
        <r>
          <rPr>
            <b/>
            <sz val="9"/>
            <color indexed="81"/>
            <rFont val="Tahoma"/>
            <family val="2"/>
          </rPr>
          <t>CEPICI: Prière lier la facture scannée</t>
        </r>
        <r>
          <rPr>
            <sz val="9"/>
            <color indexed="81"/>
            <rFont val="Tahoma"/>
            <family val="2"/>
          </rPr>
          <t xml:space="preserve">
</t>
        </r>
      </text>
    </comment>
    <comment ref="F124" authorId="0" shapeId="0" xr:uid="{DCEAFA84-41A7-45C3-88EF-C27EA1987236}">
      <text>
        <r>
          <rPr>
            <b/>
            <sz val="9"/>
            <color indexed="81"/>
            <rFont val="Tahoma"/>
            <family val="2"/>
          </rPr>
          <t>CEPICI: Prière lier la facture scannée</t>
        </r>
        <r>
          <rPr>
            <sz val="9"/>
            <color indexed="81"/>
            <rFont val="Tahoma"/>
            <family val="2"/>
          </rPr>
          <t xml:space="preserve">
</t>
        </r>
      </text>
    </comment>
    <comment ref="F125" authorId="0" shapeId="0" xr:uid="{E3162623-A468-4226-B70E-93F521E8B802}">
      <text>
        <r>
          <rPr>
            <b/>
            <sz val="9"/>
            <color indexed="81"/>
            <rFont val="Tahoma"/>
            <family val="2"/>
          </rPr>
          <t>CEPICI: Prière lier la facture scannée</t>
        </r>
        <r>
          <rPr>
            <sz val="9"/>
            <color indexed="81"/>
            <rFont val="Tahoma"/>
            <family val="2"/>
          </rPr>
          <t xml:space="preserve">
</t>
        </r>
      </text>
    </comment>
    <comment ref="F126" authorId="0" shapeId="0" xr:uid="{CB7BA822-28B8-4829-9C88-FF078F07AD6A}">
      <text>
        <r>
          <rPr>
            <b/>
            <sz val="9"/>
            <color indexed="81"/>
            <rFont val="Tahoma"/>
            <family val="2"/>
          </rPr>
          <t>CEPICI: Prière lier la facture scannée</t>
        </r>
        <r>
          <rPr>
            <sz val="9"/>
            <color indexed="81"/>
            <rFont val="Tahoma"/>
            <family val="2"/>
          </rPr>
          <t xml:space="preserve">
</t>
        </r>
      </text>
    </comment>
    <comment ref="F127" authorId="0" shapeId="0" xr:uid="{7F30575F-CDAD-4A1C-BAD5-AB8688399765}">
      <text>
        <r>
          <rPr>
            <b/>
            <sz val="9"/>
            <color indexed="81"/>
            <rFont val="Tahoma"/>
            <family val="2"/>
          </rPr>
          <t>CEPICI: Prière lier la facture scannée</t>
        </r>
        <r>
          <rPr>
            <sz val="9"/>
            <color indexed="81"/>
            <rFont val="Tahoma"/>
            <family val="2"/>
          </rPr>
          <t xml:space="preserve">
</t>
        </r>
      </text>
    </comment>
    <comment ref="F128" authorId="0" shapeId="0" xr:uid="{38A873DD-92CF-40DA-9B9D-47553DBDD49E}">
      <text>
        <r>
          <rPr>
            <b/>
            <sz val="9"/>
            <color indexed="81"/>
            <rFont val="Tahoma"/>
            <family val="2"/>
          </rPr>
          <t>CEPICI: Prière lier la facture scannée</t>
        </r>
        <r>
          <rPr>
            <sz val="9"/>
            <color indexed="81"/>
            <rFont val="Tahoma"/>
            <family val="2"/>
          </rPr>
          <t xml:space="preserve">
</t>
        </r>
      </text>
    </comment>
    <comment ref="F129" authorId="0" shapeId="0" xr:uid="{0C57852D-2D2B-4E00-81E6-9F8F3B5D141D}">
      <text>
        <r>
          <rPr>
            <b/>
            <sz val="9"/>
            <color indexed="81"/>
            <rFont val="Tahoma"/>
            <family val="2"/>
          </rPr>
          <t>CEPICI: Prière lier la facture scannée</t>
        </r>
        <r>
          <rPr>
            <sz val="9"/>
            <color indexed="81"/>
            <rFont val="Tahoma"/>
            <family val="2"/>
          </rPr>
          <t xml:space="preserve">
</t>
        </r>
      </text>
    </comment>
    <comment ref="F130" authorId="0" shapeId="0" xr:uid="{F3E7AFAA-B41C-48A3-BE99-CD65BC73618C}">
      <text>
        <r>
          <rPr>
            <b/>
            <sz val="9"/>
            <color indexed="81"/>
            <rFont val="Tahoma"/>
            <family val="2"/>
          </rPr>
          <t>CEPICI: Prière lier la facture scannée</t>
        </r>
        <r>
          <rPr>
            <sz val="9"/>
            <color indexed="81"/>
            <rFont val="Tahoma"/>
            <family val="2"/>
          </rPr>
          <t xml:space="preserve">
</t>
        </r>
      </text>
    </comment>
    <comment ref="F131" authorId="0" shapeId="0" xr:uid="{10A31456-F360-4804-8768-0D1A0E4A598F}">
      <text>
        <r>
          <rPr>
            <b/>
            <sz val="9"/>
            <color indexed="81"/>
            <rFont val="Tahoma"/>
            <family val="2"/>
          </rPr>
          <t>CEPICI: Prière lier la facture scannée</t>
        </r>
        <r>
          <rPr>
            <sz val="9"/>
            <color indexed="81"/>
            <rFont val="Tahoma"/>
            <family val="2"/>
          </rPr>
          <t xml:space="preserve">
</t>
        </r>
      </text>
    </comment>
    <comment ref="F132" authorId="0" shapeId="0" xr:uid="{E104AD96-C512-4ED1-969A-74AAAF0325B9}">
      <text>
        <r>
          <rPr>
            <b/>
            <sz val="9"/>
            <color indexed="81"/>
            <rFont val="Tahoma"/>
            <family val="2"/>
          </rPr>
          <t>CEPICI: Prière lier la facture scannée</t>
        </r>
        <r>
          <rPr>
            <sz val="9"/>
            <color indexed="81"/>
            <rFont val="Tahoma"/>
            <family val="2"/>
          </rPr>
          <t xml:space="preserve">
</t>
        </r>
      </text>
    </comment>
    <comment ref="F133" authorId="0" shapeId="0" xr:uid="{C799C363-65F9-42B1-9149-FBF0757E11C0}">
      <text>
        <r>
          <rPr>
            <b/>
            <sz val="9"/>
            <color indexed="81"/>
            <rFont val="Tahoma"/>
            <family val="2"/>
          </rPr>
          <t>CEPICI: Prière lier la facture scannée</t>
        </r>
        <r>
          <rPr>
            <sz val="9"/>
            <color indexed="81"/>
            <rFont val="Tahoma"/>
            <family val="2"/>
          </rPr>
          <t xml:space="preserve">
</t>
        </r>
      </text>
    </comment>
    <comment ref="F134" authorId="0" shapeId="0" xr:uid="{AC8556D9-DA49-4BE6-BA4E-D5C41148CDAB}">
      <text>
        <r>
          <rPr>
            <b/>
            <sz val="9"/>
            <color indexed="81"/>
            <rFont val="Tahoma"/>
            <family val="2"/>
          </rPr>
          <t>CEPICI: Prière lier la facture scannée</t>
        </r>
        <r>
          <rPr>
            <sz val="9"/>
            <color indexed="81"/>
            <rFont val="Tahoma"/>
            <family val="2"/>
          </rPr>
          <t xml:space="preserve">
</t>
        </r>
      </text>
    </comment>
    <comment ref="F135" authorId="0" shapeId="0" xr:uid="{8EA90AD2-B146-4082-9437-D5CECC6A7C48}">
      <text>
        <r>
          <rPr>
            <b/>
            <sz val="9"/>
            <color indexed="81"/>
            <rFont val="Tahoma"/>
            <family val="2"/>
          </rPr>
          <t>CEPICI: Prière lier la facture scannée</t>
        </r>
        <r>
          <rPr>
            <sz val="9"/>
            <color indexed="81"/>
            <rFont val="Tahoma"/>
            <family val="2"/>
          </rPr>
          <t xml:space="preserve">
</t>
        </r>
      </text>
    </comment>
    <comment ref="F136" authorId="0" shapeId="0" xr:uid="{DE4F05C1-186C-4204-AA25-E519188F8C72}">
      <text>
        <r>
          <rPr>
            <b/>
            <sz val="9"/>
            <color indexed="81"/>
            <rFont val="Tahoma"/>
            <family val="2"/>
          </rPr>
          <t>CEPICI: Prière lier la facture scannée</t>
        </r>
        <r>
          <rPr>
            <sz val="9"/>
            <color indexed="81"/>
            <rFont val="Tahoma"/>
            <family val="2"/>
          </rPr>
          <t xml:space="preserve">
</t>
        </r>
      </text>
    </comment>
    <comment ref="F137" authorId="0" shapeId="0" xr:uid="{5C24A394-B058-4B13-8DFA-C174A75F4376}">
      <text>
        <r>
          <rPr>
            <b/>
            <sz val="9"/>
            <color indexed="81"/>
            <rFont val="Tahoma"/>
            <family val="2"/>
          </rPr>
          <t>CEPICI: Prière lier la facture scannée</t>
        </r>
        <r>
          <rPr>
            <sz val="9"/>
            <color indexed="81"/>
            <rFont val="Tahoma"/>
            <family val="2"/>
          </rPr>
          <t xml:space="preserve">
</t>
        </r>
      </text>
    </comment>
    <comment ref="F138" authorId="0" shapeId="0" xr:uid="{DF6D5370-82D1-4571-A508-1CBE08603BAD}">
      <text>
        <r>
          <rPr>
            <b/>
            <sz val="9"/>
            <color indexed="81"/>
            <rFont val="Tahoma"/>
            <family val="2"/>
          </rPr>
          <t>CEPICI: Prière lier la facture scannée</t>
        </r>
        <r>
          <rPr>
            <sz val="9"/>
            <color indexed="81"/>
            <rFont val="Tahoma"/>
            <family val="2"/>
          </rPr>
          <t xml:space="preserve">
</t>
        </r>
      </text>
    </comment>
    <comment ref="F139" authorId="0" shapeId="0" xr:uid="{3E60FFFB-03D4-475A-9F51-ADCD50F10748}">
      <text>
        <r>
          <rPr>
            <b/>
            <sz val="9"/>
            <color indexed="81"/>
            <rFont val="Tahoma"/>
            <family val="2"/>
          </rPr>
          <t>CEPICI: Prière lier la facture scannée</t>
        </r>
        <r>
          <rPr>
            <sz val="9"/>
            <color indexed="81"/>
            <rFont val="Tahoma"/>
            <family val="2"/>
          </rPr>
          <t xml:space="preserve">
</t>
        </r>
      </text>
    </comment>
    <comment ref="F140" authorId="0" shapeId="0" xr:uid="{A41B7A53-3A40-4E8C-A5C6-42557116844E}">
      <text>
        <r>
          <rPr>
            <b/>
            <sz val="9"/>
            <color indexed="81"/>
            <rFont val="Tahoma"/>
            <family val="2"/>
          </rPr>
          <t>CEPICI: Prière lier la facture scannée</t>
        </r>
        <r>
          <rPr>
            <sz val="9"/>
            <color indexed="81"/>
            <rFont val="Tahoma"/>
            <family val="2"/>
          </rPr>
          <t xml:space="preserve">
</t>
        </r>
      </text>
    </comment>
    <comment ref="F141" authorId="0" shapeId="0" xr:uid="{1D142C6B-F5E7-4ED2-8AF2-1B9218E0909E}">
      <text>
        <r>
          <rPr>
            <b/>
            <sz val="9"/>
            <color indexed="81"/>
            <rFont val="Tahoma"/>
            <family val="2"/>
          </rPr>
          <t>CEPICI: Prière lier la facture scannée</t>
        </r>
        <r>
          <rPr>
            <sz val="9"/>
            <color indexed="81"/>
            <rFont val="Tahoma"/>
            <family val="2"/>
          </rPr>
          <t xml:space="preserve">
</t>
        </r>
      </text>
    </comment>
    <comment ref="F142" authorId="0" shapeId="0" xr:uid="{06DC042F-0D16-4EE3-9A70-ACF71C96F594}">
      <text>
        <r>
          <rPr>
            <b/>
            <sz val="9"/>
            <color indexed="81"/>
            <rFont val="Tahoma"/>
            <family val="2"/>
          </rPr>
          <t>CEPICI: Prière lier la facture scannée</t>
        </r>
        <r>
          <rPr>
            <sz val="9"/>
            <color indexed="81"/>
            <rFont val="Tahoma"/>
            <family val="2"/>
          </rPr>
          <t xml:space="preserve">
</t>
        </r>
      </text>
    </comment>
    <comment ref="F143" authorId="0" shapeId="0" xr:uid="{7AB3B9C6-4736-477B-82CC-88F08E392926}">
      <text>
        <r>
          <rPr>
            <b/>
            <sz val="9"/>
            <color indexed="81"/>
            <rFont val="Tahoma"/>
            <family val="2"/>
          </rPr>
          <t>CEPICI: Prière lier la facture scannée</t>
        </r>
        <r>
          <rPr>
            <sz val="9"/>
            <color indexed="81"/>
            <rFont val="Tahoma"/>
            <family val="2"/>
          </rPr>
          <t xml:space="preserve">
</t>
        </r>
      </text>
    </comment>
    <comment ref="F144" authorId="0" shapeId="0" xr:uid="{5EF01F85-ABDB-4157-A498-EF180F0D34A1}">
      <text>
        <r>
          <rPr>
            <b/>
            <sz val="9"/>
            <color indexed="81"/>
            <rFont val="Tahoma"/>
            <family val="2"/>
          </rPr>
          <t>CEPICI: Prière lier la facture scannée</t>
        </r>
        <r>
          <rPr>
            <sz val="9"/>
            <color indexed="81"/>
            <rFont val="Tahoma"/>
            <family val="2"/>
          </rPr>
          <t xml:space="preserve">
</t>
        </r>
      </text>
    </comment>
    <comment ref="F145" authorId="0" shapeId="0" xr:uid="{2EA64678-B25E-4600-B61B-5CB0EAECD4EE}">
      <text>
        <r>
          <rPr>
            <b/>
            <sz val="9"/>
            <color indexed="81"/>
            <rFont val="Tahoma"/>
            <family val="2"/>
          </rPr>
          <t>CEPICI: Prière lier la facture scannée</t>
        </r>
        <r>
          <rPr>
            <sz val="9"/>
            <color indexed="81"/>
            <rFont val="Tahoma"/>
            <family val="2"/>
          </rPr>
          <t xml:space="preserve">
</t>
        </r>
      </text>
    </comment>
    <comment ref="F146" authorId="0" shapeId="0" xr:uid="{6FDD1106-055C-460A-B542-C030A6E7B38F}">
      <text>
        <r>
          <rPr>
            <b/>
            <sz val="9"/>
            <color indexed="81"/>
            <rFont val="Tahoma"/>
            <family val="2"/>
          </rPr>
          <t>CEPICI: Prière lier la facture scannée</t>
        </r>
        <r>
          <rPr>
            <sz val="9"/>
            <color indexed="81"/>
            <rFont val="Tahoma"/>
            <family val="2"/>
          </rPr>
          <t xml:space="preserve">
</t>
        </r>
      </text>
    </comment>
    <comment ref="F147" authorId="0" shapeId="0" xr:uid="{461DAC89-23B0-4063-BB3D-416DCC619793}">
      <text>
        <r>
          <rPr>
            <b/>
            <sz val="9"/>
            <color indexed="81"/>
            <rFont val="Tahoma"/>
            <family val="2"/>
          </rPr>
          <t>CEPICI: Prière lier la facture scannée</t>
        </r>
        <r>
          <rPr>
            <sz val="9"/>
            <color indexed="81"/>
            <rFont val="Tahoma"/>
            <family val="2"/>
          </rPr>
          <t xml:space="preserve">
</t>
        </r>
      </text>
    </comment>
    <comment ref="F148" authorId="0" shapeId="0" xr:uid="{E3362AD8-D3CA-4D77-A5DC-4C9CE5C7231C}">
      <text>
        <r>
          <rPr>
            <b/>
            <sz val="9"/>
            <color indexed="81"/>
            <rFont val="Tahoma"/>
            <family val="2"/>
          </rPr>
          <t>CEPICI: Prière lier la facture scannée</t>
        </r>
        <r>
          <rPr>
            <sz val="9"/>
            <color indexed="81"/>
            <rFont val="Tahoma"/>
            <family val="2"/>
          </rPr>
          <t xml:space="preserve">
</t>
        </r>
      </text>
    </comment>
    <comment ref="F149" authorId="0" shapeId="0" xr:uid="{FD59EB70-2D08-46A7-A32F-38650FC11CAD}">
      <text>
        <r>
          <rPr>
            <b/>
            <sz val="9"/>
            <color indexed="81"/>
            <rFont val="Tahoma"/>
            <family val="2"/>
          </rPr>
          <t>CEPICI: Prière lier la facture scannée</t>
        </r>
        <r>
          <rPr>
            <sz val="9"/>
            <color indexed="81"/>
            <rFont val="Tahoma"/>
            <family val="2"/>
          </rPr>
          <t xml:space="preserve">
</t>
        </r>
      </text>
    </comment>
    <comment ref="F150" authorId="0" shapeId="0" xr:uid="{23D084B8-2B9A-43B6-8BEC-927B0029888A}">
      <text>
        <r>
          <rPr>
            <b/>
            <sz val="9"/>
            <color indexed="81"/>
            <rFont val="Tahoma"/>
            <family val="2"/>
          </rPr>
          <t>CEPICI: Prière lier la facture scannée</t>
        </r>
        <r>
          <rPr>
            <sz val="9"/>
            <color indexed="81"/>
            <rFont val="Tahoma"/>
            <family val="2"/>
          </rPr>
          <t xml:space="preserve">
</t>
        </r>
      </text>
    </comment>
    <comment ref="F151" authorId="0" shapeId="0" xr:uid="{0BAD0A5F-77C5-4856-946A-FE1FD948C6C2}">
      <text>
        <r>
          <rPr>
            <b/>
            <sz val="9"/>
            <color indexed="81"/>
            <rFont val="Tahoma"/>
            <family val="2"/>
          </rPr>
          <t>CEPICI: Prière lier la facture scannée</t>
        </r>
        <r>
          <rPr>
            <sz val="9"/>
            <color indexed="81"/>
            <rFont val="Tahoma"/>
            <family val="2"/>
          </rPr>
          <t xml:space="preserve">
</t>
        </r>
      </text>
    </comment>
    <comment ref="F152" authorId="0" shapeId="0" xr:uid="{3D945F3D-8A5F-43C1-8484-B152FB7EE9F0}">
      <text>
        <r>
          <rPr>
            <b/>
            <sz val="9"/>
            <color indexed="81"/>
            <rFont val="Tahoma"/>
            <family val="2"/>
          </rPr>
          <t>CEPICI: Prière lier la facture scannée</t>
        </r>
        <r>
          <rPr>
            <sz val="9"/>
            <color indexed="81"/>
            <rFont val="Tahoma"/>
            <family val="2"/>
          </rPr>
          <t xml:space="preserve">
</t>
        </r>
      </text>
    </comment>
    <comment ref="F153" authorId="0" shapeId="0" xr:uid="{1F6B549D-9108-4E37-AA85-2BB6FC315EAD}">
      <text>
        <r>
          <rPr>
            <b/>
            <sz val="9"/>
            <color indexed="81"/>
            <rFont val="Tahoma"/>
            <family val="2"/>
          </rPr>
          <t>CEPICI: Prière lier la facture scannée</t>
        </r>
        <r>
          <rPr>
            <sz val="9"/>
            <color indexed="81"/>
            <rFont val="Tahoma"/>
            <family val="2"/>
          </rPr>
          <t xml:space="preserve">
</t>
        </r>
      </text>
    </comment>
    <comment ref="F154" authorId="0" shapeId="0" xr:uid="{9E8228DA-F140-4AA1-9E22-67B8E2AF842B}">
      <text>
        <r>
          <rPr>
            <b/>
            <sz val="9"/>
            <color indexed="81"/>
            <rFont val="Tahoma"/>
            <family val="2"/>
          </rPr>
          <t>CEPICI: Prière lier la facture scannée</t>
        </r>
        <r>
          <rPr>
            <sz val="9"/>
            <color indexed="81"/>
            <rFont val="Tahoma"/>
            <family val="2"/>
          </rPr>
          <t xml:space="preserve">
</t>
        </r>
      </text>
    </comment>
    <comment ref="F155" authorId="0" shapeId="0" xr:uid="{B6BB2A89-BFA3-4690-8732-6562E2F518A8}">
      <text>
        <r>
          <rPr>
            <b/>
            <sz val="9"/>
            <color indexed="81"/>
            <rFont val="Tahoma"/>
            <family val="2"/>
          </rPr>
          <t>CEPICI: Prière lier la facture scannée</t>
        </r>
        <r>
          <rPr>
            <sz val="9"/>
            <color indexed="81"/>
            <rFont val="Tahoma"/>
            <family val="2"/>
          </rPr>
          <t xml:space="preserve">
</t>
        </r>
      </text>
    </comment>
    <comment ref="F156" authorId="0" shapeId="0" xr:uid="{B81DD8CC-4F5D-4DD4-AF1E-17A6DBC0307A}">
      <text>
        <r>
          <rPr>
            <b/>
            <sz val="9"/>
            <color indexed="81"/>
            <rFont val="Tahoma"/>
            <family val="2"/>
          </rPr>
          <t>CEPICI: Prière lier la facture scannée</t>
        </r>
        <r>
          <rPr>
            <sz val="9"/>
            <color indexed="81"/>
            <rFont val="Tahoma"/>
            <family val="2"/>
          </rPr>
          <t xml:space="preserve">
</t>
        </r>
      </text>
    </comment>
    <comment ref="F157" authorId="0" shapeId="0" xr:uid="{2C3C9D1F-EA8C-4201-844C-A8E7CB2976CF}">
      <text>
        <r>
          <rPr>
            <b/>
            <sz val="9"/>
            <color indexed="81"/>
            <rFont val="Tahoma"/>
            <family val="2"/>
          </rPr>
          <t>CEPICI: Prière lier la facture scannée</t>
        </r>
        <r>
          <rPr>
            <sz val="9"/>
            <color indexed="81"/>
            <rFont val="Tahoma"/>
            <family val="2"/>
          </rPr>
          <t xml:space="preserve">
</t>
        </r>
      </text>
    </comment>
    <comment ref="F158" authorId="0" shapeId="0" xr:uid="{A1B53D74-EC6F-41A9-A82C-3F9D5544E6E0}">
      <text>
        <r>
          <rPr>
            <b/>
            <sz val="9"/>
            <color indexed="81"/>
            <rFont val="Tahoma"/>
            <family val="2"/>
          </rPr>
          <t>CEPICI: Prière lier la facture scannée</t>
        </r>
        <r>
          <rPr>
            <sz val="9"/>
            <color indexed="81"/>
            <rFont val="Tahoma"/>
            <family val="2"/>
          </rPr>
          <t xml:space="preserve">
</t>
        </r>
      </text>
    </comment>
    <comment ref="F159" authorId="0" shapeId="0" xr:uid="{76E14CFC-2CFC-48C6-AA45-0CC3177754FC}">
      <text>
        <r>
          <rPr>
            <b/>
            <sz val="9"/>
            <color indexed="81"/>
            <rFont val="Tahoma"/>
            <family val="2"/>
          </rPr>
          <t>CEPICI: Prière lier la facture scannée</t>
        </r>
        <r>
          <rPr>
            <sz val="9"/>
            <color indexed="81"/>
            <rFont val="Tahoma"/>
            <family val="2"/>
          </rPr>
          <t xml:space="preserve">
</t>
        </r>
      </text>
    </comment>
    <comment ref="F160" authorId="0" shapeId="0" xr:uid="{D3259CE6-7FDA-422D-9DF8-63B205DBA149}">
      <text>
        <r>
          <rPr>
            <b/>
            <sz val="9"/>
            <color indexed="81"/>
            <rFont val="Tahoma"/>
            <family val="2"/>
          </rPr>
          <t>CEPICI: Prière lier la facture scannée</t>
        </r>
        <r>
          <rPr>
            <sz val="9"/>
            <color indexed="81"/>
            <rFont val="Tahoma"/>
            <family val="2"/>
          </rPr>
          <t xml:space="preserve">
</t>
        </r>
      </text>
    </comment>
    <comment ref="F161" authorId="0" shapeId="0" xr:uid="{748378D2-DCDF-4CEF-96A1-6AA3CB194BAB}">
      <text>
        <r>
          <rPr>
            <b/>
            <sz val="9"/>
            <color indexed="81"/>
            <rFont val="Tahoma"/>
            <family val="2"/>
          </rPr>
          <t>CEPICI: Prière lier la facture scannée</t>
        </r>
        <r>
          <rPr>
            <sz val="9"/>
            <color indexed="81"/>
            <rFont val="Tahoma"/>
            <family val="2"/>
          </rPr>
          <t xml:space="preserve">
</t>
        </r>
      </text>
    </comment>
    <comment ref="F162" authorId="0" shapeId="0" xr:uid="{2AFA5465-73A8-4623-BE30-16CC90DAA07D}">
      <text>
        <r>
          <rPr>
            <b/>
            <sz val="9"/>
            <color indexed="81"/>
            <rFont val="Tahoma"/>
            <family val="2"/>
          </rPr>
          <t>CEPICI: Prière lier la facture scannée</t>
        </r>
        <r>
          <rPr>
            <sz val="9"/>
            <color indexed="81"/>
            <rFont val="Tahoma"/>
            <family val="2"/>
          </rPr>
          <t xml:space="preserve">
</t>
        </r>
      </text>
    </comment>
    <comment ref="F163" authorId="0" shapeId="0" xr:uid="{02EA2696-E991-4D42-BA0D-284F46115208}">
      <text>
        <r>
          <rPr>
            <b/>
            <sz val="9"/>
            <color indexed="81"/>
            <rFont val="Tahoma"/>
            <family val="2"/>
          </rPr>
          <t>CEPICI: Prière lier la facture scannée</t>
        </r>
        <r>
          <rPr>
            <sz val="9"/>
            <color indexed="81"/>
            <rFont val="Tahoma"/>
            <family val="2"/>
          </rPr>
          <t xml:space="preserve">
</t>
        </r>
      </text>
    </comment>
    <comment ref="F164" authorId="0" shapeId="0" xr:uid="{058F348D-E636-4B9C-B5F0-7E711A7384BE}">
      <text>
        <r>
          <rPr>
            <b/>
            <sz val="9"/>
            <color indexed="81"/>
            <rFont val="Tahoma"/>
            <family val="2"/>
          </rPr>
          <t>CEPICI: Prière lier la facture scannée</t>
        </r>
        <r>
          <rPr>
            <sz val="9"/>
            <color indexed="81"/>
            <rFont val="Tahoma"/>
            <family val="2"/>
          </rPr>
          <t xml:space="preserve">
</t>
        </r>
      </text>
    </comment>
    <comment ref="F165" authorId="0" shapeId="0" xr:uid="{14879224-E83D-4BC7-9743-033474C217B4}">
      <text>
        <r>
          <rPr>
            <b/>
            <sz val="9"/>
            <color indexed="81"/>
            <rFont val="Tahoma"/>
            <family val="2"/>
          </rPr>
          <t>CEPICI: Prière lier la facture scannée</t>
        </r>
        <r>
          <rPr>
            <sz val="9"/>
            <color indexed="81"/>
            <rFont val="Tahoma"/>
            <family val="2"/>
          </rPr>
          <t xml:space="preserve">
</t>
        </r>
      </text>
    </comment>
    <comment ref="F166" authorId="0" shapeId="0" xr:uid="{AD597F11-0E1B-400D-ADA4-3D9BB66EDB7E}">
      <text>
        <r>
          <rPr>
            <b/>
            <sz val="9"/>
            <color indexed="81"/>
            <rFont val="Tahoma"/>
            <family val="2"/>
          </rPr>
          <t>CEPICI: Prière lier la facture scannée</t>
        </r>
        <r>
          <rPr>
            <sz val="9"/>
            <color indexed="81"/>
            <rFont val="Tahoma"/>
            <family val="2"/>
          </rPr>
          <t xml:space="preserve">
</t>
        </r>
      </text>
    </comment>
    <comment ref="F167" authorId="0" shapeId="0" xr:uid="{2C916F46-D453-4873-ADB7-D2C159FD58BC}">
      <text>
        <r>
          <rPr>
            <b/>
            <sz val="9"/>
            <color indexed="81"/>
            <rFont val="Tahoma"/>
            <family val="2"/>
          </rPr>
          <t>CEPICI: Prière lier la facture scannée</t>
        </r>
        <r>
          <rPr>
            <sz val="9"/>
            <color indexed="81"/>
            <rFont val="Tahoma"/>
            <family val="2"/>
          </rPr>
          <t xml:space="preserve">
</t>
        </r>
      </text>
    </comment>
    <comment ref="F168" authorId="0" shapeId="0" xr:uid="{AB949BD1-CB4F-490A-9924-39521C659F95}">
      <text>
        <r>
          <rPr>
            <b/>
            <sz val="9"/>
            <color indexed="81"/>
            <rFont val="Tahoma"/>
            <family val="2"/>
          </rPr>
          <t>CEPICI: Prière lier la facture scannée</t>
        </r>
        <r>
          <rPr>
            <sz val="9"/>
            <color indexed="81"/>
            <rFont val="Tahoma"/>
            <family val="2"/>
          </rPr>
          <t xml:space="preserve">
</t>
        </r>
      </text>
    </comment>
    <comment ref="F169" authorId="0" shapeId="0" xr:uid="{0FB36A39-30EB-406D-982F-40BFA2D30A32}">
      <text>
        <r>
          <rPr>
            <b/>
            <sz val="9"/>
            <color indexed="81"/>
            <rFont val="Tahoma"/>
            <family val="2"/>
          </rPr>
          <t>CEPICI: Prière lier la facture scannée</t>
        </r>
        <r>
          <rPr>
            <sz val="9"/>
            <color indexed="81"/>
            <rFont val="Tahoma"/>
            <family val="2"/>
          </rPr>
          <t xml:space="preserve">
</t>
        </r>
      </text>
    </comment>
    <comment ref="F170" authorId="0" shapeId="0" xr:uid="{C0194354-DAE5-44D8-AB3E-70221FD083BD}">
      <text>
        <r>
          <rPr>
            <b/>
            <sz val="9"/>
            <color indexed="81"/>
            <rFont val="Tahoma"/>
            <family val="2"/>
          </rPr>
          <t>CEPICI: Prière lier la facture scannée</t>
        </r>
        <r>
          <rPr>
            <sz val="9"/>
            <color indexed="81"/>
            <rFont val="Tahoma"/>
            <family val="2"/>
          </rPr>
          <t xml:space="preserve">
</t>
        </r>
      </text>
    </comment>
    <comment ref="F171" authorId="0" shapeId="0" xr:uid="{9E49A32D-8DA0-48B6-8287-AF9C97B6ECC2}">
      <text>
        <r>
          <rPr>
            <b/>
            <sz val="9"/>
            <color indexed="81"/>
            <rFont val="Tahoma"/>
            <family val="2"/>
          </rPr>
          <t>CEPICI: Prière lier la facture scannée</t>
        </r>
        <r>
          <rPr>
            <sz val="9"/>
            <color indexed="81"/>
            <rFont val="Tahoma"/>
            <family val="2"/>
          </rPr>
          <t xml:space="preserve">
</t>
        </r>
      </text>
    </comment>
    <comment ref="F172" authorId="0" shapeId="0" xr:uid="{6F570561-9CB1-4B18-9A9E-8F1482507A92}">
      <text>
        <r>
          <rPr>
            <b/>
            <sz val="9"/>
            <color indexed="81"/>
            <rFont val="Tahoma"/>
            <family val="2"/>
          </rPr>
          <t>CEPICI: Prière lier la facture scannée</t>
        </r>
        <r>
          <rPr>
            <sz val="9"/>
            <color indexed="81"/>
            <rFont val="Tahoma"/>
            <family val="2"/>
          </rPr>
          <t xml:space="preserve">
</t>
        </r>
      </text>
    </comment>
    <comment ref="F173" authorId="0" shapeId="0" xr:uid="{8435E062-BE64-4FA6-BD2D-A59EEFE41BC5}">
      <text>
        <r>
          <rPr>
            <b/>
            <sz val="9"/>
            <color indexed="81"/>
            <rFont val="Tahoma"/>
            <family val="2"/>
          </rPr>
          <t>CEPICI: Prière lier la facture scannée</t>
        </r>
        <r>
          <rPr>
            <sz val="9"/>
            <color indexed="81"/>
            <rFont val="Tahoma"/>
            <family val="2"/>
          </rPr>
          <t xml:space="preserve">
</t>
        </r>
      </text>
    </comment>
    <comment ref="F174" authorId="0" shapeId="0" xr:uid="{245D1408-5AAB-4A27-9A7C-89AA0306A9BA}">
      <text>
        <r>
          <rPr>
            <b/>
            <sz val="9"/>
            <color indexed="81"/>
            <rFont val="Tahoma"/>
            <family val="2"/>
          </rPr>
          <t>CEPICI: Prière lier la facture scannée</t>
        </r>
        <r>
          <rPr>
            <sz val="9"/>
            <color indexed="81"/>
            <rFont val="Tahoma"/>
            <family val="2"/>
          </rPr>
          <t xml:space="preserve">
</t>
        </r>
      </text>
    </comment>
    <comment ref="F175" authorId="0" shapeId="0" xr:uid="{17DC8399-1088-43EF-86CA-B697964187F4}">
      <text>
        <r>
          <rPr>
            <b/>
            <sz val="9"/>
            <color indexed="81"/>
            <rFont val="Tahoma"/>
            <family val="2"/>
          </rPr>
          <t>CEPICI: Prière lier la facture scannée</t>
        </r>
        <r>
          <rPr>
            <sz val="9"/>
            <color indexed="81"/>
            <rFont val="Tahoma"/>
            <family val="2"/>
          </rPr>
          <t xml:space="preserve">
</t>
        </r>
      </text>
    </comment>
    <comment ref="F176" authorId="0" shapeId="0" xr:uid="{D963BD40-C245-419C-A2D2-89A23B1162ED}">
      <text>
        <r>
          <rPr>
            <b/>
            <sz val="9"/>
            <color indexed="81"/>
            <rFont val="Tahoma"/>
            <family val="2"/>
          </rPr>
          <t>CEPICI: Prière lier la facture scannée</t>
        </r>
        <r>
          <rPr>
            <sz val="9"/>
            <color indexed="81"/>
            <rFont val="Tahoma"/>
            <family val="2"/>
          </rPr>
          <t xml:space="preserve">
</t>
        </r>
      </text>
    </comment>
    <comment ref="F177" authorId="0" shapeId="0" xr:uid="{89E23014-6D6D-4068-8C4F-31EB34FCB028}">
      <text>
        <r>
          <rPr>
            <b/>
            <sz val="9"/>
            <color indexed="81"/>
            <rFont val="Tahoma"/>
            <family val="2"/>
          </rPr>
          <t>CEPICI: Prière lier la facture scannée</t>
        </r>
        <r>
          <rPr>
            <sz val="9"/>
            <color indexed="81"/>
            <rFont val="Tahoma"/>
            <family val="2"/>
          </rPr>
          <t xml:space="preserve">
</t>
        </r>
      </text>
    </comment>
    <comment ref="F178" authorId="0" shapeId="0" xr:uid="{71A316A6-8DAA-4851-89C8-E7EC8CC5DA8F}">
      <text>
        <r>
          <rPr>
            <b/>
            <sz val="9"/>
            <color indexed="81"/>
            <rFont val="Tahoma"/>
            <family val="2"/>
          </rPr>
          <t>CEPICI: Prière lier la facture scannée</t>
        </r>
        <r>
          <rPr>
            <sz val="9"/>
            <color indexed="81"/>
            <rFont val="Tahoma"/>
            <family val="2"/>
          </rPr>
          <t xml:space="preserve">
</t>
        </r>
      </text>
    </comment>
    <comment ref="F179" authorId="0" shapeId="0" xr:uid="{F50AA097-78C2-4349-839E-03A643CCC08E}">
      <text>
        <r>
          <rPr>
            <b/>
            <sz val="9"/>
            <color indexed="81"/>
            <rFont val="Tahoma"/>
            <family val="2"/>
          </rPr>
          <t>CEPICI: Prière lier la facture scannée</t>
        </r>
        <r>
          <rPr>
            <sz val="9"/>
            <color indexed="81"/>
            <rFont val="Tahoma"/>
            <family val="2"/>
          </rPr>
          <t xml:space="preserve">
</t>
        </r>
      </text>
    </comment>
    <comment ref="F180" authorId="0" shapeId="0" xr:uid="{1C8B7243-E59B-4883-A278-D572B5C8FD3D}">
      <text>
        <r>
          <rPr>
            <b/>
            <sz val="9"/>
            <color indexed="81"/>
            <rFont val="Tahoma"/>
            <family val="2"/>
          </rPr>
          <t>CEPICI: Prière lier la facture scannée</t>
        </r>
        <r>
          <rPr>
            <sz val="9"/>
            <color indexed="81"/>
            <rFont val="Tahoma"/>
            <family val="2"/>
          </rPr>
          <t xml:space="preserve">
</t>
        </r>
      </text>
    </comment>
    <comment ref="F181" authorId="0" shapeId="0" xr:uid="{F4D4D44A-1215-41FC-B798-AFA48B3619C0}">
      <text>
        <r>
          <rPr>
            <b/>
            <sz val="9"/>
            <color indexed="81"/>
            <rFont val="Tahoma"/>
            <family val="2"/>
          </rPr>
          <t>CEPICI: Prière lier la facture scannée</t>
        </r>
        <r>
          <rPr>
            <sz val="9"/>
            <color indexed="81"/>
            <rFont val="Tahoma"/>
            <family val="2"/>
          </rPr>
          <t xml:space="preserve">
</t>
        </r>
      </text>
    </comment>
    <comment ref="F182" authorId="0" shapeId="0" xr:uid="{6E022B45-2697-4B73-BA0F-C5919AA9BBDA}">
      <text>
        <r>
          <rPr>
            <b/>
            <sz val="9"/>
            <color indexed="81"/>
            <rFont val="Tahoma"/>
            <family val="2"/>
          </rPr>
          <t>CEPICI: Prière lier la facture scannée</t>
        </r>
        <r>
          <rPr>
            <sz val="9"/>
            <color indexed="81"/>
            <rFont val="Tahoma"/>
            <family val="2"/>
          </rPr>
          <t xml:space="preserve">
</t>
        </r>
      </text>
    </comment>
    <comment ref="F183" authorId="0" shapeId="0" xr:uid="{2D434395-7020-4662-B149-D9336B4830CA}">
      <text>
        <r>
          <rPr>
            <b/>
            <sz val="9"/>
            <color indexed="81"/>
            <rFont val="Tahoma"/>
            <family val="2"/>
          </rPr>
          <t>CEPICI: Prière lier la facture scannée</t>
        </r>
        <r>
          <rPr>
            <sz val="9"/>
            <color indexed="81"/>
            <rFont val="Tahoma"/>
            <family val="2"/>
          </rPr>
          <t xml:space="preserve">
</t>
        </r>
      </text>
    </comment>
    <comment ref="F184" authorId="0" shapeId="0" xr:uid="{AB624BEC-8926-41D8-A9AE-6F97C91BBFDF}">
      <text>
        <r>
          <rPr>
            <b/>
            <sz val="9"/>
            <color indexed="81"/>
            <rFont val="Tahoma"/>
            <family val="2"/>
          </rPr>
          <t>CEPICI: Prière lier la facture scannée</t>
        </r>
        <r>
          <rPr>
            <sz val="9"/>
            <color indexed="81"/>
            <rFont val="Tahoma"/>
            <family val="2"/>
          </rPr>
          <t xml:space="preserve">
</t>
        </r>
      </text>
    </comment>
    <comment ref="F185" authorId="0" shapeId="0" xr:uid="{3B8883A9-509B-4B1B-B06F-1E3510FF2FEA}">
      <text>
        <r>
          <rPr>
            <b/>
            <sz val="9"/>
            <color indexed="81"/>
            <rFont val="Tahoma"/>
            <family val="2"/>
          </rPr>
          <t>CEPICI: Prière lier la facture scannée</t>
        </r>
        <r>
          <rPr>
            <sz val="9"/>
            <color indexed="81"/>
            <rFont val="Tahoma"/>
            <family val="2"/>
          </rPr>
          <t xml:space="preserve">
</t>
        </r>
      </text>
    </comment>
    <comment ref="F186" authorId="0" shapeId="0" xr:uid="{6C5549D6-9882-4FB2-9463-D7658FDBD7B1}">
      <text>
        <r>
          <rPr>
            <b/>
            <sz val="9"/>
            <color indexed="81"/>
            <rFont val="Tahoma"/>
            <family val="2"/>
          </rPr>
          <t>CEPICI: Prière lier la facture scannée</t>
        </r>
        <r>
          <rPr>
            <sz val="9"/>
            <color indexed="81"/>
            <rFont val="Tahoma"/>
            <family val="2"/>
          </rPr>
          <t xml:space="preserve">
</t>
        </r>
      </text>
    </comment>
    <comment ref="F187" authorId="0" shapeId="0" xr:uid="{18897524-A14B-4893-98DE-6654C839B1D3}">
      <text>
        <r>
          <rPr>
            <b/>
            <sz val="9"/>
            <color indexed="81"/>
            <rFont val="Tahoma"/>
            <family val="2"/>
          </rPr>
          <t>CEPICI: Prière lier la facture scannée</t>
        </r>
        <r>
          <rPr>
            <sz val="9"/>
            <color indexed="81"/>
            <rFont val="Tahoma"/>
            <family val="2"/>
          </rPr>
          <t xml:space="preserve">
</t>
        </r>
      </text>
    </comment>
    <comment ref="F188" authorId="0" shapeId="0" xr:uid="{43AA2CDB-8421-4154-ABF1-7FF3249914CE}">
      <text>
        <r>
          <rPr>
            <b/>
            <sz val="9"/>
            <color indexed="81"/>
            <rFont val="Tahoma"/>
            <family val="2"/>
          </rPr>
          <t>CEPICI: Prière lier la facture scannée</t>
        </r>
        <r>
          <rPr>
            <sz val="9"/>
            <color indexed="81"/>
            <rFont val="Tahoma"/>
            <family val="2"/>
          </rPr>
          <t xml:space="preserve">
</t>
        </r>
      </text>
    </comment>
    <comment ref="F189" authorId="0" shapeId="0" xr:uid="{20CDAAD9-B120-45BD-A6FD-3627A8F35F3C}">
      <text>
        <r>
          <rPr>
            <b/>
            <sz val="9"/>
            <color indexed="81"/>
            <rFont val="Tahoma"/>
            <family val="2"/>
          </rPr>
          <t>CEPICI: Prière lier la facture scannée</t>
        </r>
        <r>
          <rPr>
            <sz val="9"/>
            <color indexed="81"/>
            <rFont val="Tahoma"/>
            <family val="2"/>
          </rPr>
          <t xml:space="preserve">
</t>
        </r>
      </text>
    </comment>
    <comment ref="F190" authorId="0" shapeId="0" xr:uid="{546B41E2-D725-4748-84BA-07774F70FCDD}">
      <text>
        <r>
          <rPr>
            <b/>
            <sz val="9"/>
            <color indexed="81"/>
            <rFont val="Tahoma"/>
            <family val="2"/>
          </rPr>
          <t>CEPICI: Prière lier la facture scannée</t>
        </r>
        <r>
          <rPr>
            <sz val="9"/>
            <color indexed="81"/>
            <rFont val="Tahoma"/>
            <family val="2"/>
          </rPr>
          <t xml:space="preserve">
</t>
        </r>
      </text>
    </comment>
    <comment ref="F191" authorId="0" shapeId="0" xr:uid="{58D31494-A942-47BF-8BEF-2CFEE916A33E}">
      <text>
        <r>
          <rPr>
            <b/>
            <sz val="9"/>
            <color indexed="81"/>
            <rFont val="Tahoma"/>
            <family val="2"/>
          </rPr>
          <t>CEPICI: Prière lier la facture scannée</t>
        </r>
        <r>
          <rPr>
            <sz val="9"/>
            <color indexed="81"/>
            <rFont val="Tahoma"/>
            <family val="2"/>
          </rPr>
          <t xml:space="preserve">
</t>
        </r>
      </text>
    </comment>
    <comment ref="F192" authorId="0" shapeId="0" xr:uid="{AEF4F13C-EA65-4F8A-9234-1934E1CB41A5}">
      <text>
        <r>
          <rPr>
            <b/>
            <sz val="9"/>
            <color indexed="81"/>
            <rFont val="Tahoma"/>
            <family val="2"/>
          </rPr>
          <t>CEPICI: Prière lier la facture scannée</t>
        </r>
        <r>
          <rPr>
            <sz val="9"/>
            <color indexed="81"/>
            <rFont val="Tahoma"/>
            <family val="2"/>
          </rPr>
          <t xml:space="preserve">
</t>
        </r>
      </text>
    </comment>
    <comment ref="F193" authorId="0" shapeId="0" xr:uid="{B729B85E-9B24-4A3F-B67C-C17AF2C4466F}">
      <text>
        <r>
          <rPr>
            <b/>
            <sz val="9"/>
            <color indexed="81"/>
            <rFont val="Tahoma"/>
            <family val="2"/>
          </rPr>
          <t>CEPICI: Prière lier la facture scannée</t>
        </r>
        <r>
          <rPr>
            <sz val="9"/>
            <color indexed="81"/>
            <rFont val="Tahoma"/>
            <family val="2"/>
          </rPr>
          <t xml:space="preserve">
</t>
        </r>
      </text>
    </comment>
    <comment ref="F194" authorId="0" shapeId="0" xr:uid="{810160DB-D680-4266-A753-95AA6BACF39D}">
      <text>
        <r>
          <rPr>
            <b/>
            <sz val="9"/>
            <color indexed="81"/>
            <rFont val="Tahoma"/>
            <family val="2"/>
          </rPr>
          <t>CEPICI: Prière lier la facture scannée</t>
        </r>
        <r>
          <rPr>
            <sz val="9"/>
            <color indexed="81"/>
            <rFont val="Tahoma"/>
            <family val="2"/>
          </rPr>
          <t xml:space="preserve">
</t>
        </r>
      </text>
    </comment>
    <comment ref="F195" authorId="0" shapeId="0" xr:uid="{E1E93FA8-38A8-454D-BB19-9427688EBEF0}">
      <text>
        <r>
          <rPr>
            <b/>
            <sz val="9"/>
            <color indexed="81"/>
            <rFont val="Tahoma"/>
            <family val="2"/>
          </rPr>
          <t>CEPICI: Prière lier la facture scannée</t>
        </r>
        <r>
          <rPr>
            <sz val="9"/>
            <color indexed="81"/>
            <rFont val="Tahoma"/>
            <family val="2"/>
          </rPr>
          <t xml:space="preserve">
</t>
        </r>
      </text>
    </comment>
    <comment ref="F196" authorId="0" shapeId="0" xr:uid="{3D90BD58-5CDE-457D-B97E-D787DB98541B}">
      <text>
        <r>
          <rPr>
            <b/>
            <sz val="9"/>
            <color indexed="81"/>
            <rFont val="Tahoma"/>
            <family val="2"/>
          </rPr>
          <t>CEPICI: Prière lier la facture scannée</t>
        </r>
        <r>
          <rPr>
            <sz val="9"/>
            <color indexed="81"/>
            <rFont val="Tahoma"/>
            <family val="2"/>
          </rPr>
          <t xml:space="preserve">
</t>
        </r>
      </text>
    </comment>
    <comment ref="F197" authorId="0" shapeId="0" xr:uid="{2529F327-5E57-4037-AE97-ED8590FB73B5}">
      <text>
        <r>
          <rPr>
            <b/>
            <sz val="9"/>
            <color indexed="81"/>
            <rFont val="Tahoma"/>
            <family val="2"/>
          </rPr>
          <t>CEPICI: Prière lier la facture scannée</t>
        </r>
        <r>
          <rPr>
            <sz val="9"/>
            <color indexed="81"/>
            <rFont val="Tahoma"/>
            <family val="2"/>
          </rPr>
          <t xml:space="preserve">
</t>
        </r>
      </text>
    </comment>
    <comment ref="F198" authorId="0" shapeId="0" xr:uid="{4372343F-3B97-4CBF-A21C-B9159608B914}">
      <text>
        <r>
          <rPr>
            <b/>
            <sz val="9"/>
            <color indexed="81"/>
            <rFont val="Tahoma"/>
            <family val="2"/>
          </rPr>
          <t>CEPICI: Prière lier la facture scannée</t>
        </r>
        <r>
          <rPr>
            <sz val="9"/>
            <color indexed="81"/>
            <rFont val="Tahoma"/>
            <family val="2"/>
          </rPr>
          <t xml:space="preserve">
</t>
        </r>
      </text>
    </comment>
    <comment ref="F199" authorId="0" shapeId="0" xr:uid="{504CD9AF-880C-4EDC-9B0B-6E1EA84A90F0}">
      <text>
        <r>
          <rPr>
            <b/>
            <sz val="9"/>
            <color indexed="81"/>
            <rFont val="Tahoma"/>
            <family val="2"/>
          </rPr>
          <t>CEPICI: Prière lier la facture scannée</t>
        </r>
        <r>
          <rPr>
            <sz val="9"/>
            <color indexed="81"/>
            <rFont val="Tahoma"/>
            <family val="2"/>
          </rPr>
          <t xml:space="preserve">
</t>
        </r>
      </text>
    </comment>
    <comment ref="F200" authorId="0" shapeId="0" xr:uid="{C250908D-BD02-4BA5-A55F-42C9C2ED11ED}">
      <text>
        <r>
          <rPr>
            <b/>
            <sz val="9"/>
            <color indexed="81"/>
            <rFont val="Tahoma"/>
            <family val="2"/>
          </rPr>
          <t>CEPICI: Prière lier la facture scannée</t>
        </r>
        <r>
          <rPr>
            <sz val="9"/>
            <color indexed="81"/>
            <rFont val="Tahoma"/>
            <family val="2"/>
          </rPr>
          <t xml:space="preserve">
</t>
        </r>
      </text>
    </comment>
    <comment ref="F201" authorId="0" shapeId="0" xr:uid="{8A31FEA9-06F0-4F59-AA00-5CACF6369462}">
      <text>
        <r>
          <rPr>
            <b/>
            <sz val="9"/>
            <color indexed="81"/>
            <rFont val="Tahoma"/>
            <family val="2"/>
          </rPr>
          <t>CEPICI: Prière lier la facture scannée</t>
        </r>
        <r>
          <rPr>
            <sz val="9"/>
            <color indexed="81"/>
            <rFont val="Tahoma"/>
            <family val="2"/>
          </rPr>
          <t xml:space="preserve">
</t>
        </r>
      </text>
    </comment>
    <comment ref="F202" authorId="0" shapeId="0" xr:uid="{16AD98E5-07B8-435E-90F8-9408AF2B9481}">
      <text>
        <r>
          <rPr>
            <b/>
            <sz val="9"/>
            <color indexed="81"/>
            <rFont val="Tahoma"/>
            <family val="2"/>
          </rPr>
          <t>CEPICI: Prière lier la facture scannée</t>
        </r>
        <r>
          <rPr>
            <sz val="9"/>
            <color indexed="81"/>
            <rFont val="Tahoma"/>
            <family val="2"/>
          </rPr>
          <t xml:space="preserve">
</t>
        </r>
      </text>
    </comment>
    <comment ref="F203" authorId="0" shapeId="0" xr:uid="{A75414EF-E2B0-4586-B990-DDBC93C16D15}">
      <text>
        <r>
          <rPr>
            <b/>
            <sz val="9"/>
            <color indexed="81"/>
            <rFont val="Tahoma"/>
            <family val="2"/>
          </rPr>
          <t>CEPICI: Prière lier la facture scannée</t>
        </r>
        <r>
          <rPr>
            <sz val="9"/>
            <color indexed="81"/>
            <rFont val="Tahoma"/>
            <family val="2"/>
          </rPr>
          <t xml:space="preserve">
</t>
        </r>
      </text>
    </comment>
    <comment ref="F204" authorId="0" shapeId="0" xr:uid="{96963C6B-8634-40F0-ABE6-D65A92CFE022}">
      <text>
        <r>
          <rPr>
            <b/>
            <sz val="9"/>
            <color indexed="81"/>
            <rFont val="Tahoma"/>
            <family val="2"/>
          </rPr>
          <t>CEPICI: Prière lier la facture scannée</t>
        </r>
        <r>
          <rPr>
            <sz val="9"/>
            <color indexed="81"/>
            <rFont val="Tahoma"/>
            <family val="2"/>
          </rPr>
          <t xml:space="preserve">
</t>
        </r>
      </text>
    </comment>
    <comment ref="F205" authorId="0" shapeId="0" xr:uid="{B5F29DEC-C7E4-4D2D-997A-E34C3A0D2B4C}">
      <text>
        <r>
          <rPr>
            <b/>
            <sz val="9"/>
            <color indexed="81"/>
            <rFont val="Tahoma"/>
            <family val="2"/>
          </rPr>
          <t>CEPICI: Prière lier la facture scannée</t>
        </r>
        <r>
          <rPr>
            <sz val="9"/>
            <color indexed="81"/>
            <rFont val="Tahoma"/>
            <family val="2"/>
          </rPr>
          <t xml:space="preserve">
</t>
        </r>
      </text>
    </comment>
    <comment ref="F206" authorId="0" shapeId="0" xr:uid="{6C325ED1-581D-4442-8631-040DACC9CADB}">
      <text>
        <r>
          <rPr>
            <b/>
            <sz val="9"/>
            <color indexed="81"/>
            <rFont val="Tahoma"/>
            <family val="2"/>
          </rPr>
          <t>CEPICI: Prière lier la facture scannée</t>
        </r>
        <r>
          <rPr>
            <sz val="9"/>
            <color indexed="81"/>
            <rFont val="Tahoma"/>
            <family val="2"/>
          </rPr>
          <t xml:space="preserve">
</t>
        </r>
      </text>
    </comment>
    <comment ref="F207" authorId="0" shapeId="0" xr:uid="{0C66E812-AE68-4AF3-8E82-C9DE29D071D8}">
      <text>
        <r>
          <rPr>
            <b/>
            <sz val="9"/>
            <color indexed="81"/>
            <rFont val="Tahoma"/>
            <family val="2"/>
          </rPr>
          <t>CEPICI: Prière lier la facture scannée</t>
        </r>
        <r>
          <rPr>
            <sz val="9"/>
            <color indexed="81"/>
            <rFont val="Tahoma"/>
            <family val="2"/>
          </rPr>
          <t xml:space="preserve">
</t>
        </r>
      </text>
    </comment>
    <comment ref="F208" authorId="0" shapeId="0" xr:uid="{A7C131A4-1E3B-463B-AFD1-8C56B0F2384D}">
      <text>
        <r>
          <rPr>
            <b/>
            <sz val="9"/>
            <color indexed="81"/>
            <rFont val="Tahoma"/>
            <family val="2"/>
          </rPr>
          <t>CEPICI: Prière lier la facture scannée</t>
        </r>
        <r>
          <rPr>
            <sz val="9"/>
            <color indexed="81"/>
            <rFont val="Tahoma"/>
            <family val="2"/>
          </rPr>
          <t xml:space="preserve">
</t>
        </r>
      </text>
    </comment>
    <comment ref="F209" authorId="0" shapeId="0" xr:uid="{49F7F71F-9CB8-48B0-85F1-E416C26D88E4}">
      <text>
        <r>
          <rPr>
            <b/>
            <sz val="9"/>
            <color indexed="81"/>
            <rFont val="Tahoma"/>
            <family val="2"/>
          </rPr>
          <t>CEPICI: Prière lier la facture scannée</t>
        </r>
        <r>
          <rPr>
            <sz val="9"/>
            <color indexed="81"/>
            <rFont val="Tahoma"/>
            <family val="2"/>
          </rPr>
          <t xml:space="preserve">
</t>
        </r>
      </text>
    </comment>
    <comment ref="F210" authorId="0" shapeId="0" xr:uid="{45DCAD16-AA15-48B0-94A1-0ED2549BD980}">
      <text>
        <r>
          <rPr>
            <b/>
            <sz val="9"/>
            <color indexed="81"/>
            <rFont val="Tahoma"/>
            <family val="2"/>
          </rPr>
          <t>CEPICI: Prière lier la facture scannée</t>
        </r>
        <r>
          <rPr>
            <sz val="9"/>
            <color indexed="81"/>
            <rFont val="Tahoma"/>
            <family val="2"/>
          </rPr>
          <t xml:space="preserve">
</t>
        </r>
      </text>
    </comment>
    <comment ref="F211" authorId="0" shapeId="0" xr:uid="{D2C1F6A1-C44C-4582-9D5C-E4AE398138F0}">
      <text>
        <r>
          <rPr>
            <b/>
            <sz val="9"/>
            <color indexed="81"/>
            <rFont val="Tahoma"/>
            <family val="2"/>
          </rPr>
          <t>CEPICI: Prière lier la facture scannée</t>
        </r>
        <r>
          <rPr>
            <sz val="9"/>
            <color indexed="81"/>
            <rFont val="Tahoma"/>
            <family val="2"/>
          </rPr>
          <t xml:space="preserve">
</t>
        </r>
      </text>
    </comment>
    <comment ref="F212" authorId="0" shapeId="0" xr:uid="{A5945831-904A-4FEB-B50E-FA029A6DDC56}">
      <text>
        <r>
          <rPr>
            <b/>
            <sz val="9"/>
            <color indexed="81"/>
            <rFont val="Tahoma"/>
            <family val="2"/>
          </rPr>
          <t>CEPICI: Prière lier la facture scannée</t>
        </r>
        <r>
          <rPr>
            <sz val="9"/>
            <color indexed="81"/>
            <rFont val="Tahoma"/>
            <family val="2"/>
          </rPr>
          <t xml:space="preserve">
</t>
        </r>
      </text>
    </comment>
    <comment ref="F213" authorId="0" shapeId="0" xr:uid="{61642B34-F689-42E2-A7CC-27B01CAAFDC9}">
      <text>
        <r>
          <rPr>
            <b/>
            <sz val="9"/>
            <color indexed="81"/>
            <rFont val="Tahoma"/>
            <family val="2"/>
          </rPr>
          <t>CEPICI: Prière lier la facture scannée</t>
        </r>
        <r>
          <rPr>
            <sz val="9"/>
            <color indexed="81"/>
            <rFont val="Tahoma"/>
            <family val="2"/>
          </rPr>
          <t xml:space="preserve">
</t>
        </r>
      </text>
    </comment>
    <comment ref="F214" authorId="0" shapeId="0" xr:uid="{0FB91FFE-6F50-4BC2-BCFD-FC6BD910FB7D}">
      <text>
        <r>
          <rPr>
            <b/>
            <sz val="9"/>
            <color indexed="81"/>
            <rFont val="Tahoma"/>
            <family val="2"/>
          </rPr>
          <t>CEPICI: Prière lier la facture scannée</t>
        </r>
        <r>
          <rPr>
            <sz val="9"/>
            <color indexed="81"/>
            <rFont val="Tahoma"/>
            <family val="2"/>
          </rPr>
          <t xml:space="preserve">
</t>
        </r>
      </text>
    </comment>
    <comment ref="F215" authorId="0" shapeId="0" xr:uid="{29C0BCDF-93E6-4C91-B5BA-81E114E37B6B}">
      <text>
        <r>
          <rPr>
            <b/>
            <sz val="9"/>
            <color indexed="81"/>
            <rFont val="Tahoma"/>
            <family val="2"/>
          </rPr>
          <t>CEPICI: Prière lier la facture scannée</t>
        </r>
        <r>
          <rPr>
            <sz val="9"/>
            <color indexed="81"/>
            <rFont val="Tahoma"/>
            <family val="2"/>
          </rPr>
          <t xml:space="preserve">
</t>
        </r>
      </text>
    </comment>
    <comment ref="F216" authorId="0" shapeId="0" xr:uid="{D82D8667-4F4C-4C64-9EB3-D5B40690238C}">
      <text>
        <r>
          <rPr>
            <b/>
            <sz val="9"/>
            <color indexed="81"/>
            <rFont val="Tahoma"/>
            <family val="2"/>
          </rPr>
          <t>CEPICI: Prière lier la facture scannée</t>
        </r>
        <r>
          <rPr>
            <sz val="9"/>
            <color indexed="81"/>
            <rFont val="Tahoma"/>
            <family val="2"/>
          </rPr>
          <t xml:space="preserve">
</t>
        </r>
      </text>
    </comment>
    <comment ref="F217" authorId="0" shapeId="0" xr:uid="{B4FD0ADA-6270-48C5-92B7-5C316CD7BD89}">
      <text>
        <r>
          <rPr>
            <b/>
            <sz val="9"/>
            <color indexed="81"/>
            <rFont val="Tahoma"/>
            <family val="2"/>
          </rPr>
          <t>CEPICI: Prière lier la facture scannée</t>
        </r>
        <r>
          <rPr>
            <sz val="9"/>
            <color indexed="81"/>
            <rFont val="Tahoma"/>
            <family val="2"/>
          </rPr>
          <t xml:space="preserve">
</t>
        </r>
      </text>
    </comment>
    <comment ref="F218" authorId="0" shapeId="0" xr:uid="{FCAD8E0C-2B59-4190-9423-5E936BB2E7F4}">
      <text>
        <r>
          <rPr>
            <b/>
            <sz val="9"/>
            <color indexed="81"/>
            <rFont val="Tahoma"/>
            <family val="2"/>
          </rPr>
          <t>CEPICI: Prière lier la facture scannée</t>
        </r>
        <r>
          <rPr>
            <sz val="9"/>
            <color indexed="81"/>
            <rFont val="Tahoma"/>
            <family val="2"/>
          </rPr>
          <t xml:space="preserve">
</t>
        </r>
      </text>
    </comment>
    <comment ref="F219" authorId="0" shapeId="0" xr:uid="{D99EB372-AF72-48A7-A419-584D6FAABC69}">
      <text>
        <r>
          <rPr>
            <b/>
            <sz val="9"/>
            <color indexed="81"/>
            <rFont val="Tahoma"/>
            <family val="2"/>
          </rPr>
          <t>CEPICI: Prière lier la facture scannée</t>
        </r>
        <r>
          <rPr>
            <sz val="9"/>
            <color indexed="81"/>
            <rFont val="Tahoma"/>
            <family val="2"/>
          </rPr>
          <t xml:space="preserve">
</t>
        </r>
      </text>
    </comment>
    <comment ref="F220" authorId="0" shapeId="0" xr:uid="{269A5EE7-4C1C-4132-BD22-133141A5521C}">
      <text>
        <r>
          <rPr>
            <b/>
            <sz val="9"/>
            <color indexed="81"/>
            <rFont val="Tahoma"/>
            <family val="2"/>
          </rPr>
          <t>CEPICI: Prière lier la facture scannée</t>
        </r>
        <r>
          <rPr>
            <sz val="9"/>
            <color indexed="81"/>
            <rFont val="Tahoma"/>
            <family val="2"/>
          </rPr>
          <t xml:space="preserve">
</t>
        </r>
      </text>
    </comment>
    <comment ref="F221" authorId="0" shapeId="0" xr:uid="{7CC7D547-1E1B-4302-896D-FBB198924760}">
      <text>
        <r>
          <rPr>
            <b/>
            <sz val="9"/>
            <color indexed="81"/>
            <rFont val="Tahoma"/>
            <family val="2"/>
          </rPr>
          <t>CEPICI: Prière lier la facture scannée</t>
        </r>
        <r>
          <rPr>
            <sz val="9"/>
            <color indexed="81"/>
            <rFont val="Tahoma"/>
            <family val="2"/>
          </rPr>
          <t xml:space="preserve">
</t>
        </r>
      </text>
    </comment>
    <comment ref="F222" authorId="0" shapeId="0" xr:uid="{A5590DB6-F8FB-4F18-AA75-DD3FF02A7C72}">
      <text>
        <r>
          <rPr>
            <b/>
            <sz val="9"/>
            <color indexed="81"/>
            <rFont val="Tahoma"/>
            <family val="2"/>
          </rPr>
          <t>CEPICI: Prière lier la facture scannée</t>
        </r>
        <r>
          <rPr>
            <sz val="9"/>
            <color indexed="81"/>
            <rFont val="Tahoma"/>
            <family val="2"/>
          </rPr>
          <t xml:space="preserve">
</t>
        </r>
      </text>
    </comment>
    <comment ref="F223" authorId="0" shapeId="0" xr:uid="{D99AF32E-6BD5-4A22-BC07-D3C073245D72}">
      <text>
        <r>
          <rPr>
            <b/>
            <sz val="9"/>
            <color indexed="81"/>
            <rFont val="Tahoma"/>
            <family val="2"/>
          </rPr>
          <t>CEPICI: Prière lier la facture scannée</t>
        </r>
        <r>
          <rPr>
            <sz val="9"/>
            <color indexed="81"/>
            <rFont val="Tahoma"/>
            <family val="2"/>
          </rPr>
          <t xml:space="preserve">
</t>
        </r>
      </text>
    </comment>
    <comment ref="F224" authorId="0" shapeId="0" xr:uid="{312B0AB1-4CA9-435F-BE45-DE22D3EB4987}">
      <text>
        <r>
          <rPr>
            <b/>
            <sz val="9"/>
            <color indexed="81"/>
            <rFont val="Tahoma"/>
            <family val="2"/>
          </rPr>
          <t>CEPICI: Prière lier la facture scannée</t>
        </r>
        <r>
          <rPr>
            <sz val="9"/>
            <color indexed="81"/>
            <rFont val="Tahoma"/>
            <family val="2"/>
          </rPr>
          <t xml:space="preserve">
</t>
        </r>
      </text>
    </comment>
    <comment ref="F225" authorId="0" shapeId="0" xr:uid="{3AFCF648-FBDA-40DD-B11E-0E6F2D4E95C4}">
      <text>
        <r>
          <rPr>
            <b/>
            <sz val="9"/>
            <color indexed="81"/>
            <rFont val="Tahoma"/>
            <family val="2"/>
          </rPr>
          <t>CEPICI: Prière lier la facture scannée</t>
        </r>
        <r>
          <rPr>
            <sz val="9"/>
            <color indexed="81"/>
            <rFont val="Tahoma"/>
            <family val="2"/>
          </rPr>
          <t xml:space="preserve">
</t>
        </r>
      </text>
    </comment>
    <comment ref="F226" authorId="0" shapeId="0" xr:uid="{59E748BB-1C18-4704-A0AF-0CAB9417C786}">
      <text>
        <r>
          <rPr>
            <b/>
            <sz val="9"/>
            <color indexed="81"/>
            <rFont val="Tahoma"/>
            <family val="2"/>
          </rPr>
          <t>CEPICI: Prière lier la facture scannée</t>
        </r>
        <r>
          <rPr>
            <sz val="9"/>
            <color indexed="81"/>
            <rFont val="Tahoma"/>
            <family val="2"/>
          </rPr>
          <t xml:space="preserve">
</t>
        </r>
      </text>
    </comment>
    <comment ref="F227" authorId="0" shapeId="0" xr:uid="{CAD2EF27-00A0-4C0C-9169-95982E00655A}">
      <text>
        <r>
          <rPr>
            <b/>
            <sz val="9"/>
            <color indexed="81"/>
            <rFont val="Tahoma"/>
            <family val="2"/>
          </rPr>
          <t>CEPICI: Prière lier la facture scannée</t>
        </r>
        <r>
          <rPr>
            <sz val="9"/>
            <color indexed="81"/>
            <rFont val="Tahoma"/>
            <family val="2"/>
          </rPr>
          <t xml:space="preserve">
</t>
        </r>
      </text>
    </comment>
    <comment ref="F228" authorId="0" shapeId="0" xr:uid="{503EFF26-2953-4416-B62A-6A62D3BFD7EA}">
      <text>
        <r>
          <rPr>
            <b/>
            <sz val="9"/>
            <color indexed="81"/>
            <rFont val="Tahoma"/>
            <family val="2"/>
          </rPr>
          <t>CEPICI: Prière lier la facture scannée</t>
        </r>
        <r>
          <rPr>
            <sz val="9"/>
            <color indexed="81"/>
            <rFont val="Tahoma"/>
            <family val="2"/>
          </rPr>
          <t xml:space="preserve">
</t>
        </r>
      </text>
    </comment>
    <comment ref="F229" authorId="0" shapeId="0" xr:uid="{51449884-2E6A-47D5-BDE2-F01CD3BFC58A}">
      <text>
        <r>
          <rPr>
            <b/>
            <sz val="9"/>
            <color indexed="81"/>
            <rFont val="Tahoma"/>
            <family val="2"/>
          </rPr>
          <t>CEPICI: Prière lier la facture scannée</t>
        </r>
        <r>
          <rPr>
            <sz val="9"/>
            <color indexed="81"/>
            <rFont val="Tahoma"/>
            <family val="2"/>
          </rPr>
          <t xml:space="preserve">
</t>
        </r>
      </text>
    </comment>
    <comment ref="F230" authorId="0" shapeId="0" xr:uid="{EC39EDBF-2E93-4C7E-B588-28200C4B0070}">
      <text>
        <r>
          <rPr>
            <b/>
            <sz val="9"/>
            <color indexed="81"/>
            <rFont val="Tahoma"/>
            <family val="2"/>
          </rPr>
          <t>CEPICI: Prière lier la facture scannée</t>
        </r>
        <r>
          <rPr>
            <sz val="9"/>
            <color indexed="81"/>
            <rFont val="Tahoma"/>
            <family val="2"/>
          </rPr>
          <t xml:space="preserve">
</t>
        </r>
      </text>
    </comment>
    <comment ref="F231" authorId="0" shapeId="0" xr:uid="{89D1A2CE-5BCC-4B9F-904C-89F577FADC3C}">
      <text>
        <r>
          <rPr>
            <b/>
            <sz val="9"/>
            <color indexed="81"/>
            <rFont val="Tahoma"/>
            <family val="2"/>
          </rPr>
          <t>CEPICI: Prière lier la facture scannée</t>
        </r>
        <r>
          <rPr>
            <sz val="9"/>
            <color indexed="81"/>
            <rFont val="Tahoma"/>
            <family val="2"/>
          </rPr>
          <t xml:space="preserve">
</t>
        </r>
      </text>
    </comment>
    <comment ref="F232" authorId="0" shapeId="0" xr:uid="{B8287C58-E554-4F76-8BFB-5DA1829F7F0C}">
      <text>
        <r>
          <rPr>
            <b/>
            <sz val="9"/>
            <color indexed="81"/>
            <rFont val="Tahoma"/>
            <family val="2"/>
          </rPr>
          <t>CEPICI: Prière lier la facture scannée</t>
        </r>
        <r>
          <rPr>
            <sz val="9"/>
            <color indexed="81"/>
            <rFont val="Tahoma"/>
            <family val="2"/>
          </rPr>
          <t xml:space="preserve">
</t>
        </r>
      </text>
    </comment>
    <comment ref="F233" authorId="0" shapeId="0" xr:uid="{82832154-5A29-4BF6-B3E8-E440FBA86688}">
      <text>
        <r>
          <rPr>
            <b/>
            <sz val="9"/>
            <color indexed="81"/>
            <rFont val="Tahoma"/>
            <family val="2"/>
          </rPr>
          <t>CEPICI: Prière lier la facture scannée</t>
        </r>
        <r>
          <rPr>
            <sz val="9"/>
            <color indexed="81"/>
            <rFont val="Tahoma"/>
            <family val="2"/>
          </rPr>
          <t xml:space="preserve">
</t>
        </r>
      </text>
    </comment>
    <comment ref="F234" authorId="0" shapeId="0" xr:uid="{3B7485FE-E944-43A7-8495-1E800BD0012A}">
      <text>
        <r>
          <rPr>
            <b/>
            <sz val="9"/>
            <color indexed="81"/>
            <rFont val="Tahoma"/>
            <family val="2"/>
          </rPr>
          <t>CEPICI: Prière lier la facture scannée</t>
        </r>
        <r>
          <rPr>
            <sz val="9"/>
            <color indexed="81"/>
            <rFont val="Tahoma"/>
            <family val="2"/>
          </rPr>
          <t xml:space="preserve">
</t>
        </r>
      </text>
    </comment>
    <comment ref="F235" authorId="0" shapeId="0" xr:uid="{433A1F6E-13BE-409E-BFB3-691E8294224D}">
      <text>
        <r>
          <rPr>
            <b/>
            <sz val="9"/>
            <color indexed="81"/>
            <rFont val="Tahoma"/>
            <family val="2"/>
          </rPr>
          <t>CEPICI: Prière lier la facture scannée</t>
        </r>
        <r>
          <rPr>
            <sz val="9"/>
            <color indexed="81"/>
            <rFont val="Tahoma"/>
            <family val="2"/>
          </rPr>
          <t xml:space="preserve">
</t>
        </r>
      </text>
    </comment>
    <comment ref="F236" authorId="0" shapeId="0" xr:uid="{8C6CFBAD-04D8-443C-8223-C908ED26EFAE}">
      <text>
        <r>
          <rPr>
            <b/>
            <sz val="9"/>
            <color indexed="81"/>
            <rFont val="Tahoma"/>
            <family val="2"/>
          </rPr>
          <t>CEPICI: Prière lier la facture scannée</t>
        </r>
        <r>
          <rPr>
            <sz val="9"/>
            <color indexed="81"/>
            <rFont val="Tahoma"/>
            <family val="2"/>
          </rPr>
          <t xml:space="preserve">
</t>
        </r>
      </text>
    </comment>
    <comment ref="F237" authorId="0" shapeId="0" xr:uid="{052DDE54-7628-4C9D-9A2F-0C5D81ADDD85}">
      <text>
        <r>
          <rPr>
            <b/>
            <sz val="9"/>
            <color indexed="81"/>
            <rFont val="Tahoma"/>
            <family val="2"/>
          </rPr>
          <t>CEPICI: Prière lier la facture scannée</t>
        </r>
        <r>
          <rPr>
            <sz val="9"/>
            <color indexed="81"/>
            <rFont val="Tahoma"/>
            <family val="2"/>
          </rPr>
          <t xml:space="preserve">
</t>
        </r>
      </text>
    </comment>
    <comment ref="F238" authorId="0" shapeId="0" xr:uid="{095F36CA-B1FD-43B0-9A18-9A3C55A61874}">
      <text>
        <r>
          <rPr>
            <b/>
            <sz val="9"/>
            <color indexed="81"/>
            <rFont val="Tahoma"/>
            <family val="2"/>
          </rPr>
          <t>CEPICI: Prière lier la facture scannée</t>
        </r>
        <r>
          <rPr>
            <sz val="9"/>
            <color indexed="81"/>
            <rFont val="Tahoma"/>
            <family val="2"/>
          </rPr>
          <t xml:space="preserve">
</t>
        </r>
      </text>
    </comment>
    <comment ref="F239" authorId="0" shapeId="0" xr:uid="{8D376865-010D-431E-A1EC-A2B6C05FA6A2}">
      <text>
        <r>
          <rPr>
            <b/>
            <sz val="9"/>
            <color indexed="81"/>
            <rFont val="Tahoma"/>
            <family val="2"/>
          </rPr>
          <t>CEPICI: Prière lier la facture scannée</t>
        </r>
        <r>
          <rPr>
            <sz val="9"/>
            <color indexed="81"/>
            <rFont val="Tahoma"/>
            <family val="2"/>
          </rPr>
          <t xml:space="preserve">
</t>
        </r>
      </text>
    </comment>
    <comment ref="F240" authorId="0" shapeId="0" xr:uid="{DF654A2D-516A-4B09-A60D-DE7AEE52FE3C}">
      <text>
        <r>
          <rPr>
            <b/>
            <sz val="9"/>
            <color indexed="81"/>
            <rFont val="Tahoma"/>
            <family val="2"/>
          </rPr>
          <t>CEPICI: Prière lier la facture scannée</t>
        </r>
        <r>
          <rPr>
            <sz val="9"/>
            <color indexed="81"/>
            <rFont val="Tahoma"/>
            <family val="2"/>
          </rPr>
          <t xml:space="preserve">
</t>
        </r>
      </text>
    </comment>
    <comment ref="F241" authorId="0" shapeId="0" xr:uid="{3499E7C6-4B76-4D0A-BF7F-F11E62A607FA}">
      <text>
        <r>
          <rPr>
            <b/>
            <sz val="9"/>
            <color indexed="81"/>
            <rFont val="Tahoma"/>
            <family val="2"/>
          </rPr>
          <t>CEPICI: Prière lier la facture scannée</t>
        </r>
        <r>
          <rPr>
            <sz val="9"/>
            <color indexed="81"/>
            <rFont val="Tahoma"/>
            <family val="2"/>
          </rPr>
          <t xml:space="preserve">
</t>
        </r>
      </text>
    </comment>
    <comment ref="F242" authorId="0" shapeId="0" xr:uid="{766475F1-F945-49D8-811B-0B408A321F26}">
      <text>
        <r>
          <rPr>
            <b/>
            <sz val="9"/>
            <color indexed="81"/>
            <rFont val="Tahoma"/>
            <family val="2"/>
          </rPr>
          <t>CEPICI: Prière lier la facture scannée</t>
        </r>
        <r>
          <rPr>
            <sz val="9"/>
            <color indexed="81"/>
            <rFont val="Tahoma"/>
            <family val="2"/>
          </rPr>
          <t xml:space="preserve">
</t>
        </r>
      </text>
    </comment>
    <comment ref="F243" authorId="0" shapeId="0" xr:uid="{4C8A77CB-927D-4B1C-A257-FCA7C3693935}">
      <text>
        <r>
          <rPr>
            <b/>
            <sz val="9"/>
            <color indexed="81"/>
            <rFont val="Tahoma"/>
            <family val="2"/>
          </rPr>
          <t>CEPICI: Prière lier la facture scannée</t>
        </r>
        <r>
          <rPr>
            <sz val="9"/>
            <color indexed="81"/>
            <rFont val="Tahoma"/>
            <family val="2"/>
          </rPr>
          <t xml:space="preserve">
</t>
        </r>
      </text>
    </comment>
    <comment ref="F244" authorId="0" shapeId="0" xr:uid="{ADE9617D-DBFB-405D-B14B-27D62D63556C}">
      <text>
        <r>
          <rPr>
            <b/>
            <sz val="9"/>
            <color indexed="81"/>
            <rFont val="Tahoma"/>
            <family val="2"/>
          </rPr>
          <t>CEPICI: Prière lier la facture scannée</t>
        </r>
        <r>
          <rPr>
            <sz val="9"/>
            <color indexed="81"/>
            <rFont val="Tahoma"/>
            <family val="2"/>
          </rPr>
          <t xml:space="preserve">
</t>
        </r>
      </text>
    </comment>
    <comment ref="F245" authorId="0" shapeId="0" xr:uid="{637363C0-A84C-4768-A8D7-8BC01FB041C4}">
      <text>
        <r>
          <rPr>
            <b/>
            <sz val="9"/>
            <color indexed="81"/>
            <rFont val="Tahoma"/>
            <family val="2"/>
          </rPr>
          <t>CEPICI: Prière lier la facture scannée</t>
        </r>
        <r>
          <rPr>
            <sz val="9"/>
            <color indexed="81"/>
            <rFont val="Tahoma"/>
            <family val="2"/>
          </rPr>
          <t xml:space="preserve">
</t>
        </r>
      </text>
    </comment>
    <comment ref="F246" authorId="0" shapeId="0" xr:uid="{B1133AE9-E89C-43D2-9381-72A8FEA98B21}">
      <text>
        <r>
          <rPr>
            <b/>
            <sz val="9"/>
            <color indexed="81"/>
            <rFont val="Tahoma"/>
            <family val="2"/>
          </rPr>
          <t>CEPICI: Prière lier la facture scannée</t>
        </r>
        <r>
          <rPr>
            <sz val="9"/>
            <color indexed="81"/>
            <rFont val="Tahoma"/>
            <family val="2"/>
          </rPr>
          <t xml:space="preserve">
</t>
        </r>
      </text>
    </comment>
    <comment ref="F247" authorId="0" shapeId="0" xr:uid="{09CF2BBB-F846-4D1B-ACFC-7AFF832B9BDE}">
      <text>
        <r>
          <rPr>
            <b/>
            <sz val="9"/>
            <color indexed="81"/>
            <rFont val="Tahoma"/>
            <family val="2"/>
          </rPr>
          <t>CEPICI: Prière lier la facture scannée</t>
        </r>
        <r>
          <rPr>
            <sz val="9"/>
            <color indexed="81"/>
            <rFont val="Tahoma"/>
            <family val="2"/>
          </rPr>
          <t xml:space="preserve">
</t>
        </r>
      </text>
    </comment>
    <comment ref="F248" authorId="0" shapeId="0" xr:uid="{6F86E2EF-3999-411A-834D-2C2EA6F63EE7}">
      <text>
        <r>
          <rPr>
            <b/>
            <sz val="9"/>
            <color indexed="81"/>
            <rFont val="Tahoma"/>
            <family val="2"/>
          </rPr>
          <t>CEPICI: Prière lier la facture scannée</t>
        </r>
        <r>
          <rPr>
            <sz val="9"/>
            <color indexed="81"/>
            <rFont val="Tahoma"/>
            <family val="2"/>
          </rPr>
          <t xml:space="preserve">
</t>
        </r>
      </text>
    </comment>
    <comment ref="F249" authorId="0" shapeId="0" xr:uid="{75532A4A-DE95-4631-AD64-8291ED48F254}">
      <text>
        <r>
          <rPr>
            <b/>
            <sz val="9"/>
            <color indexed="81"/>
            <rFont val="Tahoma"/>
            <family val="2"/>
          </rPr>
          <t>CEPICI: Prière lier la facture scannée</t>
        </r>
        <r>
          <rPr>
            <sz val="9"/>
            <color indexed="81"/>
            <rFont val="Tahoma"/>
            <family val="2"/>
          </rPr>
          <t xml:space="preserve">
</t>
        </r>
      </text>
    </comment>
    <comment ref="F250" authorId="0" shapeId="0" xr:uid="{D159CC7D-A5E8-4057-A299-CFCE7C1ECB05}">
      <text>
        <r>
          <rPr>
            <b/>
            <sz val="9"/>
            <color indexed="81"/>
            <rFont val="Tahoma"/>
            <family val="2"/>
          </rPr>
          <t>CEPICI: Prière lier la facture scannée</t>
        </r>
        <r>
          <rPr>
            <sz val="9"/>
            <color indexed="81"/>
            <rFont val="Tahoma"/>
            <family val="2"/>
          </rPr>
          <t xml:space="preserve">
</t>
        </r>
      </text>
    </comment>
    <comment ref="F251" authorId="0" shapeId="0" xr:uid="{DF5C3726-D555-4E78-AA60-CE9C5BE694F0}">
      <text>
        <r>
          <rPr>
            <b/>
            <sz val="9"/>
            <color indexed="81"/>
            <rFont val="Tahoma"/>
            <family val="2"/>
          </rPr>
          <t>CEPICI: Prière lier la facture scannée</t>
        </r>
        <r>
          <rPr>
            <sz val="9"/>
            <color indexed="81"/>
            <rFont val="Tahoma"/>
            <family val="2"/>
          </rPr>
          <t xml:space="preserve">
</t>
        </r>
      </text>
    </comment>
    <comment ref="F252" authorId="0" shapeId="0" xr:uid="{FE601251-5CBA-46FC-BDAD-009F0605B37B}">
      <text>
        <r>
          <rPr>
            <b/>
            <sz val="9"/>
            <color indexed="81"/>
            <rFont val="Tahoma"/>
            <family val="2"/>
          </rPr>
          <t>CEPICI: Prière lier la facture scannée</t>
        </r>
        <r>
          <rPr>
            <sz val="9"/>
            <color indexed="81"/>
            <rFont val="Tahoma"/>
            <family val="2"/>
          </rPr>
          <t xml:space="preserve">
</t>
        </r>
      </text>
    </comment>
    <comment ref="F253" authorId="0" shapeId="0" xr:uid="{16E9C09E-9020-4F83-A005-2EBF29645AF2}">
      <text>
        <r>
          <rPr>
            <b/>
            <sz val="9"/>
            <color indexed="81"/>
            <rFont val="Tahoma"/>
            <family val="2"/>
          </rPr>
          <t>CEPICI: Prière lier la facture scannée</t>
        </r>
        <r>
          <rPr>
            <sz val="9"/>
            <color indexed="81"/>
            <rFont val="Tahoma"/>
            <family val="2"/>
          </rPr>
          <t xml:space="preserve">
</t>
        </r>
      </text>
    </comment>
    <comment ref="F254" authorId="0" shapeId="0" xr:uid="{B945AF18-FCA0-437E-9E07-6733F7F4AED5}">
      <text>
        <r>
          <rPr>
            <b/>
            <sz val="9"/>
            <color indexed="81"/>
            <rFont val="Tahoma"/>
            <family val="2"/>
          </rPr>
          <t>CEPICI: Prière lier la facture scannée</t>
        </r>
        <r>
          <rPr>
            <sz val="9"/>
            <color indexed="81"/>
            <rFont val="Tahoma"/>
            <family val="2"/>
          </rPr>
          <t xml:space="preserve">
</t>
        </r>
      </text>
    </comment>
    <comment ref="F255" authorId="0" shapeId="0" xr:uid="{C9430146-A2DB-4DE9-80FB-48812DC00CAC}">
      <text>
        <r>
          <rPr>
            <b/>
            <sz val="9"/>
            <color indexed="81"/>
            <rFont val="Tahoma"/>
            <family val="2"/>
          </rPr>
          <t>CEPICI: Prière lier la facture scannée</t>
        </r>
        <r>
          <rPr>
            <sz val="9"/>
            <color indexed="81"/>
            <rFont val="Tahoma"/>
            <family val="2"/>
          </rPr>
          <t xml:space="preserve">
</t>
        </r>
      </text>
    </comment>
    <comment ref="F256" authorId="0" shapeId="0" xr:uid="{7319830E-4079-41DC-80AE-240BCD66CD28}">
      <text>
        <r>
          <rPr>
            <b/>
            <sz val="9"/>
            <color indexed="81"/>
            <rFont val="Tahoma"/>
            <family val="2"/>
          </rPr>
          <t>CEPICI: Prière lier la facture scannée</t>
        </r>
        <r>
          <rPr>
            <sz val="9"/>
            <color indexed="81"/>
            <rFont val="Tahoma"/>
            <family val="2"/>
          </rPr>
          <t xml:space="preserve">
</t>
        </r>
      </text>
    </comment>
    <comment ref="F257" authorId="0" shapeId="0" xr:uid="{C0E7225B-1E83-4915-9CB4-324C49F6D1EB}">
      <text>
        <r>
          <rPr>
            <b/>
            <sz val="9"/>
            <color indexed="81"/>
            <rFont val="Tahoma"/>
            <family val="2"/>
          </rPr>
          <t>CEPICI: Prière lier la facture scannée</t>
        </r>
        <r>
          <rPr>
            <sz val="9"/>
            <color indexed="81"/>
            <rFont val="Tahoma"/>
            <family val="2"/>
          </rPr>
          <t xml:space="preserve">
</t>
        </r>
      </text>
    </comment>
    <comment ref="F258" authorId="0" shapeId="0" xr:uid="{EB65CBA8-8DB9-4DAC-B60A-89A522283C60}">
      <text>
        <r>
          <rPr>
            <b/>
            <sz val="9"/>
            <color indexed="81"/>
            <rFont val="Tahoma"/>
            <family val="2"/>
          </rPr>
          <t>CEPICI: Prière lier la facture scannée</t>
        </r>
        <r>
          <rPr>
            <sz val="9"/>
            <color indexed="81"/>
            <rFont val="Tahoma"/>
            <family val="2"/>
          </rPr>
          <t xml:space="preserve">
</t>
        </r>
      </text>
    </comment>
    <comment ref="F259" authorId="0" shapeId="0" xr:uid="{DB1ED95D-B728-4787-A649-E0023DDCCE6A}">
      <text>
        <r>
          <rPr>
            <b/>
            <sz val="9"/>
            <color indexed="81"/>
            <rFont val="Tahoma"/>
            <family val="2"/>
          </rPr>
          <t>CEPICI: Prière lier la facture scannée</t>
        </r>
        <r>
          <rPr>
            <sz val="9"/>
            <color indexed="81"/>
            <rFont val="Tahoma"/>
            <family val="2"/>
          </rPr>
          <t xml:space="preserve">
</t>
        </r>
      </text>
    </comment>
    <comment ref="F260" authorId="0" shapeId="0" xr:uid="{76D3C314-7EC1-47C6-AF9D-3D26C86B5E48}">
      <text>
        <r>
          <rPr>
            <b/>
            <sz val="9"/>
            <color indexed="81"/>
            <rFont val="Tahoma"/>
            <family val="2"/>
          </rPr>
          <t>CEPICI: Prière lier la facture scannée</t>
        </r>
        <r>
          <rPr>
            <sz val="9"/>
            <color indexed="81"/>
            <rFont val="Tahoma"/>
            <family val="2"/>
          </rPr>
          <t xml:space="preserve">
</t>
        </r>
      </text>
    </comment>
    <comment ref="F261" authorId="0" shapeId="0" xr:uid="{0431258B-1A23-46B5-8102-852C6E0A4139}">
      <text>
        <r>
          <rPr>
            <b/>
            <sz val="9"/>
            <color indexed="81"/>
            <rFont val="Tahoma"/>
            <family val="2"/>
          </rPr>
          <t>CEPICI: Prière lier la facture scannée</t>
        </r>
        <r>
          <rPr>
            <sz val="9"/>
            <color indexed="81"/>
            <rFont val="Tahoma"/>
            <family val="2"/>
          </rPr>
          <t xml:space="preserve">
</t>
        </r>
      </text>
    </comment>
    <comment ref="F262" authorId="0" shapeId="0" xr:uid="{EEC8D13B-2FE7-4DF6-AA48-499B27AA382F}">
      <text>
        <r>
          <rPr>
            <b/>
            <sz val="9"/>
            <color indexed="81"/>
            <rFont val="Tahoma"/>
            <family val="2"/>
          </rPr>
          <t>CEPICI: Prière lier la facture scannée</t>
        </r>
        <r>
          <rPr>
            <sz val="9"/>
            <color indexed="81"/>
            <rFont val="Tahoma"/>
            <family val="2"/>
          </rPr>
          <t xml:space="preserve">
</t>
        </r>
      </text>
    </comment>
    <comment ref="F263" authorId="0" shapeId="0" xr:uid="{173E9690-0D64-4F76-9463-C55F47E21878}">
      <text>
        <r>
          <rPr>
            <b/>
            <sz val="9"/>
            <color indexed="81"/>
            <rFont val="Tahoma"/>
            <family val="2"/>
          </rPr>
          <t>CEPICI: Prière lier la facture scannée</t>
        </r>
        <r>
          <rPr>
            <sz val="9"/>
            <color indexed="81"/>
            <rFont val="Tahoma"/>
            <family val="2"/>
          </rPr>
          <t xml:space="preserve">
</t>
        </r>
      </text>
    </comment>
    <comment ref="F264" authorId="0" shapeId="0" xr:uid="{305FB061-7444-419F-A2E3-CA5E9F0643EB}">
      <text>
        <r>
          <rPr>
            <b/>
            <sz val="9"/>
            <color indexed="81"/>
            <rFont val="Tahoma"/>
            <family val="2"/>
          </rPr>
          <t>CEPICI: Prière lier la facture scannée</t>
        </r>
        <r>
          <rPr>
            <sz val="9"/>
            <color indexed="81"/>
            <rFont val="Tahoma"/>
            <family val="2"/>
          </rPr>
          <t xml:space="preserve">
</t>
        </r>
      </text>
    </comment>
    <comment ref="F265" authorId="0" shapeId="0" xr:uid="{E6E53F8B-D72D-4E97-A7D5-1B67D9229CF2}">
      <text>
        <r>
          <rPr>
            <b/>
            <sz val="9"/>
            <color indexed="81"/>
            <rFont val="Tahoma"/>
            <family val="2"/>
          </rPr>
          <t>CEPICI: Prière lier la facture scannée</t>
        </r>
        <r>
          <rPr>
            <sz val="9"/>
            <color indexed="81"/>
            <rFont val="Tahoma"/>
            <family val="2"/>
          </rPr>
          <t xml:space="preserve">
</t>
        </r>
      </text>
    </comment>
    <comment ref="F266" authorId="0" shapeId="0" xr:uid="{8560C2DD-EC85-499B-BF91-D285BB3759A5}">
      <text>
        <r>
          <rPr>
            <b/>
            <sz val="9"/>
            <color indexed="81"/>
            <rFont val="Tahoma"/>
            <family val="2"/>
          </rPr>
          <t>CEPICI: Prière lier la facture scannée</t>
        </r>
        <r>
          <rPr>
            <sz val="9"/>
            <color indexed="81"/>
            <rFont val="Tahoma"/>
            <family val="2"/>
          </rPr>
          <t xml:space="preserve">
</t>
        </r>
      </text>
    </comment>
    <comment ref="F267" authorId="0" shapeId="0" xr:uid="{B38EDC15-316D-4A87-A7FF-0FAAADF745C1}">
      <text>
        <r>
          <rPr>
            <b/>
            <sz val="9"/>
            <color indexed="81"/>
            <rFont val="Tahoma"/>
            <family val="2"/>
          </rPr>
          <t>CEPICI: Prière lier la facture scannée</t>
        </r>
        <r>
          <rPr>
            <sz val="9"/>
            <color indexed="81"/>
            <rFont val="Tahoma"/>
            <family val="2"/>
          </rPr>
          <t xml:space="preserve">
</t>
        </r>
      </text>
    </comment>
    <comment ref="F268" authorId="0" shapeId="0" xr:uid="{E4387E89-D3D2-4160-BB25-42FBCD734094}">
      <text>
        <r>
          <rPr>
            <b/>
            <sz val="9"/>
            <color indexed="81"/>
            <rFont val="Tahoma"/>
            <family val="2"/>
          </rPr>
          <t>CEPICI: Prière lier la facture scannée</t>
        </r>
        <r>
          <rPr>
            <sz val="9"/>
            <color indexed="81"/>
            <rFont val="Tahoma"/>
            <family val="2"/>
          </rPr>
          <t xml:space="preserve">
</t>
        </r>
      </text>
    </comment>
    <comment ref="F269" authorId="0" shapeId="0" xr:uid="{AE286ECA-658D-4E23-AFE0-14A955524941}">
      <text>
        <r>
          <rPr>
            <b/>
            <sz val="9"/>
            <color indexed="81"/>
            <rFont val="Tahoma"/>
            <family val="2"/>
          </rPr>
          <t>CEPICI: Prière lier la facture scannée</t>
        </r>
        <r>
          <rPr>
            <sz val="9"/>
            <color indexed="81"/>
            <rFont val="Tahoma"/>
            <family val="2"/>
          </rPr>
          <t xml:space="preserve">
</t>
        </r>
      </text>
    </comment>
    <comment ref="F270" authorId="0" shapeId="0" xr:uid="{91FCD571-B8A3-4A72-B1E0-F1D9766FD40A}">
      <text>
        <r>
          <rPr>
            <b/>
            <sz val="9"/>
            <color indexed="81"/>
            <rFont val="Tahoma"/>
            <family val="2"/>
          </rPr>
          <t>CEPICI: Prière lier la facture scannée</t>
        </r>
        <r>
          <rPr>
            <sz val="9"/>
            <color indexed="81"/>
            <rFont val="Tahoma"/>
            <family val="2"/>
          </rPr>
          <t xml:space="preserve">
</t>
        </r>
      </text>
    </comment>
    <comment ref="F271" authorId="0" shapeId="0" xr:uid="{A78544B5-73AA-4A18-B69B-CAFE3EE4A2E1}">
      <text>
        <r>
          <rPr>
            <b/>
            <sz val="9"/>
            <color indexed="81"/>
            <rFont val="Tahoma"/>
            <family val="2"/>
          </rPr>
          <t>CEPICI: Prière lier la facture scannée</t>
        </r>
        <r>
          <rPr>
            <sz val="9"/>
            <color indexed="81"/>
            <rFont val="Tahoma"/>
            <family val="2"/>
          </rPr>
          <t xml:space="preserve">
</t>
        </r>
      </text>
    </comment>
    <comment ref="F272" authorId="0" shapeId="0" xr:uid="{A0275536-68CE-4CEF-A66C-5FCEEDBA7051}">
      <text>
        <r>
          <rPr>
            <b/>
            <sz val="9"/>
            <color indexed="81"/>
            <rFont val="Tahoma"/>
            <family val="2"/>
          </rPr>
          <t>CEPICI: Prière lier la facture scannée</t>
        </r>
        <r>
          <rPr>
            <sz val="9"/>
            <color indexed="81"/>
            <rFont val="Tahoma"/>
            <family val="2"/>
          </rPr>
          <t xml:space="preserve">
</t>
        </r>
      </text>
    </comment>
    <comment ref="F273" authorId="0" shapeId="0" xr:uid="{930A799F-5DF9-458E-9307-274169E79F3A}">
      <text>
        <r>
          <rPr>
            <b/>
            <sz val="9"/>
            <color indexed="81"/>
            <rFont val="Tahoma"/>
            <family val="2"/>
          </rPr>
          <t>CEPICI: Prière lier la facture scannée</t>
        </r>
        <r>
          <rPr>
            <sz val="9"/>
            <color indexed="81"/>
            <rFont val="Tahoma"/>
            <family val="2"/>
          </rPr>
          <t xml:space="preserve">
</t>
        </r>
      </text>
    </comment>
    <comment ref="F274" authorId="0" shapeId="0" xr:uid="{887B546E-0E5C-4936-BE35-4624BD6C7C7A}">
      <text>
        <r>
          <rPr>
            <b/>
            <sz val="9"/>
            <color indexed="81"/>
            <rFont val="Tahoma"/>
            <family val="2"/>
          </rPr>
          <t>CEPICI: Prière lier la facture scannée</t>
        </r>
        <r>
          <rPr>
            <sz val="9"/>
            <color indexed="81"/>
            <rFont val="Tahoma"/>
            <family val="2"/>
          </rPr>
          <t xml:space="preserve">
</t>
        </r>
      </text>
    </comment>
    <comment ref="F275" authorId="0" shapeId="0" xr:uid="{D7B9C362-E171-4303-B584-8FD018ED4391}">
      <text>
        <r>
          <rPr>
            <b/>
            <sz val="9"/>
            <color indexed="81"/>
            <rFont val="Tahoma"/>
            <family val="2"/>
          </rPr>
          <t>CEPICI: Prière lier la facture scannée</t>
        </r>
        <r>
          <rPr>
            <sz val="9"/>
            <color indexed="81"/>
            <rFont val="Tahoma"/>
            <family val="2"/>
          </rPr>
          <t xml:space="preserve">
</t>
        </r>
      </text>
    </comment>
    <comment ref="F276" authorId="0" shapeId="0" xr:uid="{B05217E4-135A-4372-9267-F0CCD1403E51}">
      <text>
        <r>
          <rPr>
            <b/>
            <sz val="9"/>
            <color indexed="81"/>
            <rFont val="Tahoma"/>
            <family val="2"/>
          </rPr>
          <t>CEPICI: Prière lier la facture scannée</t>
        </r>
        <r>
          <rPr>
            <sz val="9"/>
            <color indexed="81"/>
            <rFont val="Tahoma"/>
            <family val="2"/>
          </rPr>
          <t xml:space="preserve">
</t>
        </r>
      </text>
    </comment>
    <comment ref="F277" authorId="0" shapeId="0" xr:uid="{3BD49137-4474-4838-9CD9-9A8DFD63A360}">
      <text>
        <r>
          <rPr>
            <b/>
            <sz val="9"/>
            <color indexed="81"/>
            <rFont val="Tahoma"/>
            <family val="2"/>
          </rPr>
          <t>CEPICI: Prière lier la facture scannée</t>
        </r>
        <r>
          <rPr>
            <sz val="9"/>
            <color indexed="81"/>
            <rFont val="Tahoma"/>
            <family val="2"/>
          </rPr>
          <t xml:space="preserve">
</t>
        </r>
      </text>
    </comment>
    <comment ref="F278" authorId="0" shapeId="0" xr:uid="{7C08E8EB-E022-4AFB-9969-A62B829A5D65}">
      <text>
        <r>
          <rPr>
            <b/>
            <sz val="9"/>
            <color indexed="81"/>
            <rFont val="Tahoma"/>
            <family val="2"/>
          </rPr>
          <t>CEPICI: Prière lier la facture scannée</t>
        </r>
        <r>
          <rPr>
            <sz val="9"/>
            <color indexed="81"/>
            <rFont val="Tahoma"/>
            <family val="2"/>
          </rPr>
          <t xml:space="preserve">
</t>
        </r>
      </text>
    </comment>
    <comment ref="F279" authorId="0" shapeId="0" xr:uid="{6230D45F-A1B3-4318-9EE0-FF1786E4EEE5}">
      <text>
        <r>
          <rPr>
            <b/>
            <sz val="9"/>
            <color indexed="81"/>
            <rFont val="Tahoma"/>
            <family val="2"/>
          </rPr>
          <t>CEPICI: Prière lier la facture scannée</t>
        </r>
        <r>
          <rPr>
            <sz val="9"/>
            <color indexed="81"/>
            <rFont val="Tahoma"/>
            <family val="2"/>
          </rPr>
          <t xml:space="preserve">
</t>
        </r>
      </text>
    </comment>
    <comment ref="F280" authorId="0" shapeId="0" xr:uid="{C001CB97-83F5-48AC-AB27-EF3DFA35095B}">
      <text>
        <r>
          <rPr>
            <b/>
            <sz val="9"/>
            <color indexed="81"/>
            <rFont val="Tahoma"/>
            <family val="2"/>
          </rPr>
          <t>CEPICI: Prière lier la facture scannée</t>
        </r>
        <r>
          <rPr>
            <sz val="9"/>
            <color indexed="81"/>
            <rFont val="Tahoma"/>
            <family val="2"/>
          </rPr>
          <t xml:space="preserve">
</t>
        </r>
      </text>
    </comment>
    <comment ref="F281" authorId="0" shapeId="0" xr:uid="{9A9A191D-7C9E-4A57-9F31-349A3D07B710}">
      <text>
        <r>
          <rPr>
            <b/>
            <sz val="9"/>
            <color indexed="81"/>
            <rFont val="Tahoma"/>
            <family val="2"/>
          </rPr>
          <t>CEPICI: Prière lier la facture scannée</t>
        </r>
        <r>
          <rPr>
            <sz val="9"/>
            <color indexed="81"/>
            <rFont val="Tahoma"/>
            <family val="2"/>
          </rPr>
          <t xml:space="preserve">
</t>
        </r>
      </text>
    </comment>
    <comment ref="F282" authorId="0" shapeId="0" xr:uid="{9C0C6C6B-7D74-42BE-B4AF-8F46DB976355}">
      <text>
        <r>
          <rPr>
            <b/>
            <sz val="9"/>
            <color indexed="81"/>
            <rFont val="Tahoma"/>
            <family val="2"/>
          </rPr>
          <t>CEPICI: Prière lier la facture scannée</t>
        </r>
        <r>
          <rPr>
            <sz val="9"/>
            <color indexed="81"/>
            <rFont val="Tahoma"/>
            <family val="2"/>
          </rPr>
          <t xml:space="preserve">
</t>
        </r>
      </text>
    </comment>
    <comment ref="F283" authorId="0" shapeId="0" xr:uid="{ACF3E7D3-38F6-40A7-AADF-DDFD0FC0D704}">
      <text>
        <r>
          <rPr>
            <b/>
            <sz val="9"/>
            <color indexed="81"/>
            <rFont val="Tahoma"/>
            <family val="2"/>
          </rPr>
          <t>CEPICI: Prière lier la facture scannée</t>
        </r>
        <r>
          <rPr>
            <sz val="9"/>
            <color indexed="81"/>
            <rFont val="Tahoma"/>
            <family val="2"/>
          </rPr>
          <t xml:space="preserve">
</t>
        </r>
      </text>
    </comment>
    <comment ref="F284" authorId="0" shapeId="0" xr:uid="{F93274A9-3560-4EB7-BB1E-D52279D7829D}">
      <text>
        <r>
          <rPr>
            <b/>
            <sz val="9"/>
            <color indexed="81"/>
            <rFont val="Tahoma"/>
            <family val="2"/>
          </rPr>
          <t>CEPICI: Prière lier la facture scannée</t>
        </r>
        <r>
          <rPr>
            <sz val="9"/>
            <color indexed="81"/>
            <rFont val="Tahoma"/>
            <family val="2"/>
          </rPr>
          <t xml:space="preserve">
</t>
        </r>
      </text>
    </comment>
    <comment ref="F285" authorId="0" shapeId="0" xr:uid="{0421D279-1BA5-4C6B-B0E8-816BDE278AC3}">
      <text>
        <r>
          <rPr>
            <b/>
            <sz val="9"/>
            <color indexed="81"/>
            <rFont val="Tahoma"/>
            <family val="2"/>
          </rPr>
          <t>CEPICI: Prière lier la facture scannée</t>
        </r>
        <r>
          <rPr>
            <sz val="9"/>
            <color indexed="81"/>
            <rFont val="Tahoma"/>
            <family val="2"/>
          </rPr>
          <t xml:space="preserve">
</t>
        </r>
      </text>
    </comment>
    <comment ref="F286" authorId="0" shapeId="0" xr:uid="{EC7A8A21-CD16-43D1-BD47-D166979591F5}">
      <text>
        <r>
          <rPr>
            <b/>
            <sz val="9"/>
            <color indexed="81"/>
            <rFont val="Tahoma"/>
            <family val="2"/>
          </rPr>
          <t>CEPICI: Prière lier la facture scannée</t>
        </r>
        <r>
          <rPr>
            <sz val="9"/>
            <color indexed="81"/>
            <rFont val="Tahoma"/>
            <family val="2"/>
          </rPr>
          <t xml:space="preserve">
</t>
        </r>
      </text>
    </comment>
    <comment ref="F287" authorId="0" shapeId="0" xr:uid="{56542D30-DA99-4E23-BF91-8805DDF83575}">
      <text>
        <r>
          <rPr>
            <b/>
            <sz val="9"/>
            <color indexed="81"/>
            <rFont val="Tahoma"/>
            <family val="2"/>
          </rPr>
          <t>CEPICI: Prière lier la facture scannée</t>
        </r>
        <r>
          <rPr>
            <sz val="9"/>
            <color indexed="81"/>
            <rFont val="Tahoma"/>
            <family val="2"/>
          </rPr>
          <t xml:space="preserve">
</t>
        </r>
      </text>
    </comment>
    <comment ref="F288" authorId="0" shapeId="0" xr:uid="{14C62BC2-C779-4982-B25E-02E4B10D78ED}">
      <text>
        <r>
          <rPr>
            <b/>
            <sz val="9"/>
            <color indexed="81"/>
            <rFont val="Tahoma"/>
            <family val="2"/>
          </rPr>
          <t>CEPICI: Prière lier la facture scannée</t>
        </r>
        <r>
          <rPr>
            <sz val="9"/>
            <color indexed="81"/>
            <rFont val="Tahoma"/>
            <family val="2"/>
          </rPr>
          <t xml:space="preserve">
</t>
        </r>
      </text>
    </comment>
    <comment ref="F289" authorId="0" shapeId="0" xr:uid="{BDC93B0B-226A-490B-9F26-9FFA3D41953F}">
      <text>
        <r>
          <rPr>
            <b/>
            <sz val="9"/>
            <color indexed="81"/>
            <rFont val="Tahoma"/>
            <family val="2"/>
          </rPr>
          <t>CEPICI: Prière lier la facture scannée</t>
        </r>
        <r>
          <rPr>
            <sz val="9"/>
            <color indexed="81"/>
            <rFont val="Tahoma"/>
            <family val="2"/>
          </rPr>
          <t xml:space="preserve">
</t>
        </r>
      </text>
    </comment>
    <comment ref="F290" authorId="0" shapeId="0" xr:uid="{48A472F6-0AA7-4343-8D13-E2CD89C58EF8}">
      <text>
        <r>
          <rPr>
            <b/>
            <sz val="9"/>
            <color indexed="81"/>
            <rFont val="Tahoma"/>
            <family val="2"/>
          </rPr>
          <t>CEPICI: Prière lier la facture scannée</t>
        </r>
        <r>
          <rPr>
            <sz val="9"/>
            <color indexed="81"/>
            <rFont val="Tahoma"/>
            <family val="2"/>
          </rPr>
          <t xml:space="preserve">
</t>
        </r>
      </text>
    </comment>
    <comment ref="F291" authorId="0" shapeId="0" xr:uid="{937B52F7-9240-40EF-B9FB-D0EDC19C29D7}">
      <text>
        <r>
          <rPr>
            <b/>
            <sz val="9"/>
            <color indexed="81"/>
            <rFont val="Tahoma"/>
            <family val="2"/>
          </rPr>
          <t>CEPICI: Prière lier la facture scannée</t>
        </r>
        <r>
          <rPr>
            <sz val="9"/>
            <color indexed="81"/>
            <rFont val="Tahoma"/>
            <family val="2"/>
          </rPr>
          <t xml:space="preserve">
</t>
        </r>
      </text>
    </comment>
    <comment ref="F292" authorId="0" shapeId="0" xr:uid="{8766205C-AF72-400C-AC14-5F91DDE1E154}">
      <text>
        <r>
          <rPr>
            <b/>
            <sz val="9"/>
            <color indexed="81"/>
            <rFont val="Tahoma"/>
            <family val="2"/>
          </rPr>
          <t>CEPICI: Prière lier la facture scannée</t>
        </r>
        <r>
          <rPr>
            <sz val="9"/>
            <color indexed="81"/>
            <rFont val="Tahoma"/>
            <family val="2"/>
          </rPr>
          <t xml:space="preserve">
</t>
        </r>
      </text>
    </comment>
    <comment ref="F293" authorId="0" shapeId="0" xr:uid="{D578D660-05A8-4F31-A5B5-89E66AFF4602}">
      <text>
        <r>
          <rPr>
            <b/>
            <sz val="9"/>
            <color indexed="81"/>
            <rFont val="Tahoma"/>
            <family val="2"/>
          </rPr>
          <t>CEPICI: Prière lier la facture scannée</t>
        </r>
        <r>
          <rPr>
            <sz val="9"/>
            <color indexed="81"/>
            <rFont val="Tahoma"/>
            <family val="2"/>
          </rPr>
          <t xml:space="preserve">
</t>
        </r>
      </text>
    </comment>
    <comment ref="F294" authorId="0" shapeId="0" xr:uid="{F3D51A8B-5AEB-4A4E-9B19-76DFDC8198B4}">
      <text>
        <r>
          <rPr>
            <b/>
            <sz val="9"/>
            <color indexed="81"/>
            <rFont val="Tahoma"/>
            <family val="2"/>
          </rPr>
          <t>CEPICI: Prière lier la facture scannée</t>
        </r>
        <r>
          <rPr>
            <sz val="9"/>
            <color indexed="81"/>
            <rFont val="Tahoma"/>
            <family val="2"/>
          </rPr>
          <t xml:space="preserve">
</t>
        </r>
      </text>
    </comment>
    <comment ref="F295" authorId="0" shapeId="0" xr:uid="{A4251AD5-A408-407A-BCF3-909ACB0F5651}">
      <text>
        <r>
          <rPr>
            <b/>
            <sz val="9"/>
            <color indexed="81"/>
            <rFont val="Tahoma"/>
            <family val="2"/>
          </rPr>
          <t>CEPICI: Prière lier la facture scannée</t>
        </r>
        <r>
          <rPr>
            <sz val="9"/>
            <color indexed="81"/>
            <rFont val="Tahoma"/>
            <family val="2"/>
          </rPr>
          <t xml:space="preserve">
</t>
        </r>
      </text>
    </comment>
    <comment ref="F296" authorId="0" shapeId="0" xr:uid="{47913F3C-36A0-4A43-A73D-3B5338788785}">
      <text>
        <r>
          <rPr>
            <b/>
            <sz val="9"/>
            <color indexed="81"/>
            <rFont val="Tahoma"/>
            <family val="2"/>
          </rPr>
          <t>CEPICI: Prière lier la facture scannée</t>
        </r>
        <r>
          <rPr>
            <sz val="9"/>
            <color indexed="81"/>
            <rFont val="Tahoma"/>
            <family val="2"/>
          </rPr>
          <t xml:space="preserve">
</t>
        </r>
      </text>
    </comment>
    <comment ref="F297" authorId="0" shapeId="0" xr:uid="{FA7E1E4B-F6B1-49AD-991D-FFAAD46DFD4F}">
      <text>
        <r>
          <rPr>
            <b/>
            <sz val="9"/>
            <color indexed="81"/>
            <rFont val="Tahoma"/>
            <family val="2"/>
          </rPr>
          <t>CEPICI: Prière lier la facture scannée</t>
        </r>
        <r>
          <rPr>
            <sz val="9"/>
            <color indexed="81"/>
            <rFont val="Tahoma"/>
            <family val="2"/>
          </rPr>
          <t xml:space="preserve">
</t>
        </r>
      </text>
    </comment>
    <comment ref="F298" authorId="0" shapeId="0" xr:uid="{4A961A62-FC90-4024-B198-777174812F5A}">
      <text>
        <r>
          <rPr>
            <b/>
            <sz val="9"/>
            <color indexed="81"/>
            <rFont val="Tahoma"/>
            <family val="2"/>
          </rPr>
          <t>CEPICI: Prière lier la facture scannée</t>
        </r>
        <r>
          <rPr>
            <sz val="9"/>
            <color indexed="81"/>
            <rFont val="Tahoma"/>
            <family val="2"/>
          </rPr>
          <t xml:space="preserve">
</t>
        </r>
      </text>
    </comment>
    <comment ref="F299" authorId="0" shapeId="0" xr:uid="{25BBBF39-CB88-4EC3-A8F5-D865261DC878}">
      <text>
        <r>
          <rPr>
            <b/>
            <sz val="9"/>
            <color indexed="81"/>
            <rFont val="Tahoma"/>
            <family val="2"/>
          </rPr>
          <t>CEPICI: Prière lier la facture scannée</t>
        </r>
        <r>
          <rPr>
            <sz val="9"/>
            <color indexed="81"/>
            <rFont val="Tahoma"/>
            <family val="2"/>
          </rPr>
          <t xml:space="preserve">
</t>
        </r>
      </text>
    </comment>
    <comment ref="F300" authorId="0" shapeId="0" xr:uid="{EDCD58FB-F9BF-4FC7-BD73-897AF7F9BFAB}">
      <text>
        <r>
          <rPr>
            <b/>
            <sz val="9"/>
            <color indexed="81"/>
            <rFont val="Tahoma"/>
            <family val="2"/>
          </rPr>
          <t>CEPICI: Prière lier la facture scannée</t>
        </r>
        <r>
          <rPr>
            <sz val="9"/>
            <color indexed="81"/>
            <rFont val="Tahoma"/>
            <family val="2"/>
          </rPr>
          <t xml:space="preserve">
</t>
        </r>
      </text>
    </comment>
    <comment ref="F301" authorId="0" shapeId="0" xr:uid="{BA5B69AA-0416-481D-AA00-FE9CE051E8AC}">
      <text>
        <r>
          <rPr>
            <b/>
            <sz val="9"/>
            <color indexed="81"/>
            <rFont val="Tahoma"/>
            <family val="2"/>
          </rPr>
          <t>CEPICI: Prière lier la facture scannée</t>
        </r>
        <r>
          <rPr>
            <sz val="9"/>
            <color indexed="81"/>
            <rFont val="Tahoma"/>
            <family val="2"/>
          </rPr>
          <t xml:space="preserve">
</t>
        </r>
      </text>
    </comment>
    <comment ref="F302" authorId="0" shapeId="0" xr:uid="{3006A4C6-D23B-44C6-BA5C-EFBDE29C202D}">
      <text>
        <r>
          <rPr>
            <b/>
            <sz val="9"/>
            <color indexed="81"/>
            <rFont val="Tahoma"/>
            <family val="2"/>
          </rPr>
          <t>CEPICI: Prière lier la facture scannée</t>
        </r>
        <r>
          <rPr>
            <sz val="9"/>
            <color indexed="81"/>
            <rFont val="Tahoma"/>
            <family val="2"/>
          </rPr>
          <t xml:space="preserve">
</t>
        </r>
      </text>
    </comment>
    <comment ref="F303" authorId="0" shapeId="0" xr:uid="{1FFBCDCB-C782-46F4-97E2-4D28F584F20B}">
      <text>
        <r>
          <rPr>
            <b/>
            <sz val="9"/>
            <color indexed="81"/>
            <rFont val="Tahoma"/>
            <family val="2"/>
          </rPr>
          <t>CEPICI: Prière lier la facture scannée</t>
        </r>
        <r>
          <rPr>
            <sz val="9"/>
            <color indexed="81"/>
            <rFont val="Tahoma"/>
            <family val="2"/>
          </rPr>
          <t xml:space="preserve">
</t>
        </r>
      </text>
    </comment>
    <comment ref="F304" authorId="0" shapeId="0" xr:uid="{5FA5945A-46A6-45C4-8BD0-857FE9D8AB44}">
      <text>
        <r>
          <rPr>
            <b/>
            <sz val="9"/>
            <color indexed="81"/>
            <rFont val="Tahoma"/>
            <family val="2"/>
          </rPr>
          <t>CEPICI: Prière lier la facture scannée</t>
        </r>
        <r>
          <rPr>
            <sz val="9"/>
            <color indexed="81"/>
            <rFont val="Tahoma"/>
            <family val="2"/>
          </rPr>
          <t xml:space="preserve">
</t>
        </r>
      </text>
    </comment>
    <comment ref="F305" authorId="0" shapeId="0" xr:uid="{3799D244-1DD6-4BA6-B041-B11418E38611}">
      <text>
        <r>
          <rPr>
            <b/>
            <sz val="9"/>
            <color indexed="81"/>
            <rFont val="Tahoma"/>
            <family val="2"/>
          </rPr>
          <t>CEPICI: Prière lier la facture scannée</t>
        </r>
        <r>
          <rPr>
            <sz val="9"/>
            <color indexed="81"/>
            <rFont val="Tahoma"/>
            <family val="2"/>
          </rPr>
          <t xml:space="preserve">
</t>
        </r>
      </text>
    </comment>
    <comment ref="F306" authorId="0" shapeId="0" xr:uid="{25240000-D52B-43B7-A2C4-D2FB0B3FFA37}">
      <text>
        <r>
          <rPr>
            <b/>
            <sz val="9"/>
            <color indexed="81"/>
            <rFont val="Tahoma"/>
            <family val="2"/>
          </rPr>
          <t>CEPICI: Prière lier la facture scannée</t>
        </r>
        <r>
          <rPr>
            <sz val="9"/>
            <color indexed="81"/>
            <rFont val="Tahoma"/>
            <family val="2"/>
          </rPr>
          <t xml:space="preserve">
</t>
        </r>
      </text>
    </comment>
    <comment ref="F307" authorId="0" shapeId="0" xr:uid="{C4657523-45BF-4AFE-8359-A813A78E87C0}">
      <text>
        <r>
          <rPr>
            <b/>
            <sz val="9"/>
            <color indexed="81"/>
            <rFont val="Tahoma"/>
            <family val="2"/>
          </rPr>
          <t>CEPICI: Prière lier la facture scannée</t>
        </r>
        <r>
          <rPr>
            <sz val="9"/>
            <color indexed="81"/>
            <rFont val="Tahoma"/>
            <family val="2"/>
          </rPr>
          <t xml:space="preserve">
</t>
        </r>
      </text>
    </comment>
    <comment ref="F308" authorId="0" shapeId="0" xr:uid="{43128122-01C2-408F-8FFE-03C6C6F110BB}">
      <text>
        <r>
          <rPr>
            <b/>
            <sz val="9"/>
            <color indexed="81"/>
            <rFont val="Tahoma"/>
            <family val="2"/>
          </rPr>
          <t>CEPICI: Prière lier la facture scannée</t>
        </r>
        <r>
          <rPr>
            <sz val="9"/>
            <color indexed="81"/>
            <rFont val="Tahoma"/>
            <family val="2"/>
          </rPr>
          <t xml:space="preserve">
</t>
        </r>
      </text>
    </comment>
    <comment ref="F309" authorId="0" shapeId="0" xr:uid="{58DC2623-1FC8-4441-BB13-C4CCA0441528}">
      <text>
        <r>
          <rPr>
            <b/>
            <sz val="9"/>
            <color indexed="81"/>
            <rFont val="Tahoma"/>
            <family val="2"/>
          </rPr>
          <t>CEPICI: Prière lier la facture scannée</t>
        </r>
        <r>
          <rPr>
            <sz val="9"/>
            <color indexed="81"/>
            <rFont val="Tahoma"/>
            <family val="2"/>
          </rPr>
          <t xml:space="preserve">
</t>
        </r>
      </text>
    </comment>
    <comment ref="F310" authorId="0" shapeId="0" xr:uid="{A6D7B43F-A559-40D8-8A4E-85D76578706C}">
      <text>
        <r>
          <rPr>
            <b/>
            <sz val="9"/>
            <color indexed="81"/>
            <rFont val="Tahoma"/>
            <family val="2"/>
          </rPr>
          <t>CEPICI: Prière lier la facture scannée</t>
        </r>
        <r>
          <rPr>
            <sz val="9"/>
            <color indexed="81"/>
            <rFont val="Tahoma"/>
            <family val="2"/>
          </rPr>
          <t xml:space="preserve">
</t>
        </r>
      </text>
    </comment>
    <comment ref="F311" authorId="0" shapeId="0" xr:uid="{9E253E0D-2E06-4703-BE4E-04D6AAAD6438}">
      <text>
        <r>
          <rPr>
            <b/>
            <sz val="9"/>
            <color indexed="81"/>
            <rFont val="Tahoma"/>
            <family val="2"/>
          </rPr>
          <t>CEPICI: Prière lier la facture scannée</t>
        </r>
        <r>
          <rPr>
            <sz val="9"/>
            <color indexed="81"/>
            <rFont val="Tahoma"/>
            <family val="2"/>
          </rPr>
          <t xml:space="preserve">
</t>
        </r>
      </text>
    </comment>
    <comment ref="F312" authorId="0" shapeId="0" xr:uid="{706BF3CA-7F5D-4BE7-8447-962AB73E3ABB}">
      <text>
        <r>
          <rPr>
            <b/>
            <sz val="9"/>
            <color indexed="81"/>
            <rFont val="Tahoma"/>
            <family val="2"/>
          </rPr>
          <t>CEPICI: Prière lier la facture scannée</t>
        </r>
        <r>
          <rPr>
            <sz val="9"/>
            <color indexed="81"/>
            <rFont val="Tahoma"/>
            <family val="2"/>
          </rPr>
          <t xml:space="preserve">
</t>
        </r>
      </text>
    </comment>
    <comment ref="F313" authorId="0" shapeId="0" xr:uid="{7268ED5A-430E-4A0A-A0A5-6170ECCCCC21}">
      <text>
        <r>
          <rPr>
            <b/>
            <sz val="9"/>
            <color indexed="81"/>
            <rFont val="Tahoma"/>
            <family val="2"/>
          </rPr>
          <t>CEPICI: Prière lier la facture scannée</t>
        </r>
        <r>
          <rPr>
            <sz val="9"/>
            <color indexed="81"/>
            <rFont val="Tahoma"/>
            <family val="2"/>
          </rPr>
          <t xml:space="preserve">
</t>
        </r>
      </text>
    </comment>
    <comment ref="F314" authorId="0" shapeId="0" xr:uid="{FC16F161-B76B-4751-89E5-AB59B0AC265E}">
      <text>
        <r>
          <rPr>
            <b/>
            <sz val="9"/>
            <color indexed="81"/>
            <rFont val="Tahoma"/>
            <family val="2"/>
          </rPr>
          <t>CEPICI: Prière lier la facture scannée</t>
        </r>
        <r>
          <rPr>
            <sz val="9"/>
            <color indexed="81"/>
            <rFont val="Tahoma"/>
            <family val="2"/>
          </rPr>
          <t xml:space="preserve">
</t>
        </r>
      </text>
    </comment>
    <comment ref="F315" authorId="0" shapeId="0" xr:uid="{106E90EE-35BA-40AA-985E-9AA9572F9D4F}">
      <text>
        <r>
          <rPr>
            <b/>
            <sz val="9"/>
            <color indexed="81"/>
            <rFont val="Tahoma"/>
            <family val="2"/>
          </rPr>
          <t>CEPICI: Prière lier la facture scannée</t>
        </r>
        <r>
          <rPr>
            <sz val="9"/>
            <color indexed="81"/>
            <rFont val="Tahoma"/>
            <family val="2"/>
          </rPr>
          <t xml:space="preserve">
</t>
        </r>
      </text>
    </comment>
    <comment ref="F316" authorId="0" shapeId="0" xr:uid="{2BB1A965-F41E-498F-8482-8EADF9F8B9C7}">
      <text>
        <r>
          <rPr>
            <b/>
            <sz val="9"/>
            <color indexed="81"/>
            <rFont val="Tahoma"/>
            <family val="2"/>
          </rPr>
          <t>CEPICI: Prière lier la facture scannée</t>
        </r>
        <r>
          <rPr>
            <sz val="9"/>
            <color indexed="81"/>
            <rFont val="Tahoma"/>
            <family val="2"/>
          </rPr>
          <t xml:space="preserve">
</t>
        </r>
      </text>
    </comment>
    <comment ref="F317" authorId="0" shapeId="0" xr:uid="{C04CFAC3-8303-45AE-A93E-4DAFC88C8195}">
      <text>
        <r>
          <rPr>
            <b/>
            <sz val="9"/>
            <color indexed="81"/>
            <rFont val="Tahoma"/>
            <family val="2"/>
          </rPr>
          <t>CEPICI: Prière lier la facture scannée</t>
        </r>
        <r>
          <rPr>
            <sz val="9"/>
            <color indexed="81"/>
            <rFont val="Tahoma"/>
            <family val="2"/>
          </rPr>
          <t xml:space="preserve">
</t>
        </r>
      </text>
    </comment>
    <comment ref="F318" authorId="0" shapeId="0" xr:uid="{B9D07543-2462-4F99-BB98-D13CB018679E}">
      <text>
        <r>
          <rPr>
            <b/>
            <sz val="9"/>
            <color indexed="81"/>
            <rFont val="Tahoma"/>
            <family val="2"/>
          </rPr>
          <t>CEPICI: Prière lier la facture scannée</t>
        </r>
        <r>
          <rPr>
            <sz val="9"/>
            <color indexed="81"/>
            <rFont val="Tahoma"/>
            <family val="2"/>
          </rPr>
          <t xml:space="preserve">
</t>
        </r>
      </text>
    </comment>
    <comment ref="F319" authorId="0" shapeId="0" xr:uid="{F0D9CD74-F4A9-48D3-9D10-DBB617FCE124}">
      <text>
        <r>
          <rPr>
            <b/>
            <sz val="9"/>
            <color indexed="81"/>
            <rFont val="Tahoma"/>
            <family val="2"/>
          </rPr>
          <t>CEPICI: Prière lier la facture scannée</t>
        </r>
        <r>
          <rPr>
            <sz val="9"/>
            <color indexed="81"/>
            <rFont val="Tahoma"/>
            <family val="2"/>
          </rPr>
          <t xml:space="preserve">
</t>
        </r>
      </text>
    </comment>
    <comment ref="F320" authorId="0" shapeId="0" xr:uid="{A73BB985-BE46-4731-8A6E-325126FC90FE}">
      <text>
        <r>
          <rPr>
            <b/>
            <sz val="9"/>
            <color indexed="81"/>
            <rFont val="Tahoma"/>
            <family val="2"/>
          </rPr>
          <t>CEPICI: Prière lier la facture scannée</t>
        </r>
        <r>
          <rPr>
            <sz val="9"/>
            <color indexed="81"/>
            <rFont val="Tahoma"/>
            <family val="2"/>
          </rPr>
          <t xml:space="preserve">
</t>
        </r>
      </text>
    </comment>
    <comment ref="F321" authorId="0" shapeId="0" xr:uid="{40654BCC-8E36-425E-A193-6EE00F66A2DD}">
      <text>
        <r>
          <rPr>
            <b/>
            <sz val="9"/>
            <color indexed="81"/>
            <rFont val="Tahoma"/>
            <family val="2"/>
          </rPr>
          <t>CEPICI: Prière lier la facture scannée</t>
        </r>
        <r>
          <rPr>
            <sz val="9"/>
            <color indexed="81"/>
            <rFont val="Tahoma"/>
            <family val="2"/>
          </rPr>
          <t xml:space="preserve">
</t>
        </r>
      </text>
    </comment>
    <comment ref="F322" authorId="0" shapeId="0" xr:uid="{00784471-09DE-4065-8B8C-D7DAC6DE019A}">
      <text>
        <r>
          <rPr>
            <b/>
            <sz val="9"/>
            <color indexed="81"/>
            <rFont val="Tahoma"/>
            <family val="2"/>
          </rPr>
          <t>CEPICI: Prière lier la facture scannée</t>
        </r>
        <r>
          <rPr>
            <sz val="9"/>
            <color indexed="81"/>
            <rFont val="Tahoma"/>
            <family val="2"/>
          </rPr>
          <t xml:space="preserve">
</t>
        </r>
      </text>
    </comment>
    <comment ref="F323" authorId="0" shapeId="0" xr:uid="{B97CAC0A-5FD7-40BB-B305-4187149925A1}">
      <text>
        <r>
          <rPr>
            <b/>
            <sz val="9"/>
            <color indexed="81"/>
            <rFont val="Tahoma"/>
            <family val="2"/>
          </rPr>
          <t>CEPICI: Prière lier la facture scannée</t>
        </r>
        <r>
          <rPr>
            <sz val="9"/>
            <color indexed="81"/>
            <rFont val="Tahoma"/>
            <family val="2"/>
          </rPr>
          <t xml:space="preserve">
</t>
        </r>
      </text>
    </comment>
    <comment ref="F324" authorId="0" shapeId="0" xr:uid="{77EC2332-33CB-4007-BFD4-E29B4DAAE33E}">
      <text>
        <r>
          <rPr>
            <b/>
            <sz val="9"/>
            <color indexed="81"/>
            <rFont val="Tahoma"/>
            <family val="2"/>
          </rPr>
          <t>CEPICI: Prière lier la facture scannée</t>
        </r>
        <r>
          <rPr>
            <sz val="9"/>
            <color indexed="81"/>
            <rFont val="Tahoma"/>
            <family val="2"/>
          </rPr>
          <t xml:space="preserve">
</t>
        </r>
      </text>
    </comment>
    <comment ref="F325" authorId="0" shapeId="0" xr:uid="{66AE31A1-47FC-4C13-8566-FC346302E991}">
      <text>
        <r>
          <rPr>
            <b/>
            <sz val="9"/>
            <color indexed="81"/>
            <rFont val="Tahoma"/>
            <family val="2"/>
          </rPr>
          <t>CEPICI: Prière lier la facture scannée</t>
        </r>
        <r>
          <rPr>
            <sz val="9"/>
            <color indexed="81"/>
            <rFont val="Tahoma"/>
            <family val="2"/>
          </rPr>
          <t xml:space="preserve">
</t>
        </r>
      </text>
    </comment>
    <comment ref="F326" authorId="0" shapeId="0" xr:uid="{D653D7B8-0E44-4399-BE43-77D0B420D64C}">
      <text>
        <r>
          <rPr>
            <b/>
            <sz val="9"/>
            <color indexed="81"/>
            <rFont val="Tahoma"/>
            <family val="2"/>
          </rPr>
          <t>CEPICI: Prière lier la facture scannée</t>
        </r>
        <r>
          <rPr>
            <sz val="9"/>
            <color indexed="81"/>
            <rFont val="Tahoma"/>
            <family val="2"/>
          </rPr>
          <t xml:space="preserve">
</t>
        </r>
      </text>
    </comment>
    <comment ref="F327" authorId="0" shapeId="0" xr:uid="{7FD7CA2A-2AA1-4B4B-9F4C-4AA6783C283A}">
      <text>
        <r>
          <rPr>
            <b/>
            <sz val="9"/>
            <color indexed="81"/>
            <rFont val="Tahoma"/>
            <family val="2"/>
          </rPr>
          <t>CEPICI: Prière lier la facture scannée</t>
        </r>
        <r>
          <rPr>
            <sz val="9"/>
            <color indexed="81"/>
            <rFont val="Tahoma"/>
            <family val="2"/>
          </rPr>
          <t xml:space="preserve">
</t>
        </r>
      </text>
    </comment>
    <comment ref="F328" authorId="0" shapeId="0" xr:uid="{EA910F3A-4153-403B-8513-FEDB55404802}">
      <text>
        <r>
          <rPr>
            <b/>
            <sz val="9"/>
            <color indexed="81"/>
            <rFont val="Tahoma"/>
            <family val="2"/>
          </rPr>
          <t>CEPICI: Prière lier la facture scannée</t>
        </r>
        <r>
          <rPr>
            <sz val="9"/>
            <color indexed="81"/>
            <rFont val="Tahoma"/>
            <family val="2"/>
          </rPr>
          <t xml:space="preserve">
</t>
        </r>
      </text>
    </comment>
    <comment ref="F329" authorId="0" shapeId="0" xr:uid="{C6FE832D-3312-4062-AE3D-E3210FAEE6DA}">
      <text>
        <r>
          <rPr>
            <b/>
            <sz val="9"/>
            <color indexed="81"/>
            <rFont val="Tahoma"/>
            <family val="2"/>
          </rPr>
          <t>CEPICI: Prière lier la facture scannée</t>
        </r>
        <r>
          <rPr>
            <sz val="9"/>
            <color indexed="81"/>
            <rFont val="Tahoma"/>
            <family val="2"/>
          </rPr>
          <t xml:space="preserve">
</t>
        </r>
      </text>
    </comment>
    <comment ref="F330" authorId="0" shapeId="0" xr:uid="{54F0B014-481F-4AAE-8129-49833B570289}">
      <text>
        <r>
          <rPr>
            <b/>
            <sz val="9"/>
            <color indexed="81"/>
            <rFont val="Tahoma"/>
            <family val="2"/>
          </rPr>
          <t>CEPICI: Prière lier la facture scannée</t>
        </r>
        <r>
          <rPr>
            <sz val="9"/>
            <color indexed="81"/>
            <rFont val="Tahoma"/>
            <family val="2"/>
          </rPr>
          <t xml:space="preserve">
</t>
        </r>
      </text>
    </comment>
    <comment ref="F331" authorId="0" shapeId="0" xr:uid="{C24311A4-EA72-4255-9D40-640504CAB79E}">
      <text>
        <r>
          <rPr>
            <b/>
            <sz val="9"/>
            <color indexed="81"/>
            <rFont val="Tahoma"/>
            <family val="2"/>
          </rPr>
          <t>CEPICI: Prière lier la facture scannée</t>
        </r>
        <r>
          <rPr>
            <sz val="9"/>
            <color indexed="81"/>
            <rFont val="Tahoma"/>
            <family val="2"/>
          </rPr>
          <t xml:space="preserve">
</t>
        </r>
      </text>
    </comment>
    <comment ref="F332" authorId="0" shapeId="0" xr:uid="{A5310232-42C3-42F7-ACB2-E1F5D7CD89C6}">
      <text>
        <r>
          <rPr>
            <b/>
            <sz val="9"/>
            <color indexed="81"/>
            <rFont val="Tahoma"/>
            <family val="2"/>
          </rPr>
          <t>CEPICI: Prière lier la facture scannée</t>
        </r>
        <r>
          <rPr>
            <sz val="9"/>
            <color indexed="81"/>
            <rFont val="Tahoma"/>
            <family val="2"/>
          </rPr>
          <t xml:space="preserve">
</t>
        </r>
      </text>
    </comment>
    <comment ref="F333" authorId="0" shapeId="0" xr:uid="{50E38B27-7672-4F04-9EF7-1605043C94EF}">
      <text>
        <r>
          <rPr>
            <b/>
            <sz val="9"/>
            <color indexed="81"/>
            <rFont val="Tahoma"/>
            <family val="2"/>
          </rPr>
          <t>CEPICI: Prière lier la facture scannée</t>
        </r>
        <r>
          <rPr>
            <sz val="9"/>
            <color indexed="81"/>
            <rFont val="Tahoma"/>
            <family val="2"/>
          </rPr>
          <t xml:space="preserve">
</t>
        </r>
      </text>
    </comment>
    <comment ref="F334" authorId="0" shapeId="0" xr:uid="{A9CC5E5D-E65A-457D-B924-EA0747184F4D}">
      <text>
        <r>
          <rPr>
            <b/>
            <sz val="9"/>
            <color indexed="81"/>
            <rFont val="Tahoma"/>
            <family val="2"/>
          </rPr>
          <t>CEPICI: Prière lier la facture scannée</t>
        </r>
        <r>
          <rPr>
            <sz val="9"/>
            <color indexed="81"/>
            <rFont val="Tahoma"/>
            <family val="2"/>
          </rPr>
          <t xml:space="preserve">
</t>
        </r>
      </text>
    </comment>
    <comment ref="F335" authorId="0" shapeId="0" xr:uid="{5C2F7C5A-759B-436A-A283-10D4A2D353E4}">
      <text>
        <r>
          <rPr>
            <b/>
            <sz val="9"/>
            <color indexed="81"/>
            <rFont val="Tahoma"/>
            <family val="2"/>
          </rPr>
          <t>CEPICI: Prière lier la facture scannée</t>
        </r>
        <r>
          <rPr>
            <sz val="9"/>
            <color indexed="81"/>
            <rFont val="Tahoma"/>
            <family val="2"/>
          </rPr>
          <t xml:space="preserve">
</t>
        </r>
      </text>
    </comment>
    <comment ref="F336" authorId="0" shapeId="0" xr:uid="{3D524548-6E43-45DF-A246-099562AD4BAC}">
      <text>
        <r>
          <rPr>
            <b/>
            <sz val="9"/>
            <color indexed="81"/>
            <rFont val="Tahoma"/>
            <family val="2"/>
          </rPr>
          <t>CEPICI: Prière lier la facture scannée</t>
        </r>
        <r>
          <rPr>
            <sz val="9"/>
            <color indexed="81"/>
            <rFont val="Tahoma"/>
            <family val="2"/>
          </rPr>
          <t xml:space="preserve">
</t>
        </r>
      </text>
    </comment>
    <comment ref="F337" authorId="0" shapeId="0" xr:uid="{9B56E9B8-BEAE-44D6-A82B-C4B5D26CC240}">
      <text>
        <r>
          <rPr>
            <b/>
            <sz val="9"/>
            <color indexed="81"/>
            <rFont val="Tahoma"/>
            <family val="2"/>
          </rPr>
          <t>CEPICI: Prière lier la facture scannée</t>
        </r>
        <r>
          <rPr>
            <sz val="9"/>
            <color indexed="81"/>
            <rFont val="Tahoma"/>
            <family val="2"/>
          </rPr>
          <t xml:space="preserve">
</t>
        </r>
      </text>
    </comment>
    <comment ref="F338" authorId="0" shapeId="0" xr:uid="{CC76A7F4-475A-42CD-B39B-0D3A1D2C3D6D}">
      <text>
        <r>
          <rPr>
            <b/>
            <sz val="9"/>
            <color indexed="81"/>
            <rFont val="Tahoma"/>
            <family val="2"/>
          </rPr>
          <t>CEPICI: Prière lier la facture scannée</t>
        </r>
        <r>
          <rPr>
            <sz val="9"/>
            <color indexed="81"/>
            <rFont val="Tahoma"/>
            <family val="2"/>
          </rPr>
          <t xml:space="preserve">
</t>
        </r>
      </text>
    </comment>
    <comment ref="F339" authorId="0" shapeId="0" xr:uid="{273F5F40-A23C-431A-86F0-36A7ED23A0FA}">
      <text>
        <r>
          <rPr>
            <b/>
            <sz val="9"/>
            <color indexed="81"/>
            <rFont val="Tahoma"/>
            <family val="2"/>
          </rPr>
          <t>CEPICI: Prière lier la facture scannée</t>
        </r>
        <r>
          <rPr>
            <sz val="9"/>
            <color indexed="81"/>
            <rFont val="Tahoma"/>
            <family val="2"/>
          </rPr>
          <t xml:space="preserve">
</t>
        </r>
      </text>
    </comment>
    <comment ref="F340" authorId="0" shapeId="0" xr:uid="{78713FA2-F18A-4065-9A14-FC949D2D0012}">
      <text>
        <r>
          <rPr>
            <b/>
            <sz val="9"/>
            <color indexed="81"/>
            <rFont val="Tahoma"/>
            <family val="2"/>
          </rPr>
          <t>CEPICI: Prière lier la facture scannée</t>
        </r>
        <r>
          <rPr>
            <sz val="9"/>
            <color indexed="81"/>
            <rFont val="Tahoma"/>
            <family val="2"/>
          </rPr>
          <t xml:space="preserve">
</t>
        </r>
      </text>
    </comment>
    <comment ref="F341" authorId="0" shapeId="0" xr:uid="{4D4CBBCB-77CC-497A-B8A6-18BA1C2544EE}">
      <text>
        <r>
          <rPr>
            <b/>
            <sz val="9"/>
            <color indexed="81"/>
            <rFont val="Tahoma"/>
            <family val="2"/>
          </rPr>
          <t>CEPICI: Prière lier la facture scannée</t>
        </r>
        <r>
          <rPr>
            <sz val="9"/>
            <color indexed="81"/>
            <rFont val="Tahoma"/>
            <family val="2"/>
          </rPr>
          <t xml:space="preserve">
</t>
        </r>
      </text>
    </comment>
    <comment ref="F342" authorId="0" shapeId="0" xr:uid="{1B5AECA1-202F-4F1F-9DE8-751D90DB577B}">
      <text>
        <r>
          <rPr>
            <b/>
            <sz val="9"/>
            <color indexed="81"/>
            <rFont val="Tahoma"/>
            <family val="2"/>
          </rPr>
          <t>CEPICI: Prière lier la facture scannée</t>
        </r>
        <r>
          <rPr>
            <sz val="9"/>
            <color indexed="81"/>
            <rFont val="Tahoma"/>
            <family val="2"/>
          </rPr>
          <t xml:space="preserve">
</t>
        </r>
      </text>
    </comment>
    <comment ref="F343" authorId="0" shapeId="0" xr:uid="{C539CA29-0DDB-47C0-BAE0-52BC6F91F2CB}">
      <text>
        <r>
          <rPr>
            <b/>
            <sz val="9"/>
            <color indexed="81"/>
            <rFont val="Tahoma"/>
            <family val="2"/>
          </rPr>
          <t>CEPICI: Prière lier la facture scannée</t>
        </r>
        <r>
          <rPr>
            <sz val="9"/>
            <color indexed="81"/>
            <rFont val="Tahoma"/>
            <family val="2"/>
          </rPr>
          <t xml:space="preserve">
</t>
        </r>
      </text>
    </comment>
    <comment ref="F344" authorId="0" shapeId="0" xr:uid="{C1EF9EAB-7670-4C47-A74A-934822052402}">
      <text>
        <r>
          <rPr>
            <b/>
            <sz val="9"/>
            <color indexed="81"/>
            <rFont val="Tahoma"/>
            <family val="2"/>
          </rPr>
          <t>CEPICI: Prière lier la facture scannée</t>
        </r>
        <r>
          <rPr>
            <sz val="9"/>
            <color indexed="81"/>
            <rFont val="Tahoma"/>
            <family val="2"/>
          </rPr>
          <t xml:space="preserve">
</t>
        </r>
      </text>
    </comment>
    <comment ref="F345" authorId="0" shapeId="0" xr:uid="{2F8D410C-A384-4C61-92A0-0FA907E183AF}">
      <text>
        <r>
          <rPr>
            <b/>
            <sz val="9"/>
            <color indexed="81"/>
            <rFont val="Tahoma"/>
            <family val="2"/>
          </rPr>
          <t>CEPICI: Prière lier la facture scannée</t>
        </r>
        <r>
          <rPr>
            <sz val="9"/>
            <color indexed="81"/>
            <rFont val="Tahoma"/>
            <family val="2"/>
          </rPr>
          <t xml:space="preserve">
</t>
        </r>
      </text>
    </comment>
    <comment ref="F346" authorId="0" shapeId="0" xr:uid="{3519A8B1-1EFF-432E-B1FB-4EB2DA4C69E2}">
      <text>
        <r>
          <rPr>
            <b/>
            <sz val="9"/>
            <color indexed="81"/>
            <rFont val="Tahoma"/>
            <family val="2"/>
          </rPr>
          <t>CEPICI: Prière lier la facture scannée</t>
        </r>
        <r>
          <rPr>
            <sz val="9"/>
            <color indexed="81"/>
            <rFont val="Tahoma"/>
            <family val="2"/>
          </rPr>
          <t xml:space="preserve">
</t>
        </r>
      </text>
    </comment>
    <comment ref="F347" authorId="0" shapeId="0" xr:uid="{C3BE5A8E-ACB5-4FA1-A2FB-1D07DF7002F5}">
      <text>
        <r>
          <rPr>
            <b/>
            <sz val="9"/>
            <color indexed="81"/>
            <rFont val="Tahoma"/>
            <family val="2"/>
          </rPr>
          <t>CEPICI: Prière lier la facture scannée</t>
        </r>
        <r>
          <rPr>
            <sz val="9"/>
            <color indexed="81"/>
            <rFont val="Tahoma"/>
            <family val="2"/>
          </rPr>
          <t xml:space="preserve">
</t>
        </r>
      </text>
    </comment>
    <comment ref="F348" authorId="0" shapeId="0" xr:uid="{D614A2E0-7D97-4535-A324-A9DA8EDD5549}">
      <text>
        <r>
          <rPr>
            <b/>
            <sz val="9"/>
            <color indexed="81"/>
            <rFont val="Tahoma"/>
            <family val="2"/>
          </rPr>
          <t>CEPICI: Prière lier la facture scannée</t>
        </r>
        <r>
          <rPr>
            <sz val="9"/>
            <color indexed="81"/>
            <rFont val="Tahoma"/>
            <family val="2"/>
          </rPr>
          <t xml:space="preserve">
</t>
        </r>
      </text>
    </comment>
    <comment ref="F349" authorId="0" shapeId="0" xr:uid="{F268B932-7423-406E-976F-A8C73FEB21A8}">
      <text>
        <r>
          <rPr>
            <b/>
            <sz val="9"/>
            <color indexed="81"/>
            <rFont val="Tahoma"/>
            <family val="2"/>
          </rPr>
          <t>CEPICI: Prière lier la facture scannée</t>
        </r>
        <r>
          <rPr>
            <sz val="9"/>
            <color indexed="81"/>
            <rFont val="Tahoma"/>
            <family val="2"/>
          </rPr>
          <t xml:space="preserve">
</t>
        </r>
      </text>
    </comment>
    <comment ref="F350" authorId="0" shapeId="0" xr:uid="{B9501FA1-BC28-466B-B1AB-A01E53BE1892}">
      <text>
        <r>
          <rPr>
            <b/>
            <sz val="9"/>
            <color indexed="81"/>
            <rFont val="Tahoma"/>
            <family val="2"/>
          </rPr>
          <t>CEPICI: Prière lier la facture scannée</t>
        </r>
        <r>
          <rPr>
            <sz val="9"/>
            <color indexed="81"/>
            <rFont val="Tahoma"/>
            <family val="2"/>
          </rPr>
          <t xml:space="preserve">
</t>
        </r>
      </text>
    </comment>
    <comment ref="F351" authorId="0" shapeId="0" xr:uid="{66E9A869-5690-41AA-AFA2-513691FDAE74}">
      <text>
        <r>
          <rPr>
            <b/>
            <sz val="9"/>
            <color indexed="81"/>
            <rFont val="Tahoma"/>
            <family val="2"/>
          </rPr>
          <t>CEPICI: Prière lier la facture scannée</t>
        </r>
        <r>
          <rPr>
            <sz val="9"/>
            <color indexed="81"/>
            <rFont val="Tahoma"/>
            <family val="2"/>
          </rPr>
          <t xml:space="preserve">
</t>
        </r>
      </text>
    </comment>
    <comment ref="F352" authorId="0" shapeId="0" xr:uid="{B84EAA5F-9E6B-4B4C-B30E-7342CCBE9592}">
      <text>
        <r>
          <rPr>
            <b/>
            <sz val="9"/>
            <color indexed="81"/>
            <rFont val="Tahoma"/>
            <family val="2"/>
          </rPr>
          <t>CEPICI: Prière lier la facture scannée</t>
        </r>
        <r>
          <rPr>
            <sz val="9"/>
            <color indexed="81"/>
            <rFont val="Tahoma"/>
            <family val="2"/>
          </rPr>
          <t xml:space="preserve">
</t>
        </r>
      </text>
    </comment>
    <comment ref="F353" authorId="0" shapeId="0" xr:uid="{01DEC798-C92A-4285-B1CF-A385D2807EFD}">
      <text>
        <r>
          <rPr>
            <b/>
            <sz val="9"/>
            <color indexed="81"/>
            <rFont val="Tahoma"/>
            <family val="2"/>
          </rPr>
          <t>CEPICI: Prière lier la facture scannée</t>
        </r>
        <r>
          <rPr>
            <sz val="9"/>
            <color indexed="81"/>
            <rFont val="Tahoma"/>
            <family val="2"/>
          </rPr>
          <t xml:space="preserve">
</t>
        </r>
      </text>
    </comment>
    <comment ref="F354" authorId="0" shapeId="0" xr:uid="{F6211598-32D2-43BC-A8AB-F74D8E71502C}">
      <text>
        <r>
          <rPr>
            <b/>
            <sz val="9"/>
            <color indexed="81"/>
            <rFont val="Tahoma"/>
            <family val="2"/>
          </rPr>
          <t>CEPICI: Prière lier la facture scannée</t>
        </r>
        <r>
          <rPr>
            <sz val="9"/>
            <color indexed="81"/>
            <rFont val="Tahoma"/>
            <family val="2"/>
          </rPr>
          <t xml:space="preserve">
</t>
        </r>
      </text>
    </comment>
    <comment ref="F355" authorId="0" shapeId="0" xr:uid="{67BB39DC-26EB-4094-8619-C2C3C089F3C5}">
      <text>
        <r>
          <rPr>
            <b/>
            <sz val="9"/>
            <color indexed="81"/>
            <rFont val="Tahoma"/>
            <family val="2"/>
          </rPr>
          <t>CEPICI: Prière lier la facture scannée</t>
        </r>
        <r>
          <rPr>
            <sz val="9"/>
            <color indexed="81"/>
            <rFont val="Tahoma"/>
            <family val="2"/>
          </rPr>
          <t xml:space="preserve">
</t>
        </r>
      </text>
    </comment>
    <comment ref="F356" authorId="0" shapeId="0" xr:uid="{FAF8166F-192C-4F85-A16F-D54C1063261D}">
      <text>
        <r>
          <rPr>
            <b/>
            <sz val="9"/>
            <color indexed="81"/>
            <rFont val="Tahoma"/>
            <family val="2"/>
          </rPr>
          <t>CEPICI: Prière lier la facture scannée</t>
        </r>
        <r>
          <rPr>
            <sz val="9"/>
            <color indexed="81"/>
            <rFont val="Tahoma"/>
            <family val="2"/>
          </rPr>
          <t xml:space="preserve">
</t>
        </r>
      </text>
    </comment>
    <comment ref="F357" authorId="0" shapeId="0" xr:uid="{AA4B00DB-D7D9-427B-9270-304A86AF43EA}">
      <text>
        <r>
          <rPr>
            <b/>
            <sz val="9"/>
            <color indexed="81"/>
            <rFont val="Tahoma"/>
            <family val="2"/>
          </rPr>
          <t>CEPICI: Prière lier la facture scannée</t>
        </r>
        <r>
          <rPr>
            <sz val="9"/>
            <color indexed="81"/>
            <rFont val="Tahoma"/>
            <family val="2"/>
          </rPr>
          <t xml:space="preserve">
</t>
        </r>
      </text>
    </comment>
    <comment ref="F358" authorId="0" shapeId="0" xr:uid="{2ED557C5-F41E-427F-B120-A7F3900DF969}">
      <text>
        <r>
          <rPr>
            <b/>
            <sz val="9"/>
            <color indexed="81"/>
            <rFont val="Tahoma"/>
            <family val="2"/>
          </rPr>
          <t>CEPICI: Prière lier la facture scannée</t>
        </r>
        <r>
          <rPr>
            <sz val="9"/>
            <color indexed="81"/>
            <rFont val="Tahoma"/>
            <family val="2"/>
          </rPr>
          <t xml:space="preserve">
</t>
        </r>
      </text>
    </comment>
    <comment ref="F359" authorId="0" shapeId="0" xr:uid="{728A8AE1-3B86-48C6-B574-44A243792DD0}">
      <text>
        <r>
          <rPr>
            <b/>
            <sz val="9"/>
            <color indexed="81"/>
            <rFont val="Tahoma"/>
            <family val="2"/>
          </rPr>
          <t>CEPICI: Prière lier la facture scannée</t>
        </r>
        <r>
          <rPr>
            <sz val="9"/>
            <color indexed="81"/>
            <rFont val="Tahoma"/>
            <family val="2"/>
          </rPr>
          <t xml:space="preserve">
</t>
        </r>
      </text>
    </comment>
    <comment ref="F360" authorId="0" shapeId="0" xr:uid="{65641275-F801-422F-B6DE-1CBBFF88BDAE}">
      <text>
        <r>
          <rPr>
            <b/>
            <sz val="9"/>
            <color indexed="81"/>
            <rFont val="Tahoma"/>
            <family val="2"/>
          </rPr>
          <t>CEPICI: Prière lier la facture scannée</t>
        </r>
        <r>
          <rPr>
            <sz val="9"/>
            <color indexed="81"/>
            <rFont val="Tahoma"/>
            <family val="2"/>
          </rPr>
          <t xml:space="preserve">
</t>
        </r>
      </text>
    </comment>
    <comment ref="F361" authorId="0" shapeId="0" xr:uid="{DE0D6327-E58F-490D-A052-DA4112F78A1B}">
      <text>
        <r>
          <rPr>
            <b/>
            <sz val="9"/>
            <color indexed="81"/>
            <rFont val="Tahoma"/>
            <family val="2"/>
          </rPr>
          <t>CEPICI: Prière lier la facture scannée</t>
        </r>
        <r>
          <rPr>
            <sz val="9"/>
            <color indexed="81"/>
            <rFont val="Tahoma"/>
            <family val="2"/>
          </rPr>
          <t xml:space="preserve">
</t>
        </r>
      </text>
    </comment>
    <comment ref="F362" authorId="0" shapeId="0" xr:uid="{4959C8B5-F2AB-4A1C-A84A-BEC25853E758}">
      <text>
        <r>
          <rPr>
            <b/>
            <sz val="9"/>
            <color indexed="81"/>
            <rFont val="Tahoma"/>
            <family val="2"/>
          </rPr>
          <t>CEPICI: Prière lier la facture scannée</t>
        </r>
        <r>
          <rPr>
            <sz val="9"/>
            <color indexed="81"/>
            <rFont val="Tahoma"/>
            <family val="2"/>
          </rPr>
          <t xml:space="preserve">
</t>
        </r>
      </text>
    </comment>
    <comment ref="F363" authorId="0" shapeId="0" xr:uid="{A3F7E613-1781-499C-B82E-7474CE3C5384}">
      <text>
        <r>
          <rPr>
            <b/>
            <sz val="9"/>
            <color indexed="81"/>
            <rFont val="Tahoma"/>
            <family val="2"/>
          </rPr>
          <t>CEPICI: Prière lier la facture scannée</t>
        </r>
        <r>
          <rPr>
            <sz val="9"/>
            <color indexed="81"/>
            <rFont val="Tahoma"/>
            <family val="2"/>
          </rPr>
          <t xml:space="preserve">
</t>
        </r>
      </text>
    </comment>
    <comment ref="F364" authorId="0" shapeId="0" xr:uid="{D0F979F0-EC58-4A50-9856-05E1861A035B}">
      <text>
        <r>
          <rPr>
            <b/>
            <sz val="9"/>
            <color indexed="81"/>
            <rFont val="Tahoma"/>
            <family val="2"/>
          </rPr>
          <t>CEPICI: Prière lier la facture scannée</t>
        </r>
        <r>
          <rPr>
            <sz val="9"/>
            <color indexed="81"/>
            <rFont val="Tahoma"/>
            <family val="2"/>
          </rPr>
          <t xml:space="preserve">
</t>
        </r>
      </text>
    </comment>
    <comment ref="F365" authorId="0" shapeId="0" xr:uid="{AB046078-5A25-4FD5-9B83-A69277B806C8}">
      <text>
        <r>
          <rPr>
            <b/>
            <sz val="9"/>
            <color indexed="81"/>
            <rFont val="Tahoma"/>
            <family val="2"/>
          </rPr>
          <t>CEPICI: Prière lier la facture scannée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DE89A89F-8B59-4581-AC7E-7BCF54BB1652}">
      <text>
        <r>
          <rPr>
            <b/>
            <sz val="9"/>
            <color indexed="81"/>
            <rFont val="Tahoma"/>
            <family val="2"/>
          </rPr>
          <t>CEPICI: Prière lier la facture scannée</t>
        </r>
        <r>
          <rPr>
            <sz val="9"/>
            <color indexed="81"/>
            <rFont val="Tahoma"/>
            <family val="2"/>
          </rPr>
          <t xml:space="preserve">
</t>
        </r>
      </text>
    </comment>
    <comment ref="F21" authorId="0" shapeId="0" xr:uid="{162CD2D1-8182-4C6F-B28C-79353F2DCF97}">
      <text>
        <r>
          <rPr>
            <b/>
            <sz val="9"/>
            <color indexed="81"/>
            <rFont val="Tahoma"/>
            <family val="2"/>
          </rPr>
          <t>CEPICI: Prière lier la facture scannée</t>
        </r>
        <r>
          <rPr>
            <sz val="9"/>
            <color indexed="81"/>
            <rFont val="Tahoma"/>
            <family val="2"/>
          </rPr>
          <t xml:space="preserve">
</t>
        </r>
      </text>
    </comment>
    <comment ref="F22" authorId="0" shapeId="0" xr:uid="{2223C111-3CEB-472E-9003-050677A13FC8}">
      <text>
        <r>
          <rPr>
            <b/>
            <sz val="9"/>
            <color indexed="81"/>
            <rFont val="Tahoma"/>
            <family val="2"/>
          </rPr>
          <t>CEPICI: Prière lier la facture scannée</t>
        </r>
        <r>
          <rPr>
            <sz val="9"/>
            <color indexed="81"/>
            <rFont val="Tahoma"/>
            <family val="2"/>
          </rPr>
          <t xml:space="preserve">
</t>
        </r>
      </text>
    </comment>
    <comment ref="F23" authorId="0" shapeId="0" xr:uid="{7F5A1F67-3EB8-4EC2-AF49-C8FBE9F426C3}">
      <text>
        <r>
          <rPr>
            <b/>
            <sz val="9"/>
            <color indexed="81"/>
            <rFont val="Tahoma"/>
            <family val="2"/>
          </rPr>
          <t>CEPICI: Prière lier la facture scannée</t>
        </r>
        <r>
          <rPr>
            <sz val="9"/>
            <color indexed="81"/>
            <rFont val="Tahoma"/>
            <family val="2"/>
          </rPr>
          <t xml:space="preserve">
</t>
        </r>
      </text>
    </comment>
    <comment ref="F24" authorId="0" shapeId="0" xr:uid="{8F4B5818-163A-40BF-AB43-62DC67EFE93C}">
      <text>
        <r>
          <rPr>
            <b/>
            <sz val="9"/>
            <color indexed="81"/>
            <rFont val="Tahoma"/>
            <family val="2"/>
          </rPr>
          <t>CEPICI: Prière lier la facture scannée</t>
        </r>
        <r>
          <rPr>
            <sz val="9"/>
            <color indexed="81"/>
            <rFont val="Tahoma"/>
            <family val="2"/>
          </rPr>
          <t xml:space="preserve">
</t>
        </r>
      </text>
    </comment>
    <comment ref="F25" authorId="0" shapeId="0" xr:uid="{76DD954E-A892-4A12-ABEC-E1498EB8B8CB}">
      <text>
        <r>
          <rPr>
            <b/>
            <sz val="9"/>
            <color indexed="81"/>
            <rFont val="Tahoma"/>
            <family val="2"/>
          </rPr>
          <t>CEPICI: Prière lier la facture scannée</t>
        </r>
        <r>
          <rPr>
            <sz val="9"/>
            <color indexed="81"/>
            <rFont val="Tahoma"/>
            <family val="2"/>
          </rPr>
          <t xml:space="preserve">
</t>
        </r>
      </text>
    </comment>
    <comment ref="F26" authorId="0" shapeId="0" xr:uid="{C46BD29E-D68B-4D6C-94A4-457DA88F2782}">
      <text>
        <r>
          <rPr>
            <b/>
            <sz val="9"/>
            <color indexed="81"/>
            <rFont val="Tahoma"/>
            <family val="2"/>
          </rPr>
          <t>CEPICI: Prière lier la facture scannée</t>
        </r>
        <r>
          <rPr>
            <sz val="9"/>
            <color indexed="81"/>
            <rFont val="Tahoma"/>
            <family val="2"/>
          </rPr>
          <t xml:space="preserve">
</t>
        </r>
      </text>
    </comment>
    <comment ref="F27" authorId="0" shapeId="0" xr:uid="{6647B214-4574-4D8C-83C3-BCAC6E34224A}">
      <text>
        <r>
          <rPr>
            <b/>
            <sz val="9"/>
            <color indexed="81"/>
            <rFont val="Tahoma"/>
            <family val="2"/>
          </rPr>
          <t>CEPICI: Prière lier la facture scannée</t>
        </r>
        <r>
          <rPr>
            <sz val="9"/>
            <color indexed="81"/>
            <rFont val="Tahoma"/>
            <family val="2"/>
          </rPr>
          <t xml:space="preserve">
</t>
        </r>
      </text>
    </comment>
    <comment ref="F28" authorId="0" shapeId="0" xr:uid="{CB848C39-02C8-49D0-9C91-229254BE7E49}">
      <text>
        <r>
          <rPr>
            <b/>
            <sz val="9"/>
            <color indexed="81"/>
            <rFont val="Tahoma"/>
            <family val="2"/>
          </rPr>
          <t>CEPICI: Prière lier la facture scannée</t>
        </r>
        <r>
          <rPr>
            <sz val="9"/>
            <color indexed="81"/>
            <rFont val="Tahoma"/>
            <family val="2"/>
          </rPr>
          <t xml:space="preserve">
</t>
        </r>
      </text>
    </comment>
    <comment ref="F29" authorId="0" shapeId="0" xr:uid="{2D180FF0-8650-4DFA-9BCD-A23383BBCB92}">
      <text>
        <r>
          <rPr>
            <b/>
            <sz val="9"/>
            <color indexed="81"/>
            <rFont val="Tahoma"/>
            <family val="2"/>
          </rPr>
          <t>CEPICI: Prière lier la facture scannée</t>
        </r>
        <r>
          <rPr>
            <sz val="9"/>
            <color indexed="81"/>
            <rFont val="Tahoma"/>
            <family val="2"/>
          </rPr>
          <t xml:space="preserve">
</t>
        </r>
      </text>
    </comment>
    <comment ref="F30" authorId="0" shapeId="0" xr:uid="{545F318C-198F-4A1E-9411-3BDCFFD96CED}">
      <text>
        <r>
          <rPr>
            <b/>
            <sz val="9"/>
            <color indexed="81"/>
            <rFont val="Tahoma"/>
            <family val="2"/>
          </rPr>
          <t>CEPICI: Prière lier la facture scannée</t>
        </r>
        <r>
          <rPr>
            <sz val="9"/>
            <color indexed="81"/>
            <rFont val="Tahoma"/>
            <family val="2"/>
          </rPr>
          <t xml:space="preserve">
</t>
        </r>
      </text>
    </comment>
    <comment ref="F31" authorId="0" shapeId="0" xr:uid="{EDF337A2-3067-4499-96BD-E97A57A7AA1B}">
      <text>
        <r>
          <rPr>
            <b/>
            <sz val="9"/>
            <color indexed="81"/>
            <rFont val="Tahoma"/>
            <family val="2"/>
          </rPr>
          <t>CEPICI: Prière lier la facture scannée</t>
        </r>
        <r>
          <rPr>
            <sz val="9"/>
            <color indexed="81"/>
            <rFont val="Tahoma"/>
            <family val="2"/>
          </rPr>
          <t xml:space="preserve">
</t>
        </r>
      </text>
    </comment>
    <comment ref="F32" authorId="0" shapeId="0" xr:uid="{A25DAFE9-3BDB-4A26-90A5-B6957D2820C9}">
      <text>
        <r>
          <rPr>
            <b/>
            <sz val="9"/>
            <color indexed="81"/>
            <rFont val="Tahoma"/>
            <family val="2"/>
          </rPr>
          <t>CEPICI: Prière lier la facture scannée</t>
        </r>
        <r>
          <rPr>
            <sz val="9"/>
            <color indexed="81"/>
            <rFont val="Tahoma"/>
            <family val="2"/>
          </rPr>
          <t xml:space="preserve">
</t>
        </r>
      </text>
    </comment>
    <comment ref="F33" authorId="0" shapeId="0" xr:uid="{72262D6B-73BC-4D9D-97D5-B2283D5B7334}">
      <text>
        <r>
          <rPr>
            <b/>
            <sz val="9"/>
            <color indexed="81"/>
            <rFont val="Tahoma"/>
            <family val="2"/>
          </rPr>
          <t>CEPICI: Prière lier la facture scannée</t>
        </r>
        <r>
          <rPr>
            <sz val="9"/>
            <color indexed="81"/>
            <rFont val="Tahoma"/>
            <family val="2"/>
          </rPr>
          <t xml:space="preserve">
</t>
        </r>
      </text>
    </comment>
    <comment ref="F34" authorId="0" shapeId="0" xr:uid="{034EEC48-4DEB-48C1-BFFF-235FA8C6338E}">
      <text>
        <r>
          <rPr>
            <b/>
            <sz val="9"/>
            <color indexed="81"/>
            <rFont val="Tahoma"/>
            <family val="2"/>
          </rPr>
          <t>CEPICI: Prière lier la facture scannée</t>
        </r>
        <r>
          <rPr>
            <sz val="9"/>
            <color indexed="81"/>
            <rFont val="Tahoma"/>
            <family val="2"/>
          </rPr>
          <t xml:space="preserve">
</t>
        </r>
      </text>
    </comment>
    <comment ref="F35" authorId="0" shapeId="0" xr:uid="{7BD3784C-67E9-4DF8-B6AD-3F8019E2FE9F}">
      <text>
        <r>
          <rPr>
            <b/>
            <sz val="9"/>
            <color indexed="81"/>
            <rFont val="Tahoma"/>
            <family val="2"/>
          </rPr>
          <t>CEPICI: Prière lier la facture scannée</t>
        </r>
        <r>
          <rPr>
            <sz val="9"/>
            <color indexed="81"/>
            <rFont val="Tahoma"/>
            <family val="2"/>
          </rPr>
          <t xml:space="preserve">
</t>
        </r>
      </text>
    </comment>
    <comment ref="F36" authorId="0" shapeId="0" xr:uid="{D3352158-582C-4F69-9790-48F81CD5B65D}">
      <text>
        <r>
          <rPr>
            <b/>
            <sz val="9"/>
            <color indexed="81"/>
            <rFont val="Tahoma"/>
            <family val="2"/>
          </rPr>
          <t>CEPICI: Prière lier la facture scannée</t>
        </r>
        <r>
          <rPr>
            <sz val="9"/>
            <color indexed="81"/>
            <rFont val="Tahoma"/>
            <family val="2"/>
          </rPr>
          <t xml:space="preserve">
</t>
        </r>
      </text>
    </comment>
    <comment ref="F37" authorId="0" shapeId="0" xr:uid="{EB100AEA-AD09-473D-8C9A-9E6FD918F2CB}">
      <text>
        <r>
          <rPr>
            <b/>
            <sz val="9"/>
            <color indexed="81"/>
            <rFont val="Tahoma"/>
            <family val="2"/>
          </rPr>
          <t>CEPICI: Prière lier la facture scannée</t>
        </r>
        <r>
          <rPr>
            <sz val="9"/>
            <color indexed="81"/>
            <rFont val="Tahoma"/>
            <family val="2"/>
          </rPr>
          <t xml:space="preserve">
</t>
        </r>
      </text>
    </comment>
    <comment ref="F38" authorId="0" shapeId="0" xr:uid="{B32412DE-6FDC-421B-997D-49DC5CF5880C}">
      <text>
        <r>
          <rPr>
            <b/>
            <sz val="9"/>
            <color indexed="81"/>
            <rFont val="Tahoma"/>
            <family val="2"/>
          </rPr>
          <t>CEPICI: Prière lier la facture scannée</t>
        </r>
        <r>
          <rPr>
            <sz val="9"/>
            <color indexed="81"/>
            <rFont val="Tahoma"/>
            <family val="2"/>
          </rPr>
          <t xml:space="preserve">
</t>
        </r>
      </text>
    </comment>
    <comment ref="F39" authorId="0" shapeId="0" xr:uid="{402E6C4B-A2D8-41B6-AC93-CA9452F95513}">
      <text>
        <r>
          <rPr>
            <b/>
            <sz val="9"/>
            <color indexed="81"/>
            <rFont val="Tahoma"/>
            <family val="2"/>
          </rPr>
          <t>CEPICI: Prière lier la facture scannée</t>
        </r>
        <r>
          <rPr>
            <sz val="9"/>
            <color indexed="81"/>
            <rFont val="Tahoma"/>
            <family val="2"/>
          </rPr>
          <t xml:space="preserve">
</t>
        </r>
      </text>
    </comment>
    <comment ref="F40" authorId="0" shapeId="0" xr:uid="{3EDD779D-3C4D-472F-AE19-6A9583F80221}">
      <text>
        <r>
          <rPr>
            <b/>
            <sz val="9"/>
            <color indexed="81"/>
            <rFont val="Tahoma"/>
            <family val="2"/>
          </rPr>
          <t>CEPICI: Prière lier la facture scannée</t>
        </r>
        <r>
          <rPr>
            <sz val="9"/>
            <color indexed="81"/>
            <rFont val="Tahoma"/>
            <family val="2"/>
          </rPr>
          <t xml:space="preserve">
</t>
        </r>
      </text>
    </comment>
    <comment ref="F41" authorId="0" shapeId="0" xr:uid="{FD55F056-A7F5-42AC-BB59-39261DFFA24F}">
      <text>
        <r>
          <rPr>
            <b/>
            <sz val="9"/>
            <color indexed="81"/>
            <rFont val="Tahoma"/>
            <family val="2"/>
          </rPr>
          <t>CEPICI: Prière lier la facture scannée</t>
        </r>
        <r>
          <rPr>
            <sz val="9"/>
            <color indexed="81"/>
            <rFont val="Tahoma"/>
            <family val="2"/>
          </rPr>
          <t xml:space="preserve">
</t>
        </r>
      </text>
    </comment>
    <comment ref="F42" authorId="0" shapeId="0" xr:uid="{D6C1A690-E3E0-4C7A-B4FA-32449AD59992}">
      <text>
        <r>
          <rPr>
            <b/>
            <sz val="9"/>
            <color indexed="81"/>
            <rFont val="Tahoma"/>
            <family val="2"/>
          </rPr>
          <t>CEPICI: Prière lier la facture scannée</t>
        </r>
        <r>
          <rPr>
            <sz val="9"/>
            <color indexed="81"/>
            <rFont val="Tahoma"/>
            <family val="2"/>
          </rPr>
          <t xml:space="preserve">
</t>
        </r>
      </text>
    </comment>
    <comment ref="F43" authorId="0" shapeId="0" xr:uid="{381436E1-9950-435F-A054-ABF6DB815401}">
      <text>
        <r>
          <rPr>
            <b/>
            <sz val="9"/>
            <color indexed="81"/>
            <rFont val="Tahoma"/>
            <family val="2"/>
          </rPr>
          <t>CEPICI: Prière lier la facture scannée</t>
        </r>
        <r>
          <rPr>
            <sz val="9"/>
            <color indexed="81"/>
            <rFont val="Tahoma"/>
            <family val="2"/>
          </rPr>
          <t xml:space="preserve">
</t>
        </r>
      </text>
    </comment>
    <comment ref="F44" authorId="0" shapeId="0" xr:uid="{92FDA333-2E74-40A4-A17D-1047D8EB94EA}">
      <text>
        <r>
          <rPr>
            <b/>
            <sz val="9"/>
            <color indexed="81"/>
            <rFont val="Tahoma"/>
            <family val="2"/>
          </rPr>
          <t>CEPICI: Prière lier la facture scannée</t>
        </r>
        <r>
          <rPr>
            <sz val="9"/>
            <color indexed="81"/>
            <rFont val="Tahoma"/>
            <family val="2"/>
          </rPr>
          <t xml:space="preserve">
</t>
        </r>
      </text>
    </comment>
    <comment ref="F45" authorId="0" shapeId="0" xr:uid="{51B610EE-5CAB-4A8A-B3CF-38F3458E6491}">
      <text>
        <r>
          <rPr>
            <b/>
            <sz val="9"/>
            <color indexed="81"/>
            <rFont val="Tahoma"/>
            <family val="2"/>
          </rPr>
          <t>CEPICI: Prière lier la facture scannée</t>
        </r>
        <r>
          <rPr>
            <sz val="9"/>
            <color indexed="81"/>
            <rFont val="Tahoma"/>
            <family val="2"/>
          </rPr>
          <t xml:space="preserve">
</t>
        </r>
      </text>
    </comment>
    <comment ref="F46" authorId="0" shapeId="0" xr:uid="{4DC83383-960B-4CE6-B509-DB101EAF21D6}">
      <text>
        <r>
          <rPr>
            <b/>
            <sz val="9"/>
            <color indexed="81"/>
            <rFont val="Tahoma"/>
            <family val="2"/>
          </rPr>
          <t>CEPICI: Prière lier la facture scannée</t>
        </r>
        <r>
          <rPr>
            <sz val="9"/>
            <color indexed="81"/>
            <rFont val="Tahoma"/>
            <family val="2"/>
          </rPr>
          <t xml:space="preserve">
</t>
        </r>
      </text>
    </comment>
    <comment ref="F47" authorId="0" shapeId="0" xr:uid="{18E930A5-8F78-4E29-BD36-AE67216A5A45}">
      <text>
        <r>
          <rPr>
            <b/>
            <sz val="9"/>
            <color indexed="81"/>
            <rFont val="Tahoma"/>
            <family val="2"/>
          </rPr>
          <t>CEPICI: Prière lier la facture scannée</t>
        </r>
        <r>
          <rPr>
            <sz val="9"/>
            <color indexed="81"/>
            <rFont val="Tahoma"/>
            <family val="2"/>
          </rPr>
          <t xml:space="preserve">
</t>
        </r>
      </text>
    </comment>
    <comment ref="F48" authorId="0" shapeId="0" xr:uid="{51658E03-F046-4AEB-976A-0A55691C4AF0}">
      <text>
        <r>
          <rPr>
            <b/>
            <sz val="9"/>
            <color indexed="81"/>
            <rFont val="Tahoma"/>
            <family val="2"/>
          </rPr>
          <t>CEPICI: Prière lier la facture scannée</t>
        </r>
        <r>
          <rPr>
            <sz val="9"/>
            <color indexed="81"/>
            <rFont val="Tahoma"/>
            <family val="2"/>
          </rPr>
          <t xml:space="preserve">
</t>
        </r>
      </text>
    </comment>
    <comment ref="F49" authorId="0" shapeId="0" xr:uid="{3BD152FC-AF53-4A4E-8106-23AC41CC6EA5}">
      <text>
        <r>
          <rPr>
            <b/>
            <sz val="9"/>
            <color indexed="81"/>
            <rFont val="Tahoma"/>
            <family val="2"/>
          </rPr>
          <t>CEPICI: Prière lier la facture scannée</t>
        </r>
        <r>
          <rPr>
            <sz val="9"/>
            <color indexed="81"/>
            <rFont val="Tahoma"/>
            <family val="2"/>
          </rPr>
          <t xml:space="preserve">
</t>
        </r>
      </text>
    </comment>
    <comment ref="F50" authorId="0" shapeId="0" xr:uid="{6333FCB8-966A-439E-AB78-4EAB62CFF67D}">
      <text>
        <r>
          <rPr>
            <b/>
            <sz val="9"/>
            <color indexed="81"/>
            <rFont val="Tahoma"/>
            <family val="2"/>
          </rPr>
          <t>CEPICI: Prière lier la facture scannée</t>
        </r>
        <r>
          <rPr>
            <sz val="9"/>
            <color indexed="81"/>
            <rFont val="Tahoma"/>
            <family val="2"/>
          </rPr>
          <t xml:space="preserve">
</t>
        </r>
      </text>
    </comment>
    <comment ref="F51" authorId="0" shapeId="0" xr:uid="{8C806D4C-5817-4AFE-B611-A69811D0A712}">
      <text>
        <r>
          <rPr>
            <b/>
            <sz val="9"/>
            <color indexed="81"/>
            <rFont val="Tahoma"/>
            <family val="2"/>
          </rPr>
          <t>CEPICI: Prière lier la facture scannée</t>
        </r>
        <r>
          <rPr>
            <sz val="9"/>
            <color indexed="81"/>
            <rFont val="Tahoma"/>
            <family val="2"/>
          </rPr>
          <t xml:space="preserve">
</t>
        </r>
      </text>
    </comment>
    <comment ref="F52" authorId="0" shapeId="0" xr:uid="{D1A6267A-C7A8-439F-9C10-68C4F6374FEF}">
      <text>
        <r>
          <rPr>
            <b/>
            <sz val="9"/>
            <color indexed="81"/>
            <rFont val="Tahoma"/>
            <family val="2"/>
          </rPr>
          <t>CEPICI: Prière lier la facture scannée</t>
        </r>
        <r>
          <rPr>
            <sz val="9"/>
            <color indexed="81"/>
            <rFont val="Tahoma"/>
            <family val="2"/>
          </rPr>
          <t xml:space="preserve">
</t>
        </r>
      </text>
    </comment>
    <comment ref="F53" authorId="0" shapeId="0" xr:uid="{5490A7DB-8EF7-4B31-AEAF-CE3F89DD0235}">
      <text>
        <r>
          <rPr>
            <b/>
            <sz val="9"/>
            <color indexed="81"/>
            <rFont val="Tahoma"/>
            <family val="2"/>
          </rPr>
          <t>CEPICI: Prière lier la facture scannée</t>
        </r>
        <r>
          <rPr>
            <sz val="9"/>
            <color indexed="81"/>
            <rFont val="Tahoma"/>
            <family val="2"/>
          </rPr>
          <t xml:space="preserve">
</t>
        </r>
      </text>
    </comment>
    <comment ref="F54" authorId="0" shapeId="0" xr:uid="{49CD6557-8FCF-497D-AA97-409ED1EF1B80}">
      <text>
        <r>
          <rPr>
            <b/>
            <sz val="9"/>
            <color indexed="81"/>
            <rFont val="Tahoma"/>
            <family val="2"/>
          </rPr>
          <t>CEPICI: Prière lier la facture scannée</t>
        </r>
        <r>
          <rPr>
            <sz val="9"/>
            <color indexed="81"/>
            <rFont val="Tahoma"/>
            <family val="2"/>
          </rPr>
          <t xml:space="preserve">
</t>
        </r>
      </text>
    </comment>
    <comment ref="F55" authorId="0" shapeId="0" xr:uid="{3D0D626C-DAA3-4F21-9497-B4A345B9E0FA}">
      <text>
        <r>
          <rPr>
            <b/>
            <sz val="9"/>
            <color indexed="81"/>
            <rFont val="Tahoma"/>
            <family val="2"/>
          </rPr>
          <t>CEPICI: Prière lier la facture scannée</t>
        </r>
        <r>
          <rPr>
            <sz val="9"/>
            <color indexed="81"/>
            <rFont val="Tahoma"/>
            <family val="2"/>
          </rPr>
          <t xml:space="preserve">
</t>
        </r>
      </text>
    </comment>
    <comment ref="F56" authorId="0" shapeId="0" xr:uid="{41961216-AD3F-439D-97C8-E9703692CE09}">
      <text>
        <r>
          <rPr>
            <b/>
            <sz val="9"/>
            <color indexed="81"/>
            <rFont val="Tahoma"/>
            <family val="2"/>
          </rPr>
          <t>CEPICI: Prière lier la facture scannée</t>
        </r>
        <r>
          <rPr>
            <sz val="9"/>
            <color indexed="81"/>
            <rFont val="Tahoma"/>
            <family val="2"/>
          </rPr>
          <t xml:space="preserve">
</t>
        </r>
      </text>
    </comment>
    <comment ref="F57" authorId="0" shapeId="0" xr:uid="{0A7DD5E0-8A1B-4DFE-A261-1BC30682A86E}">
      <text>
        <r>
          <rPr>
            <b/>
            <sz val="9"/>
            <color indexed="81"/>
            <rFont val="Tahoma"/>
            <family val="2"/>
          </rPr>
          <t>CEPICI: Prière lier la facture scannée</t>
        </r>
        <r>
          <rPr>
            <sz val="9"/>
            <color indexed="81"/>
            <rFont val="Tahoma"/>
            <family val="2"/>
          </rPr>
          <t xml:space="preserve">
</t>
        </r>
      </text>
    </comment>
    <comment ref="F58" authorId="0" shapeId="0" xr:uid="{5FDC3A32-A937-4DDF-AADE-DADB7E4A3DF4}">
      <text>
        <r>
          <rPr>
            <b/>
            <sz val="9"/>
            <color indexed="81"/>
            <rFont val="Tahoma"/>
            <family val="2"/>
          </rPr>
          <t>CEPICI: Prière lier la facture scannée</t>
        </r>
        <r>
          <rPr>
            <sz val="9"/>
            <color indexed="81"/>
            <rFont val="Tahoma"/>
            <family val="2"/>
          </rPr>
          <t xml:space="preserve">
</t>
        </r>
      </text>
    </comment>
    <comment ref="F59" authorId="0" shapeId="0" xr:uid="{DFA2734A-44B3-4B94-9CAA-7CD73A62581D}">
      <text>
        <r>
          <rPr>
            <b/>
            <sz val="9"/>
            <color indexed="81"/>
            <rFont val="Tahoma"/>
            <family val="2"/>
          </rPr>
          <t>CEPICI: Prière lier la facture scannée</t>
        </r>
        <r>
          <rPr>
            <sz val="9"/>
            <color indexed="81"/>
            <rFont val="Tahoma"/>
            <family val="2"/>
          </rPr>
          <t xml:space="preserve">
</t>
        </r>
      </text>
    </comment>
    <comment ref="F60" authorId="0" shapeId="0" xr:uid="{3470F4FA-38B3-4DF9-ADEF-62770E641DE5}">
      <text>
        <r>
          <rPr>
            <b/>
            <sz val="9"/>
            <color indexed="81"/>
            <rFont val="Tahoma"/>
            <family val="2"/>
          </rPr>
          <t>CEPICI: Prière lier la facture scannée</t>
        </r>
        <r>
          <rPr>
            <sz val="9"/>
            <color indexed="81"/>
            <rFont val="Tahoma"/>
            <family val="2"/>
          </rPr>
          <t xml:space="preserve">
</t>
        </r>
      </text>
    </comment>
    <comment ref="F61" authorId="0" shapeId="0" xr:uid="{E26BA974-1CC9-4D14-9FD5-9DCA424FDCE7}">
      <text>
        <r>
          <rPr>
            <b/>
            <sz val="9"/>
            <color indexed="81"/>
            <rFont val="Tahoma"/>
            <family val="2"/>
          </rPr>
          <t>CEPICI: Prière lier la facture scannée</t>
        </r>
        <r>
          <rPr>
            <sz val="9"/>
            <color indexed="81"/>
            <rFont val="Tahoma"/>
            <family val="2"/>
          </rPr>
          <t xml:space="preserve">
</t>
        </r>
      </text>
    </comment>
    <comment ref="F62" authorId="0" shapeId="0" xr:uid="{EDEB689E-5E2A-4060-BC4E-DDC83DFBDE67}">
      <text>
        <r>
          <rPr>
            <b/>
            <sz val="9"/>
            <color indexed="81"/>
            <rFont val="Tahoma"/>
            <family val="2"/>
          </rPr>
          <t>CEPICI: Prière lier la facture scannée</t>
        </r>
        <r>
          <rPr>
            <sz val="9"/>
            <color indexed="81"/>
            <rFont val="Tahoma"/>
            <family val="2"/>
          </rPr>
          <t xml:space="preserve">
</t>
        </r>
      </text>
    </comment>
    <comment ref="F63" authorId="0" shapeId="0" xr:uid="{05AF003B-53E9-4A91-9343-1B190A116CFA}">
      <text>
        <r>
          <rPr>
            <b/>
            <sz val="9"/>
            <color indexed="81"/>
            <rFont val="Tahoma"/>
            <family val="2"/>
          </rPr>
          <t>CEPICI: Prière lier la facture scannée</t>
        </r>
        <r>
          <rPr>
            <sz val="9"/>
            <color indexed="81"/>
            <rFont val="Tahoma"/>
            <family val="2"/>
          </rPr>
          <t xml:space="preserve">
</t>
        </r>
      </text>
    </comment>
    <comment ref="F64" authorId="0" shapeId="0" xr:uid="{6652D32C-7953-4882-A0F3-403EACB8ABC1}">
      <text>
        <r>
          <rPr>
            <b/>
            <sz val="9"/>
            <color indexed="81"/>
            <rFont val="Tahoma"/>
            <family val="2"/>
          </rPr>
          <t>CEPICI: Prière lier la facture scannée</t>
        </r>
        <r>
          <rPr>
            <sz val="9"/>
            <color indexed="81"/>
            <rFont val="Tahoma"/>
            <family val="2"/>
          </rPr>
          <t xml:space="preserve">
</t>
        </r>
      </text>
    </comment>
    <comment ref="F65" authorId="0" shapeId="0" xr:uid="{9BB481FF-97D0-4C9D-9733-7B138962FE29}">
      <text>
        <r>
          <rPr>
            <b/>
            <sz val="9"/>
            <color indexed="81"/>
            <rFont val="Tahoma"/>
            <family val="2"/>
          </rPr>
          <t>CEPICI: Prière lier la facture scannée</t>
        </r>
        <r>
          <rPr>
            <sz val="9"/>
            <color indexed="81"/>
            <rFont val="Tahoma"/>
            <family val="2"/>
          </rPr>
          <t xml:space="preserve">
</t>
        </r>
      </text>
    </comment>
    <comment ref="F66" authorId="0" shapeId="0" xr:uid="{B2EDC80A-B016-40B7-A1C3-D54DFE37372B}">
      <text>
        <r>
          <rPr>
            <b/>
            <sz val="9"/>
            <color indexed="81"/>
            <rFont val="Tahoma"/>
            <family val="2"/>
          </rPr>
          <t>CEPICI: Prière lier la facture scannée</t>
        </r>
        <r>
          <rPr>
            <sz val="9"/>
            <color indexed="81"/>
            <rFont val="Tahoma"/>
            <family val="2"/>
          </rPr>
          <t xml:space="preserve">
</t>
        </r>
      </text>
    </comment>
    <comment ref="F67" authorId="0" shapeId="0" xr:uid="{609DFED4-0378-4665-8F60-3FF571137021}">
      <text>
        <r>
          <rPr>
            <b/>
            <sz val="9"/>
            <color indexed="81"/>
            <rFont val="Tahoma"/>
            <family val="2"/>
          </rPr>
          <t>CEPICI: Prière lier la facture scannée</t>
        </r>
        <r>
          <rPr>
            <sz val="9"/>
            <color indexed="81"/>
            <rFont val="Tahoma"/>
            <family val="2"/>
          </rPr>
          <t xml:space="preserve">
</t>
        </r>
      </text>
    </comment>
    <comment ref="F68" authorId="0" shapeId="0" xr:uid="{3AB172A3-EFB6-4D66-841E-D95AF5D02B9A}">
      <text>
        <r>
          <rPr>
            <b/>
            <sz val="9"/>
            <color indexed="81"/>
            <rFont val="Tahoma"/>
            <family val="2"/>
          </rPr>
          <t>CEPICI: Prière lier la facture scannée</t>
        </r>
        <r>
          <rPr>
            <sz val="9"/>
            <color indexed="81"/>
            <rFont val="Tahoma"/>
            <family val="2"/>
          </rPr>
          <t xml:space="preserve">
</t>
        </r>
      </text>
    </comment>
    <comment ref="F69" authorId="0" shapeId="0" xr:uid="{07E708A1-E53D-4551-9509-86D68D2CC74F}">
      <text>
        <r>
          <rPr>
            <b/>
            <sz val="9"/>
            <color indexed="81"/>
            <rFont val="Tahoma"/>
            <family val="2"/>
          </rPr>
          <t>CEPICI: Prière lier la facture scannée</t>
        </r>
        <r>
          <rPr>
            <sz val="9"/>
            <color indexed="81"/>
            <rFont val="Tahoma"/>
            <family val="2"/>
          </rPr>
          <t xml:space="preserve">
</t>
        </r>
      </text>
    </comment>
    <comment ref="F70" authorId="0" shapeId="0" xr:uid="{50191391-39CD-4247-9A0E-D6CED094C1F0}">
      <text>
        <r>
          <rPr>
            <b/>
            <sz val="9"/>
            <color indexed="81"/>
            <rFont val="Tahoma"/>
            <family val="2"/>
          </rPr>
          <t>CEPICI: Prière lier la facture scannée</t>
        </r>
        <r>
          <rPr>
            <sz val="9"/>
            <color indexed="81"/>
            <rFont val="Tahoma"/>
            <family val="2"/>
          </rPr>
          <t xml:space="preserve">
</t>
        </r>
      </text>
    </comment>
    <comment ref="F71" authorId="0" shapeId="0" xr:uid="{D3B66ADC-7EB5-4662-B54D-5AC6A82CD651}">
      <text>
        <r>
          <rPr>
            <b/>
            <sz val="9"/>
            <color indexed="81"/>
            <rFont val="Tahoma"/>
            <family val="2"/>
          </rPr>
          <t>CEPICI: Prière lier la facture scannée</t>
        </r>
        <r>
          <rPr>
            <sz val="9"/>
            <color indexed="81"/>
            <rFont val="Tahoma"/>
            <family val="2"/>
          </rPr>
          <t xml:space="preserve">
</t>
        </r>
      </text>
    </comment>
    <comment ref="F72" authorId="0" shapeId="0" xr:uid="{119437BB-0900-4993-AB3F-9185CA3CE23B}">
      <text>
        <r>
          <rPr>
            <b/>
            <sz val="9"/>
            <color indexed="81"/>
            <rFont val="Tahoma"/>
            <family val="2"/>
          </rPr>
          <t>CEPICI: Prière lier la facture scannée</t>
        </r>
        <r>
          <rPr>
            <sz val="9"/>
            <color indexed="81"/>
            <rFont val="Tahoma"/>
            <family val="2"/>
          </rPr>
          <t xml:space="preserve">
</t>
        </r>
      </text>
    </comment>
    <comment ref="F73" authorId="0" shapeId="0" xr:uid="{E5C1E43D-E129-4D61-815F-7C67E039FD81}">
      <text>
        <r>
          <rPr>
            <b/>
            <sz val="9"/>
            <color indexed="81"/>
            <rFont val="Tahoma"/>
            <family val="2"/>
          </rPr>
          <t>CEPICI: Prière lier la facture scannée</t>
        </r>
        <r>
          <rPr>
            <sz val="9"/>
            <color indexed="81"/>
            <rFont val="Tahoma"/>
            <family val="2"/>
          </rPr>
          <t xml:space="preserve">
</t>
        </r>
      </text>
    </comment>
    <comment ref="F74" authorId="0" shapeId="0" xr:uid="{835B6B93-30DC-4770-A596-6DC3C06FC019}">
      <text>
        <r>
          <rPr>
            <b/>
            <sz val="9"/>
            <color indexed="81"/>
            <rFont val="Tahoma"/>
            <family val="2"/>
          </rPr>
          <t>CEPICI: Prière lier la facture scannée</t>
        </r>
        <r>
          <rPr>
            <sz val="9"/>
            <color indexed="81"/>
            <rFont val="Tahoma"/>
            <family val="2"/>
          </rPr>
          <t xml:space="preserve">
</t>
        </r>
      </text>
    </comment>
    <comment ref="F75" authorId="0" shapeId="0" xr:uid="{BA4B8039-323F-46C1-8CC2-DD531917FBF6}">
      <text>
        <r>
          <rPr>
            <b/>
            <sz val="9"/>
            <color indexed="81"/>
            <rFont val="Tahoma"/>
            <family val="2"/>
          </rPr>
          <t>CEPICI: Prière lier la facture scannée</t>
        </r>
        <r>
          <rPr>
            <sz val="9"/>
            <color indexed="81"/>
            <rFont val="Tahoma"/>
            <family val="2"/>
          </rPr>
          <t xml:space="preserve">
</t>
        </r>
      </text>
    </comment>
    <comment ref="F76" authorId="0" shapeId="0" xr:uid="{D049ED8B-1A80-4308-BDF0-B46FFD8F7C7D}">
      <text>
        <r>
          <rPr>
            <b/>
            <sz val="9"/>
            <color indexed="81"/>
            <rFont val="Tahoma"/>
            <family val="2"/>
          </rPr>
          <t>CEPICI: Prière lier la facture scannée</t>
        </r>
        <r>
          <rPr>
            <sz val="9"/>
            <color indexed="81"/>
            <rFont val="Tahoma"/>
            <family val="2"/>
          </rPr>
          <t xml:space="preserve">
</t>
        </r>
      </text>
    </comment>
    <comment ref="F77" authorId="0" shapeId="0" xr:uid="{6E01B2B0-6F6D-48DD-BDAC-02C316E5BD53}">
      <text>
        <r>
          <rPr>
            <b/>
            <sz val="9"/>
            <color indexed="81"/>
            <rFont val="Tahoma"/>
            <family val="2"/>
          </rPr>
          <t>CEPICI: Prière lier la facture scannée</t>
        </r>
        <r>
          <rPr>
            <sz val="9"/>
            <color indexed="81"/>
            <rFont val="Tahoma"/>
            <family val="2"/>
          </rPr>
          <t xml:space="preserve">
</t>
        </r>
      </text>
    </comment>
    <comment ref="F78" authorId="0" shapeId="0" xr:uid="{0ECD0FB5-3AF3-4010-98FE-74563B00FC74}">
      <text>
        <r>
          <rPr>
            <b/>
            <sz val="9"/>
            <color indexed="81"/>
            <rFont val="Tahoma"/>
            <family val="2"/>
          </rPr>
          <t>CEPICI: Prière lier la facture scannée</t>
        </r>
        <r>
          <rPr>
            <sz val="9"/>
            <color indexed="81"/>
            <rFont val="Tahoma"/>
            <family val="2"/>
          </rPr>
          <t xml:space="preserve">
</t>
        </r>
      </text>
    </comment>
    <comment ref="F79" authorId="0" shapeId="0" xr:uid="{0C040CAA-701F-4321-B36B-036F4C74CCAA}">
      <text>
        <r>
          <rPr>
            <b/>
            <sz val="9"/>
            <color indexed="81"/>
            <rFont val="Tahoma"/>
            <family val="2"/>
          </rPr>
          <t>CEPICI: Prière lier la facture scannée</t>
        </r>
        <r>
          <rPr>
            <sz val="9"/>
            <color indexed="81"/>
            <rFont val="Tahoma"/>
            <family val="2"/>
          </rPr>
          <t xml:space="preserve">
</t>
        </r>
      </text>
    </comment>
    <comment ref="F80" authorId="0" shapeId="0" xr:uid="{2C900DF1-34B0-4C30-99D0-16C83A6581E0}">
      <text>
        <r>
          <rPr>
            <b/>
            <sz val="9"/>
            <color indexed="81"/>
            <rFont val="Tahoma"/>
            <family val="2"/>
          </rPr>
          <t>CEPICI: Prière lier la facture scannée</t>
        </r>
        <r>
          <rPr>
            <sz val="9"/>
            <color indexed="81"/>
            <rFont val="Tahoma"/>
            <family val="2"/>
          </rPr>
          <t xml:space="preserve">
</t>
        </r>
      </text>
    </comment>
    <comment ref="F81" authorId="0" shapeId="0" xr:uid="{1580FACA-CDBC-4639-91A2-65467922462A}">
      <text>
        <r>
          <rPr>
            <b/>
            <sz val="9"/>
            <color indexed="81"/>
            <rFont val="Tahoma"/>
            <family val="2"/>
          </rPr>
          <t>CEPICI: Prière lier la facture scannée</t>
        </r>
        <r>
          <rPr>
            <sz val="9"/>
            <color indexed="81"/>
            <rFont val="Tahoma"/>
            <family val="2"/>
          </rPr>
          <t xml:space="preserve">
</t>
        </r>
      </text>
    </comment>
    <comment ref="F82" authorId="0" shapeId="0" xr:uid="{4DDE5AC1-0ACF-4F1A-B5DF-2D4613BAD009}">
      <text>
        <r>
          <rPr>
            <b/>
            <sz val="9"/>
            <color indexed="81"/>
            <rFont val="Tahoma"/>
            <family val="2"/>
          </rPr>
          <t>CEPICI: Prière lier la facture scannée</t>
        </r>
        <r>
          <rPr>
            <sz val="9"/>
            <color indexed="81"/>
            <rFont val="Tahoma"/>
            <family val="2"/>
          </rPr>
          <t xml:space="preserve">
</t>
        </r>
      </text>
    </comment>
    <comment ref="F83" authorId="0" shapeId="0" xr:uid="{BB693AB1-ECE4-4B65-B814-2D2E51F3AFEA}">
      <text>
        <r>
          <rPr>
            <b/>
            <sz val="9"/>
            <color indexed="81"/>
            <rFont val="Tahoma"/>
            <family val="2"/>
          </rPr>
          <t>CEPICI: Prière lier la facture scannée</t>
        </r>
        <r>
          <rPr>
            <sz val="9"/>
            <color indexed="81"/>
            <rFont val="Tahoma"/>
            <family val="2"/>
          </rPr>
          <t xml:space="preserve">
</t>
        </r>
      </text>
    </comment>
    <comment ref="F84" authorId="0" shapeId="0" xr:uid="{E235224B-3FB4-4B54-9D5B-9B7F08D91469}">
      <text>
        <r>
          <rPr>
            <b/>
            <sz val="9"/>
            <color indexed="81"/>
            <rFont val="Tahoma"/>
            <family val="2"/>
          </rPr>
          <t>CEPICI: Prière lier la facture scannée</t>
        </r>
        <r>
          <rPr>
            <sz val="9"/>
            <color indexed="81"/>
            <rFont val="Tahoma"/>
            <family val="2"/>
          </rPr>
          <t xml:space="preserve">
</t>
        </r>
      </text>
    </comment>
    <comment ref="F85" authorId="0" shapeId="0" xr:uid="{18B379F0-167D-4C1B-B66F-33C7FD8A57CF}">
      <text>
        <r>
          <rPr>
            <b/>
            <sz val="9"/>
            <color indexed="81"/>
            <rFont val="Tahoma"/>
            <family val="2"/>
          </rPr>
          <t>CEPICI: Prière lier la facture scannée</t>
        </r>
        <r>
          <rPr>
            <sz val="9"/>
            <color indexed="81"/>
            <rFont val="Tahoma"/>
            <family val="2"/>
          </rPr>
          <t xml:space="preserve">
</t>
        </r>
      </text>
    </comment>
    <comment ref="F86" authorId="0" shapeId="0" xr:uid="{44437C70-1A11-4F30-92C3-10414186FE39}">
      <text>
        <r>
          <rPr>
            <b/>
            <sz val="9"/>
            <color indexed="81"/>
            <rFont val="Tahoma"/>
            <family val="2"/>
          </rPr>
          <t>CEPICI: Prière lier la facture scannée</t>
        </r>
        <r>
          <rPr>
            <sz val="9"/>
            <color indexed="81"/>
            <rFont val="Tahoma"/>
            <family val="2"/>
          </rPr>
          <t xml:space="preserve">
</t>
        </r>
      </text>
    </comment>
    <comment ref="F87" authorId="0" shapeId="0" xr:uid="{5DF47934-0DF8-4D2E-B069-749C972C704D}">
      <text>
        <r>
          <rPr>
            <b/>
            <sz val="9"/>
            <color indexed="81"/>
            <rFont val="Tahoma"/>
            <family val="2"/>
          </rPr>
          <t>CEPICI: Prière lier la facture scannée</t>
        </r>
        <r>
          <rPr>
            <sz val="9"/>
            <color indexed="81"/>
            <rFont val="Tahoma"/>
            <family val="2"/>
          </rPr>
          <t xml:space="preserve">
</t>
        </r>
      </text>
    </comment>
    <comment ref="F88" authorId="0" shapeId="0" xr:uid="{B54BDD74-6433-42E2-95B9-0EAF177C37B6}">
      <text>
        <r>
          <rPr>
            <b/>
            <sz val="9"/>
            <color indexed="81"/>
            <rFont val="Tahoma"/>
            <family val="2"/>
          </rPr>
          <t>CEPICI: Prière lier la facture scannée</t>
        </r>
        <r>
          <rPr>
            <sz val="9"/>
            <color indexed="81"/>
            <rFont val="Tahoma"/>
            <family val="2"/>
          </rPr>
          <t xml:space="preserve">
</t>
        </r>
      </text>
    </comment>
    <comment ref="F89" authorId="0" shapeId="0" xr:uid="{8C5BBC25-A4FB-4AD1-94FC-85E0D4737EDE}">
      <text>
        <r>
          <rPr>
            <b/>
            <sz val="9"/>
            <color indexed="81"/>
            <rFont val="Tahoma"/>
            <family val="2"/>
          </rPr>
          <t>CEPICI: Prière lier la facture scannée</t>
        </r>
        <r>
          <rPr>
            <sz val="9"/>
            <color indexed="81"/>
            <rFont val="Tahoma"/>
            <family val="2"/>
          </rPr>
          <t xml:space="preserve">
</t>
        </r>
      </text>
    </comment>
    <comment ref="F90" authorId="0" shapeId="0" xr:uid="{F8AA2A8F-52CE-47C8-8797-1D3B81387F5E}">
      <text>
        <r>
          <rPr>
            <b/>
            <sz val="9"/>
            <color indexed="81"/>
            <rFont val="Tahoma"/>
            <family val="2"/>
          </rPr>
          <t>CEPICI: Prière lier la facture scannée</t>
        </r>
        <r>
          <rPr>
            <sz val="9"/>
            <color indexed="81"/>
            <rFont val="Tahoma"/>
            <family val="2"/>
          </rPr>
          <t xml:space="preserve">
</t>
        </r>
      </text>
    </comment>
    <comment ref="F91" authorId="0" shapeId="0" xr:uid="{9F1CA99F-5601-4CF9-BF80-2864A4DB1BA2}">
      <text>
        <r>
          <rPr>
            <b/>
            <sz val="9"/>
            <color indexed="81"/>
            <rFont val="Tahoma"/>
            <family val="2"/>
          </rPr>
          <t>CEPICI: Prière lier la facture scannée</t>
        </r>
        <r>
          <rPr>
            <sz val="9"/>
            <color indexed="81"/>
            <rFont val="Tahoma"/>
            <family val="2"/>
          </rPr>
          <t xml:space="preserve">
</t>
        </r>
      </text>
    </comment>
    <comment ref="F92" authorId="0" shapeId="0" xr:uid="{B53A630C-5207-4E69-8145-5D4936B0C109}">
      <text>
        <r>
          <rPr>
            <b/>
            <sz val="9"/>
            <color indexed="81"/>
            <rFont val="Tahoma"/>
            <family val="2"/>
          </rPr>
          <t>CEPICI: Prière lier la facture scannée</t>
        </r>
        <r>
          <rPr>
            <sz val="9"/>
            <color indexed="81"/>
            <rFont val="Tahoma"/>
            <family val="2"/>
          </rPr>
          <t xml:space="preserve">
</t>
        </r>
      </text>
    </comment>
    <comment ref="F93" authorId="0" shapeId="0" xr:uid="{66D89A0A-15B3-437C-9B84-25517AB1C85E}">
      <text>
        <r>
          <rPr>
            <b/>
            <sz val="9"/>
            <color indexed="81"/>
            <rFont val="Tahoma"/>
            <family val="2"/>
          </rPr>
          <t>CEPICI: Prière lier la facture scannée</t>
        </r>
        <r>
          <rPr>
            <sz val="9"/>
            <color indexed="81"/>
            <rFont val="Tahoma"/>
            <family val="2"/>
          </rPr>
          <t xml:space="preserve">
</t>
        </r>
      </text>
    </comment>
    <comment ref="F94" authorId="0" shapeId="0" xr:uid="{C99A543A-890D-442D-83CF-3D4F788A77F4}">
      <text>
        <r>
          <rPr>
            <b/>
            <sz val="9"/>
            <color indexed="81"/>
            <rFont val="Tahoma"/>
            <family val="2"/>
          </rPr>
          <t>CEPICI: Prière lier la facture scannée</t>
        </r>
        <r>
          <rPr>
            <sz val="9"/>
            <color indexed="81"/>
            <rFont val="Tahoma"/>
            <family val="2"/>
          </rPr>
          <t xml:space="preserve">
</t>
        </r>
      </text>
    </comment>
    <comment ref="F95" authorId="0" shapeId="0" xr:uid="{FFE31F35-D958-43B6-865A-07BC869B1A1D}">
      <text>
        <r>
          <rPr>
            <b/>
            <sz val="9"/>
            <color indexed="81"/>
            <rFont val="Tahoma"/>
            <family val="2"/>
          </rPr>
          <t>CEPICI: Prière lier la facture scannée</t>
        </r>
        <r>
          <rPr>
            <sz val="9"/>
            <color indexed="81"/>
            <rFont val="Tahoma"/>
            <family val="2"/>
          </rPr>
          <t xml:space="preserve">
</t>
        </r>
      </text>
    </comment>
    <comment ref="F96" authorId="0" shapeId="0" xr:uid="{969BAD07-1A14-47F8-B17B-31F01B92A83E}">
      <text>
        <r>
          <rPr>
            <b/>
            <sz val="9"/>
            <color indexed="81"/>
            <rFont val="Tahoma"/>
            <family val="2"/>
          </rPr>
          <t>CEPICI: Prière lier la facture scannée</t>
        </r>
        <r>
          <rPr>
            <sz val="9"/>
            <color indexed="81"/>
            <rFont val="Tahoma"/>
            <family val="2"/>
          </rPr>
          <t xml:space="preserve">
</t>
        </r>
      </text>
    </comment>
    <comment ref="F97" authorId="0" shapeId="0" xr:uid="{BDBE495C-DD79-44DF-A836-1D73299883C6}">
      <text>
        <r>
          <rPr>
            <b/>
            <sz val="9"/>
            <color indexed="81"/>
            <rFont val="Tahoma"/>
            <family val="2"/>
          </rPr>
          <t>CEPICI: Prière lier la facture scannée</t>
        </r>
        <r>
          <rPr>
            <sz val="9"/>
            <color indexed="81"/>
            <rFont val="Tahoma"/>
            <family val="2"/>
          </rPr>
          <t xml:space="preserve">
</t>
        </r>
      </text>
    </comment>
    <comment ref="F98" authorId="0" shapeId="0" xr:uid="{FBB9E463-3C68-46F1-8850-88A588C0AAC1}">
      <text>
        <r>
          <rPr>
            <b/>
            <sz val="9"/>
            <color indexed="81"/>
            <rFont val="Tahoma"/>
            <family val="2"/>
          </rPr>
          <t>CEPICI: Prière lier la facture scannée</t>
        </r>
        <r>
          <rPr>
            <sz val="9"/>
            <color indexed="81"/>
            <rFont val="Tahoma"/>
            <family val="2"/>
          </rPr>
          <t xml:space="preserve">
</t>
        </r>
      </text>
    </comment>
    <comment ref="F99" authorId="0" shapeId="0" xr:uid="{6D458D9E-6615-4D58-AFE6-DD73289C2085}">
      <text>
        <r>
          <rPr>
            <b/>
            <sz val="9"/>
            <color indexed="81"/>
            <rFont val="Tahoma"/>
            <family val="2"/>
          </rPr>
          <t>CEPICI: Prière lier la facture scannée</t>
        </r>
        <r>
          <rPr>
            <sz val="9"/>
            <color indexed="81"/>
            <rFont val="Tahoma"/>
            <family val="2"/>
          </rPr>
          <t xml:space="preserve">
</t>
        </r>
      </text>
    </comment>
    <comment ref="F100" authorId="0" shapeId="0" xr:uid="{7E5EFF64-6296-4CE3-A361-93625FF3E472}">
      <text>
        <r>
          <rPr>
            <b/>
            <sz val="9"/>
            <color indexed="81"/>
            <rFont val="Tahoma"/>
            <family val="2"/>
          </rPr>
          <t>CEPICI: Prière lier la facture scannée</t>
        </r>
        <r>
          <rPr>
            <sz val="9"/>
            <color indexed="81"/>
            <rFont val="Tahoma"/>
            <family val="2"/>
          </rPr>
          <t xml:space="preserve">
</t>
        </r>
      </text>
    </comment>
    <comment ref="F101" authorId="0" shapeId="0" xr:uid="{C3691936-0B76-48B5-BFC4-CC9AC652B41D}">
      <text>
        <r>
          <rPr>
            <b/>
            <sz val="9"/>
            <color indexed="81"/>
            <rFont val="Tahoma"/>
            <family val="2"/>
          </rPr>
          <t>CEPICI: Prière lier la facture scannée</t>
        </r>
        <r>
          <rPr>
            <sz val="9"/>
            <color indexed="81"/>
            <rFont val="Tahoma"/>
            <family val="2"/>
          </rPr>
          <t xml:space="preserve">
</t>
        </r>
      </text>
    </comment>
    <comment ref="F102" authorId="0" shapeId="0" xr:uid="{A2A0FC98-6B12-470F-B0FC-9A7E4BDAA2FA}">
      <text>
        <r>
          <rPr>
            <b/>
            <sz val="9"/>
            <color indexed="81"/>
            <rFont val="Tahoma"/>
            <family val="2"/>
          </rPr>
          <t>CEPICI: Prière lier la facture scannée</t>
        </r>
        <r>
          <rPr>
            <sz val="9"/>
            <color indexed="81"/>
            <rFont val="Tahoma"/>
            <family val="2"/>
          </rPr>
          <t xml:space="preserve">
</t>
        </r>
      </text>
    </comment>
    <comment ref="F103" authorId="0" shapeId="0" xr:uid="{1ED16224-155E-49D2-9099-DE41D1091E82}">
      <text>
        <r>
          <rPr>
            <b/>
            <sz val="9"/>
            <color indexed="81"/>
            <rFont val="Tahoma"/>
            <family val="2"/>
          </rPr>
          <t>CEPICI: Prière lier la facture scannée</t>
        </r>
        <r>
          <rPr>
            <sz val="9"/>
            <color indexed="81"/>
            <rFont val="Tahoma"/>
            <family val="2"/>
          </rPr>
          <t xml:space="preserve">
</t>
        </r>
      </text>
    </comment>
    <comment ref="F104" authorId="0" shapeId="0" xr:uid="{BCAE80D5-04F6-4405-8033-CD1BBB2C6FAA}">
      <text>
        <r>
          <rPr>
            <b/>
            <sz val="9"/>
            <color indexed="81"/>
            <rFont val="Tahoma"/>
            <family val="2"/>
          </rPr>
          <t>CEPICI: Prière lier la facture scannée</t>
        </r>
        <r>
          <rPr>
            <sz val="9"/>
            <color indexed="81"/>
            <rFont val="Tahoma"/>
            <family val="2"/>
          </rPr>
          <t xml:space="preserve">
</t>
        </r>
      </text>
    </comment>
    <comment ref="F105" authorId="0" shapeId="0" xr:uid="{41A17EE8-B383-4D8E-9E88-EF3D93875740}">
      <text>
        <r>
          <rPr>
            <b/>
            <sz val="9"/>
            <color indexed="81"/>
            <rFont val="Tahoma"/>
            <family val="2"/>
          </rPr>
          <t>CEPICI: Prière lier la facture scannée</t>
        </r>
        <r>
          <rPr>
            <sz val="9"/>
            <color indexed="81"/>
            <rFont val="Tahoma"/>
            <family val="2"/>
          </rPr>
          <t xml:space="preserve">
</t>
        </r>
      </text>
    </comment>
    <comment ref="F106" authorId="0" shapeId="0" xr:uid="{75C59ED0-DA8F-4D91-B8CF-C0EC3BD9E360}">
      <text>
        <r>
          <rPr>
            <b/>
            <sz val="9"/>
            <color indexed="81"/>
            <rFont val="Tahoma"/>
            <family val="2"/>
          </rPr>
          <t>CEPICI: Prière lier la facture scannée</t>
        </r>
        <r>
          <rPr>
            <sz val="9"/>
            <color indexed="81"/>
            <rFont val="Tahoma"/>
            <family val="2"/>
          </rPr>
          <t xml:space="preserve">
</t>
        </r>
      </text>
    </comment>
    <comment ref="F107" authorId="0" shapeId="0" xr:uid="{C5D8437F-B581-4145-870C-BA80D1E8D61B}">
      <text>
        <r>
          <rPr>
            <b/>
            <sz val="9"/>
            <color indexed="81"/>
            <rFont val="Tahoma"/>
            <family val="2"/>
          </rPr>
          <t>CEPICI: Prière lier la facture scannée</t>
        </r>
        <r>
          <rPr>
            <sz val="9"/>
            <color indexed="81"/>
            <rFont val="Tahoma"/>
            <family val="2"/>
          </rPr>
          <t xml:space="preserve">
</t>
        </r>
      </text>
    </comment>
    <comment ref="F108" authorId="0" shapeId="0" xr:uid="{FA0D0C64-B16F-4575-9AC0-D2A4C2822A6F}">
      <text>
        <r>
          <rPr>
            <b/>
            <sz val="9"/>
            <color indexed="81"/>
            <rFont val="Tahoma"/>
            <family val="2"/>
          </rPr>
          <t>CEPICI: Prière lier la facture scannée</t>
        </r>
        <r>
          <rPr>
            <sz val="9"/>
            <color indexed="81"/>
            <rFont val="Tahoma"/>
            <family val="2"/>
          </rPr>
          <t xml:space="preserve">
</t>
        </r>
      </text>
    </comment>
    <comment ref="F109" authorId="0" shapeId="0" xr:uid="{F9CCC553-3423-41D7-9C83-050C84BCC9DE}">
      <text>
        <r>
          <rPr>
            <b/>
            <sz val="9"/>
            <color indexed="81"/>
            <rFont val="Tahoma"/>
            <family val="2"/>
          </rPr>
          <t>CEPICI: Prière lier la facture scannée</t>
        </r>
        <r>
          <rPr>
            <sz val="9"/>
            <color indexed="81"/>
            <rFont val="Tahoma"/>
            <family val="2"/>
          </rPr>
          <t xml:space="preserve">
</t>
        </r>
      </text>
    </comment>
    <comment ref="F110" authorId="0" shapeId="0" xr:uid="{A212032B-8E05-41E9-A86E-41571234C039}">
      <text>
        <r>
          <rPr>
            <b/>
            <sz val="9"/>
            <color indexed="81"/>
            <rFont val="Tahoma"/>
            <family val="2"/>
          </rPr>
          <t>CEPICI: Prière lier la facture scannée</t>
        </r>
        <r>
          <rPr>
            <sz val="9"/>
            <color indexed="81"/>
            <rFont val="Tahoma"/>
            <family val="2"/>
          </rPr>
          <t xml:space="preserve">
</t>
        </r>
      </text>
    </comment>
    <comment ref="F111" authorId="0" shapeId="0" xr:uid="{4E665EA7-CF7D-4897-BE19-F8EE47C9EBB7}">
      <text>
        <r>
          <rPr>
            <b/>
            <sz val="9"/>
            <color indexed="81"/>
            <rFont val="Tahoma"/>
            <family val="2"/>
          </rPr>
          <t>CEPICI: Prière lier la facture scannée</t>
        </r>
        <r>
          <rPr>
            <sz val="9"/>
            <color indexed="81"/>
            <rFont val="Tahoma"/>
            <family val="2"/>
          </rPr>
          <t xml:space="preserve">
</t>
        </r>
      </text>
    </comment>
    <comment ref="F112" authorId="0" shapeId="0" xr:uid="{4CB876E3-2283-425D-9017-2E383B82C01C}">
      <text>
        <r>
          <rPr>
            <b/>
            <sz val="9"/>
            <color indexed="81"/>
            <rFont val="Tahoma"/>
            <family val="2"/>
          </rPr>
          <t>CEPICI: Prière lier la facture scannée</t>
        </r>
        <r>
          <rPr>
            <sz val="9"/>
            <color indexed="81"/>
            <rFont val="Tahoma"/>
            <family val="2"/>
          </rPr>
          <t xml:space="preserve">
</t>
        </r>
      </text>
    </comment>
    <comment ref="F113" authorId="0" shapeId="0" xr:uid="{98291FB0-60E3-40AE-8949-476009BE0174}">
      <text>
        <r>
          <rPr>
            <b/>
            <sz val="9"/>
            <color indexed="81"/>
            <rFont val="Tahoma"/>
            <family val="2"/>
          </rPr>
          <t>CEPICI: Prière lier la facture scannée</t>
        </r>
        <r>
          <rPr>
            <sz val="9"/>
            <color indexed="81"/>
            <rFont val="Tahoma"/>
            <family val="2"/>
          </rPr>
          <t xml:space="preserve">
</t>
        </r>
      </text>
    </comment>
    <comment ref="F114" authorId="0" shapeId="0" xr:uid="{83344A72-B7A6-4606-99D5-7AE1CC968A24}">
      <text>
        <r>
          <rPr>
            <b/>
            <sz val="9"/>
            <color indexed="81"/>
            <rFont val="Tahoma"/>
            <family val="2"/>
          </rPr>
          <t>CEPICI: Prière lier la facture scannée</t>
        </r>
        <r>
          <rPr>
            <sz val="9"/>
            <color indexed="81"/>
            <rFont val="Tahoma"/>
            <family val="2"/>
          </rPr>
          <t xml:space="preserve">
</t>
        </r>
      </text>
    </comment>
    <comment ref="F115" authorId="0" shapeId="0" xr:uid="{7199F272-6EA5-472A-9121-56A3D31384A6}">
      <text>
        <r>
          <rPr>
            <b/>
            <sz val="9"/>
            <color indexed="81"/>
            <rFont val="Tahoma"/>
            <family val="2"/>
          </rPr>
          <t>CEPICI: Prière lier la facture scannée</t>
        </r>
        <r>
          <rPr>
            <sz val="9"/>
            <color indexed="81"/>
            <rFont val="Tahoma"/>
            <family val="2"/>
          </rPr>
          <t xml:space="preserve">
</t>
        </r>
      </text>
    </comment>
    <comment ref="F116" authorId="0" shapeId="0" xr:uid="{CB423CD3-9B45-4CAD-BB13-C489A6C720B9}">
      <text>
        <r>
          <rPr>
            <b/>
            <sz val="9"/>
            <color indexed="81"/>
            <rFont val="Tahoma"/>
            <family val="2"/>
          </rPr>
          <t>CEPICI: Prière lier la facture scannée</t>
        </r>
        <r>
          <rPr>
            <sz val="9"/>
            <color indexed="81"/>
            <rFont val="Tahoma"/>
            <family val="2"/>
          </rPr>
          <t xml:space="preserve">
</t>
        </r>
      </text>
    </comment>
    <comment ref="F117" authorId="0" shapeId="0" xr:uid="{A494BEBA-0ADA-4B1C-827F-E437393B7CBE}">
      <text>
        <r>
          <rPr>
            <b/>
            <sz val="9"/>
            <color indexed="81"/>
            <rFont val="Tahoma"/>
            <family val="2"/>
          </rPr>
          <t>CEPICI: Prière lier la facture scannée</t>
        </r>
        <r>
          <rPr>
            <sz val="9"/>
            <color indexed="81"/>
            <rFont val="Tahoma"/>
            <family val="2"/>
          </rPr>
          <t xml:space="preserve">
</t>
        </r>
      </text>
    </comment>
    <comment ref="F118" authorId="0" shapeId="0" xr:uid="{CDBFAD41-A386-4065-B3DF-351BC4610E22}">
      <text>
        <r>
          <rPr>
            <b/>
            <sz val="9"/>
            <color indexed="81"/>
            <rFont val="Tahoma"/>
            <family val="2"/>
          </rPr>
          <t>CEPICI: Prière lier la facture scannée</t>
        </r>
        <r>
          <rPr>
            <sz val="9"/>
            <color indexed="81"/>
            <rFont val="Tahoma"/>
            <family val="2"/>
          </rPr>
          <t xml:space="preserve">
</t>
        </r>
      </text>
    </comment>
    <comment ref="F119" authorId="0" shapeId="0" xr:uid="{BE7294DD-C8A9-40DC-B1C7-B0A1A12B4AC2}">
      <text>
        <r>
          <rPr>
            <b/>
            <sz val="9"/>
            <color indexed="81"/>
            <rFont val="Tahoma"/>
            <family val="2"/>
          </rPr>
          <t>CEPICI: Prière lier la facture scannée</t>
        </r>
        <r>
          <rPr>
            <sz val="9"/>
            <color indexed="81"/>
            <rFont val="Tahoma"/>
            <family val="2"/>
          </rPr>
          <t xml:space="preserve">
</t>
        </r>
      </text>
    </comment>
    <comment ref="F120" authorId="0" shapeId="0" xr:uid="{301EFCD4-7DA1-4112-ABD1-A2754BE568C3}">
      <text>
        <r>
          <rPr>
            <b/>
            <sz val="9"/>
            <color indexed="81"/>
            <rFont val="Tahoma"/>
            <family val="2"/>
          </rPr>
          <t>CEPICI: Prière lier la facture scannée</t>
        </r>
        <r>
          <rPr>
            <sz val="9"/>
            <color indexed="81"/>
            <rFont val="Tahoma"/>
            <family val="2"/>
          </rPr>
          <t xml:space="preserve">
</t>
        </r>
      </text>
    </comment>
    <comment ref="F121" authorId="0" shapeId="0" xr:uid="{51E9E0CC-204F-4951-8B00-E281C45BD718}">
      <text>
        <r>
          <rPr>
            <b/>
            <sz val="9"/>
            <color indexed="81"/>
            <rFont val="Tahoma"/>
            <family val="2"/>
          </rPr>
          <t>CEPICI: Prière lier la facture scannée</t>
        </r>
        <r>
          <rPr>
            <sz val="9"/>
            <color indexed="81"/>
            <rFont val="Tahoma"/>
            <family val="2"/>
          </rPr>
          <t xml:space="preserve">
</t>
        </r>
      </text>
    </comment>
    <comment ref="F122" authorId="0" shapeId="0" xr:uid="{4B57D82A-7034-4C5B-8EA6-CAE2D59BA03A}">
      <text>
        <r>
          <rPr>
            <b/>
            <sz val="9"/>
            <color indexed="81"/>
            <rFont val="Tahoma"/>
            <family val="2"/>
          </rPr>
          <t>CEPICI: Prière lier la facture scannée</t>
        </r>
        <r>
          <rPr>
            <sz val="9"/>
            <color indexed="81"/>
            <rFont val="Tahoma"/>
            <family val="2"/>
          </rPr>
          <t xml:space="preserve">
</t>
        </r>
      </text>
    </comment>
    <comment ref="F123" authorId="0" shapeId="0" xr:uid="{8DD2A769-0FDB-4F87-BBFC-B66DD5194F7E}">
      <text>
        <r>
          <rPr>
            <b/>
            <sz val="9"/>
            <color indexed="81"/>
            <rFont val="Tahoma"/>
            <family val="2"/>
          </rPr>
          <t>CEPICI: Prière lier la facture scannée</t>
        </r>
        <r>
          <rPr>
            <sz val="9"/>
            <color indexed="81"/>
            <rFont val="Tahoma"/>
            <family val="2"/>
          </rPr>
          <t xml:space="preserve">
</t>
        </r>
      </text>
    </comment>
    <comment ref="F124" authorId="0" shapeId="0" xr:uid="{BF7B73A3-C96D-4562-8606-8F24163461F0}">
      <text>
        <r>
          <rPr>
            <b/>
            <sz val="9"/>
            <color indexed="81"/>
            <rFont val="Tahoma"/>
            <family val="2"/>
          </rPr>
          <t>CEPICI: Prière lier la facture scannée</t>
        </r>
        <r>
          <rPr>
            <sz val="9"/>
            <color indexed="81"/>
            <rFont val="Tahoma"/>
            <family val="2"/>
          </rPr>
          <t xml:space="preserve">
</t>
        </r>
      </text>
    </comment>
    <comment ref="F125" authorId="0" shapeId="0" xr:uid="{DA5070B8-C5A5-41EA-A742-2267CAD7FB84}">
      <text>
        <r>
          <rPr>
            <b/>
            <sz val="9"/>
            <color indexed="81"/>
            <rFont val="Tahoma"/>
            <family val="2"/>
          </rPr>
          <t>CEPICI: Prière lier la facture scannée</t>
        </r>
        <r>
          <rPr>
            <sz val="9"/>
            <color indexed="81"/>
            <rFont val="Tahoma"/>
            <family val="2"/>
          </rPr>
          <t xml:space="preserve">
</t>
        </r>
      </text>
    </comment>
    <comment ref="F126" authorId="0" shapeId="0" xr:uid="{987B9458-06AB-43BE-840B-3E9E6049074D}">
      <text>
        <r>
          <rPr>
            <b/>
            <sz val="9"/>
            <color indexed="81"/>
            <rFont val="Tahoma"/>
            <family val="2"/>
          </rPr>
          <t>CEPICI: Prière lier la facture scannée</t>
        </r>
        <r>
          <rPr>
            <sz val="9"/>
            <color indexed="81"/>
            <rFont val="Tahoma"/>
            <family val="2"/>
          </rPr>
          <t xml:space="preserve">
</t>
        </r>
      </text>
    </comment>
    <comment ref="F127" authorId="0" shapeId="0" xr:uid="{9BE3B20E-6F5B-475A-8608-26C6EB41A476}">
      <text>
        <r>
          <rPr>
            <b/>
            <sz val="9"/>
            <color indexed="81"/>
            <rFont val="Tahoma"/>
            <family val="2"/>
          </rPr>
          <t>CEPICI: Prière lier la facture scannée</t>
        </r>
        <r>
          <rPr>
            <sz val="9"/>
            <color indexed="81"/>
            <rFont val="Tahoma"/>
            <family val="2"/>
          </rPr>
          <t xml:space="preserve">
</t>
        </r>
      </text>
    </comment>
    <comment ref="F128" authorId="0" shapeId="0" xr:uid="{60E7EC58-29C6-4DE2-B0A9-6DD32FCF60A3}">
      <text>
        <r>
          <rPr>
            <b/>
            <sz val="9"/>
            <color indexed="81"/>
            <rFont val="Tahoma"/>
            <family val="2"/>
          </rPr>
          <t>CEPICI: Prière lier la facture scannée</t>
        </r>
        <r>
          <rPr>
            <sz val="9"/>
            <color indexed="81"/>
            <rFont val="Tahoma"/>
            <family val="2"/>
          </rPr>
          <t xml:space="preserve">
</t>
        </r>
      </text>
    </comment>
    <comment ref="F129" authorId="0" shapeId="0" xr:uid="{7D7BF42A-D170-4E27-A812-2A48B0C59254}">
      <text>
        <r>
          <rPr>
            <b/>
            <sz val="9"/>
            <color indexed="81"/>
            <rFont val="Tahoma"/>
            <family val="2"/>
          </rPr>
          <t>CEPICI: Prière lier la facture scannée</t>
        </r>
        <r>
          <rPr>
            <sz val="9"/>
            <color indexed="81"/>
            <rFont val="Tahoma"/>
            <family val="2"/>
          </rPr>
          <t xml:space="preserve">
</t>
        </r>
      </text>
    </comment>
    <comment ref="F130" authorId="0" shapeId="0" xr:uid="{068A753A-96DE-46AC-B67E-78CF05D9180E}">
      <text>
        <r>
          <rPr>
            <b/>
            <sz val="9"/>
            <color indexed="81"/>
            <rFont val="Tahoma"/>
            <family val="2"/>
          </rPr>
          <t>CEPICI: Prière lier la facture scannée</t>
        </r>
        <r>
          <rPr>
            <sz val="9"/>
            <color indexed="81"/>
            <rFont val="Tahoma"/>
            <family val="2"/>
          </rPr>
          <t xml:space="preserve">
</t>
        </r>
      </text>
    </comment>
    <comment ref="F131" authorId="0" shapeId="0" xr:uid="{7453DC8D-487C-4868-A814-62683B72E07B}">
      <text>
        <r>
          <rPr>
            <b/>
            <sz val="9"/>
            <color indexed="81"/>
            <rFont val="Tahoma"/>
            <family val="2"/>
          </rPr>
          <t>CEPICI: Prière lier la facture scannée</t>
        </r>
        <r>
          <rPr>
            <sz val="9"/>
            <color indexed="81"/>
            <rFont val="Tahoma"/>
            <family val="2"/>
          </rPr>
          <t xml:space="preserve">
</t>
        </r>
      </text>
    </comment>
    <comment ref="F132" authorId="0" shapeId="0" xr:uid="{FE1752AF-3DCE-4BD1-959F-AE2C7C2801CC}">
      <text>
        <r>
          <rPr>
            <b/>
            <sz val="9"/>
            <color indexed="81"/>
            <rFont val="Tahoma"/>
            <family val="2"/>
          </rPr>
          <t>CEPICI: Prière lier la facture scannée</t>
        </r>
        <r>
          <rPr>
            <sz val="9"/>
            <color indexed="81"/>
            <rFont val="Tahoma"/>
            <family val="2"/>
          </rPr>
          <t xml:space="preserve">
</t>
        </r>
      </text>
    </comment>
    <comment ref="F133" authorId="0" shapeId="0" xr:uid="{3D526B1D-C73C-4DB9-B80C-25AFF4C9306F}">
      <text>
        <r>
          <rPr>
            <b/>
            <sz val="9"/>
            <color indexed="81"/>
            <rFont val="Tahoma"/>
            <family val="2"/>
          </rPr>
          <t>CEPICI: Prière lier la facture scannée</t>
        </r>
        <r>
          <rPr>
            <sz val="9"/>
            <color indexed="81"/>
            <rFont val="Tahoma"/>
            <family val="2"/>
          </rPr>
          <t xml:space="preserve">
</t>
        </r>
      </text>
    </comment>
    <comment ref="F134" authorId="0" shapeId="0" xr:uid="{C2F52A32-0F4B-4E05-A9F8-AC1D29B41398}">
      <text>
        <r>
          <rPr>
            <b/>
            <sz val="9"/>
            <color indexed="81"/>
            <rFont val="Tahoma"/>
            <family val="2"/>
          </rPr>
          <t>CEPICI: Prière lier la facture scannée</t>
        </r>
        <r>
          <rPr>
            <sz val="9"/>
            <color indexed="81"/>
            <rFont val="Tahoma"/>
            <family val="2"/>
          </rPr>
          <t xml:space="preserve">
</t>
        </r>
      </text>
    </comment>
    <comment ref="F135" authorId="0" shapeId="0" xr:uid="{D36A7AD2-CD9E-4AB1-996F-520D7DB1AE92}">
      <text>
        <r>
          <rPr>
            <b/>
            <sz val="9"/>
            <color indexed="81"/>
            <rFont val="Tahoma"/>
            <family val="2"/>
          </rPr>
          <t>CEPICI: Prière lier la facture scannée</t>
        </r>
        <r>
          <rPr>
            <sz val="9"/>
            <color indexed="81"/>
            <rFont val="Tahoma"/>
            <family val="2"/>
          </rPr>
          <t xml:space="preserve">
</t>
        </r>
      </text>
    </comment>
    <comment ref="F136" authorId="0" shapeId="0" xr:uid="{AFF674D6-11BF-4919-A0A6-5FC469CE4469}">
      <text>
        <r>
          <rPr>
            <b/>
            <sz val="9"/>
            <color indexed="81"/>
            <rFont val="Tahoma"/>
            <family val="2"/>
          </rPr>
          <t>CEPICI: Prière lier la facture scannée</t>
        </r>
        <r>
          <rPr>
            <sz val="9"/>
            <color indexed="81"/>
            <rFont val="Tahoma"/>
            <family val="2"/>
          </rPr>
          <t xml:space="preserve">
</t>
        </r>
      </text>
    </comment>
    <comment ref="F137" authorId="0" shapeId="0" xr:uid="{26332A4F-280C-4001-BC3C-D3D5FE2158E9}">
      <text>
        <r>
          <rPr>
            <b/>
            <sz val="9"/>
            <color indexed="81"/>
            <rFont val="Tahoma"/>
            <family val="2"/>
          </rPr>
          <t>CEPICI: Prière lier la facture scannée</t>
        </r>
        <r>
          <rPr>
            <sz val="9"/>
            <color indexed="81"/>
            <rFont val="Tahoma"/>
            <family val="2"/>
          </rPr>
          <t xml:space="preserve">
</t>
        </r>
      </text>
    </comment>
    <comment ref="F138" authorId="0" shapeId="0" xr:uid="{64C496E5-A3C7-4264-862B-4D910A873ABC}">
      <text>
        <r>
          <rPr>
            <b/>
            <sz val="9"/>
            <color indexed="81"/>
            <rFont val="Tahoma"/>
            <family val="2"/>
          </rPr>
          <t>CEPICI: Prière lier la facture scannée</t>
        </r>
        <r>
          <rPr>
            <sz val="9"/>
            <color indexed="81"/>
            <rFont val="Tahoma"/>
            <family val="2"/>
          </rPr>
          <t xml:space="preserve">
</t>
        </r>
      </text>
    </comment>
    <comment ref="F139" authorId="0" shapeId="0" xr:uid="{47DE697D-E48A-488B-9942-24EAC5647FFE}">
      <text>
        <r>
          <rPr>
            <b/>
            <sz val="9"/>
            <color indexed="81"/>
            <rFont val="Tahoma"/>
            <family val="2"/>
          </rPr>
          <t>CEPICI: Prière lier la facture scannée</t>
        </r>
        <r>
          <rPr>
            <sz val="9"/>
            <color indexed="81"/>
            <rFont val="Tahoma"/>
            <family val="2"/>
          </rPr>
          <t xml:space="preserve">
</t>
        </r>
      </text>
    </comment>
    <comment ref="F140" authorId="0" shapeId="0" xr:uid="{EC2A3DAB-4DCD-4303-8251-7451D226232D}">
      <text>
        <r>
          <rPr>
            <b/>
            <sz val="9"/>
            <color indexed="81"/>
            <rFont val="Tahoma"/>
            <family val="2"/>
          </rPr>
          <t>CEPICI: Prière lier la facture scannée</t>
        </r>
        <r>
          <rPr>
            <sz val="9"/>
            <color indexed="81"/>
            <rFont val="Tahoma"/>
            <family val="2"/>
          </rPr>
          <t xml:space="preserve">
</t>
        </r>
      </text>
    </comment>
    <comment ref="F141" authorId="0" shapeId="0" xr:uid="{BBF57438-056C-4366-A97E-67ABAB2BB73B}">
      <text>
        <r>
          <rPr>
            <b/>
            <sz val="9"/>
            <color indexed="81"/>
            <rFont val="Tahoma"/>
            <family val="2"/>
          </rPr>
          <t>CEPICI: Prière lier la facture scannée</t>
        </r>
        <r>
          <rPr>
            <sz val="9"/>
            <color indexed="81"/>
            <rFont val="Tahoma"/>
            <family val="2"/>
          </rPr>
          <t xml:space="preserve">
</t>
        </r>
      </text>
    </comment>
    <comment ref="F142" authorId="0" shapeId="0" xr:uid="{51D806B8-F9A8-49DB-A175-97D0AA5A8B97}">
      <text>
        <r>
          <rPr>
            <b/>
            <sz val="9"/>
            <color indexed="81"/>
            <rFont val="Tahoma"/>
            <family val="2"/>
          </rPr>
          <t>CEPICI: Prière lier la facture scannée</t>
        </r>
        <r>
          <rPr>
            <sz val="9"/>
            <color indexed="81"/>
            <rFont val="Tahoma"/>
            <family val="2"/>
          </rPr>
          <t xml:space="preserve">
</t>
        </r>
      </text>
    </comment>
    <comment ref="F143" authorId="0" shapeId="0" xr:uid="{55CE053D-2264-4E42-828B-A19772429306}">
      <text>
        <r>
          <rPr>
            <b/>
            <sz val="9"/>
            <color indexed="81"/>
            <rFont val="Tahoma"/>
            <family val="2"/>
          </rPr>
          <t>CEPICI: Prière lier la facture scannée</t>
        </r>
        <r>
          <rPr>
            <sz val="9"/>
            <color indexed="81"/>
            <rFont val="Tahoma"/>
            <family val="2"/>
          </rPr>
          <t xml:space="preserve">
</t>
        </r>
      </text>
    </comment>
    <comment ref="F144" authorId="0" shapeId="0" xr:uid="{30F07CD1-95D6-47FD-B250-6E214FE36BE2}">
      <text>
        <r>
          <rPr>
            <b/>
            <sz val="9"/>
            <color indexed="81"/>
            <rFont val="Tahoma"/>
            <family val="2"/>
          </rPr>
          <t>CEPICI: Prière lier la facture scannée</t>
        </r>
        <r>
          <rPr>
            <sz val="9"/>
            <color indexed="81"/>
            <rFont val="Tahoma"/>
            <family val="2"/>
          </rPr>
          <t xml:space="preserve">
</t>
        </r>
      </text>
    </comment>
    <comment ref="F145" authorId="0" shapeId="0" xr:uid="{6DE1868D-828C-49B3-B814-AB0A285331AA}">
      <text>
        <r>
          <rPr>
            <b/>
            <sz val="9"/>
            <color indexed="81"/>
            <rFont val="Tahoma"/>
            <family val="2"/>
          </rPr>
          <t>CEPICI: Prière lier la facture scannée</t>
        </r>
        <r>
          <rPr>
            <sz val="9"/>
            <color indexed="81"/>
            <rFont val="Tahoma"/>
            <family val="2"/>
          </rPr>
          <t xml:space="preserve">
</t>
        </r>
      </text>
    </comment>
    <comment ref="F146" authorId="0" shapeId="0" xr:uid="{1ED8EB64-0705-429F-B50D-3F147613BA71}">
      <text>
        <r>
          <rPr>
            <b/>
            <sz val="9"/>
            <color indexed="81"/>
            <rFont val="Tahoma"/>
            <family val="2"/>
          </rPr>
          <t>CEPICI: Prière lier la facture scannée</t>
        </r>
        <r>
          <rPr>
            <sz val="9"/>
            <color indexed="81"/>
            <rFont val="Tahoma"/>
            <family val="2"/>
          </rPr>
          <t xml:space="preserve">
</t>
        </r>
      </text>
    </comment>
    <comment ref="F147" authorId="0" shapeId="0" xr:uid="{205552B7-7040-42E5-8D91-252A9CAB3A0D}">
      <text>
        <r>
          <rPr>
            <b/>
            <sz val="9"/>
            <color indexed="81"/>
            <rFont val="Tahoma"/>
            <family val="2"/>
          </rPr>
          <t>CEPICI: Prière lier la facture scannée</t>
        </r>
        <r>
          <rPr>
            <sz val="9"/>
            <color indexed="81"/>
            <rFont val="Tahoma"/>
            <family val="2"/>
          </rPr>
          <t xml:space="preserve">
</t>
        </r>
      </text>
    </comment>
    <comment ref="F148" authorId="0" shapeId="0" xr:uid="{E09F116F-4AD1-414F-A087-A0F45D3B812C}">
      <text>
        <r>
          <rPr>
            <b/>
            <sz val="9"/>
            <color indexed="81"/>
            <rFont val="Tahoma"/>
            <family val="2"/>
          </rPr>
          <t>CEPICI: Prière lier la facture scannée</t>
        </r>
        <r>
          <rPr>
            <sz val="9"/>
            <color indexed="81"/>
            <rFont val="Tahoma"/>
            <family val="2"/>
          </rPr>
          <t xml:space="preserve">
</t>
        </r>
      </text>
    </comment>
    <comment ref="F149" authorId="0" shapeId="0" xr:uid="{B719A6DB-AAB9-4FC1-A39F-A5C523B54865}">
      <text>
        <r>
          <rPr>
            <b/>
            <sz val="9"/>
            <color indexed="81"/>
            <rFont val="Tahoma"/>
            <family val="2"/>
          </rPr>
          <t>CEPICI: Prière lier la facture scannée</t>
        </r>
        <r>
          <rPr>
            <sz val="9"/>
            <color indexed="81"/>
            <rFont val="Tahoma"/>
            <family val="2"/>
          </rPr>
          <t xml:space="preserve">
</t>
        </r>
      </text>
    </comment>
    <comment ref="F150" authorId="0" shapeId="0" xr:uid="{BC8BBEA7-322D-4ACB-A749-C8F8E33FB7AA}">
      <text>
        <r>
          <rPr>
            <b/>
            <sz val="9"/>
            <color indexed="81"/>
            <rFont val="Tahoma"/>
            <family val="2"/>
          </rPr>
          <t>CEPICI: Prière lier la facture scannée</t>
        </r>
        <r>
          <rPr>
            <sz val="9"/>
            <color indexed="81"/>
            <rFont val="Tahoma"/>
            <family val="2"/>
          </rPr>
          <t xml:space="preserve">
</t>
        </r>
      </text>
    </comment>
    <comment ref="F151" authorId="0" shapeId="0" xr:uid="{07CBFC2E-3BEA-4D9E-AA7D-F07897C5D25A}">
      <text>
        <r>
          <rPr>
            <b/>
            <sz val="9"/>
            <color indexed="81"/>
            <rFont val="Tahoma"/>
            <family val="2"/>
          </rPr>
          <t>CEPICI: Prière lier la facture scannée</t>
        </r>
        <r>
          <rPr>
            <sz val="9"/>
            <color indexed="81"/>
            <rFont val="Tahoma"/>
            <family val="2"/>
          </rPr>
          <t xml:space="preserve">
</t>
        </r>
      </text>
    </comment>
    <comment ref="F152" authorId="0" shapeId="0" xr:uid="{73148EB7-D9C5-4A0B-A376-8740C813AB4B}">
      <text>
        <r>
          <rPr>
            <b/>
            <sz val="9"/>
            <color indexed="81"/>
            <rFont val="Tahoma"/>
            <family val="2"/>
          </rPr>
          <t>CEPICI: Prière lier la facture scannée</t>
        </r>
        <r>
          <rPr>
            <sz val="9"/>
            <color indexed="81"/>
            <rFont val="Tahoma"/>
            <family val="2"/>
          </rPr>
          <t xml:space="preserve">
</t>
        </r>
      </text>
    </comment>
    <comment ref="F153" authorId="0" shapeId="0" xr:uid="{B7CBA84A-84B4-40AE-AA86-D74B5966F0DF}">
      <text>
        <r>
          <rPr>
            <b/>
            <sz val="9"/>
            <color indexed="81"/>
            <rFont val="Tahoma"/>
            <family val="2"/>
          </rPr>
          <t>CEPICI: Prière lier la facture scannée</t>
        </r>
        <r>
          <rPr>
            <sz val="9"/>
            <color indexed="81"/>
            <rFont val="Tahoma"/>
            <family val="2"/>
          </rPr>
          <t xml:space="preserve">
</t>
        </r>
      </text>
    </comment>
    <comment ref="F154" authorId="0" shapeId="0" xr:uid="{10A35E38-80B9-4DD5-A115-989E71E3B8AA}">
      <text>
        <r>
          <rPr>
            <b/>
            <sz val="9"/>
            <color indexed="81"/>
            <rFont val="Tahoma"/>
            <family val="2"/>
          </rPr>
          <t>CEPICI: Prière lier la facture scannée</t>
        </r>
        <r>
          <rPr>
            <sz val="9"/>
            <color indexed="81"/>
            <rFont val="Tahoma"/>
            <family val="2"/>
          </rPr>
          <t xml:space="preserve">
</t>
        </r>
      </text>
    </comment>
    <comment ref="F155" authorId="0" shapeId="0" xr:uid="{BACFA447-18DB-4B94-A8AB-4BC29E2DEB47}">
      <text>
        <r>
          <rPr>
            <b/>
            <sz val="9"/>
            <color indexed="81"/>
            <rFont val="Tahoma"/>
            <family val="2"/>
          </rPr>
          <t>CEPICI: Prière lier la facture scannée</t>
        </r>
        <r>
          <rPr>
            <sz val="9"/>
            <color indexed="81"/>
            <rFont val="Tahoma"/>
            <family val="2"/>
          </rPr>
          <t xml:space="preserve">
</t>
        </r>
      </text>
    </comment>
    <comment ref="F156" authorId="0" shapeId="0" xr:uid="{36D9A5B8-2CB8-47B4-AAE0-206CF2AD1230}">
      <text>
        <r>
          <rPr>
            <b/>
            <sz val="9"/>
            <color indexed="81"/>
            <rFont val="Tahoma"/>
            <family val="2"/>
          </rPr>
          <t>CEPICI: Prière lier la facture scannée</t>
        </r>
        <r>
          <rPr>
            <sz val="9"/>
            <color indexed="81"/>
            <rFont val="Tahoma"/>
            <family val="2"/>
          </rPr>
          <t xml:space="preserve">
</t>
        </r>
      </text>
    </comment>
    <comment ref="F157" authorId="0" shapeId="0" xr:uid="{82CFA487-FB4C-4417-BD83-FA804D6880E7}">
      <text>
        <r>
          <rPr>
            <b/>
            <sz val="9"/>
            <color indexed="81"/>
            <rFont val="Tahoma"/>
            <family val="2"/>
          </rPr>
          <t>CEPICI: Prière lier la facture scannée</t>
        </r>
        <r>
          <rPr>
            <sz val="9"/>
            <color indexed="81"/>
            <rFont val="Tahoma"/>
            <family val="2"/>
          </rPr>
          <t xml:space="preserve">
</t>
        </r>
      </text>
    </comment>
    <comment ref="F158" authorId="0" shapeId="0" xr:uid="{A5F809C7-5082-4A50-B991-CE4F58E43A49}">
      <text>
        <r>
          <rPr>
            <b/>
            <sz val="9"/>
            <color indexed="81"/>
            <rFont val="Tahoma"/>
            <family val="2"/>
          </rPr>
          <t>CEPICI: Prière lier la facture scannée</t>
        </r>
        <r>
          <rPr>
            <sz val="9"/>
            <color indexed="81"/>
            <rFont val="Tahoma"/>
            <family val="2"/>
          </rPr>
          <t xml:space="preserve">
</t>
        </r>
      </text>
    </comment>
    <comment ref="F159" authorId="0" shapeId="0" xr:uid="{4823B261-B9C6-4B8C-804D-7273451CB7F6}">
      <text>
        <r>
          <rPr>
            <b/>
            <sz val="9"/>
            <color indexed="81"/>
            <rFont val="Tahoma"/>
            <family val="2"/>
          </rPr>
          <t>CEPICI: Prière lier la facture scannée</t>
        </r>
        <r>
          <rPr>
            <sz val="9"/>
            <color indexed="81"/>
            <rFont val="Tahoma"/>
            <family val="2"/>
          </rPr>
          <t xml:space="preserve">
</t>
        </r>
      </text>
    </comment>
    <comment ref="F160" authorId="0" shapeId="0" xr:uid="{A97EDD5C-4BE5-4607-90D1-7FA6A1327FAC}">
      <text>
        <r>
          <rPr>
            <b/>
            <sz val="9"/>
            <color indexed="81"/>
            <rFont val="Tahoma"/>
            <family val="2"/>
          </rPr>
          <t>CEPICI: Prière lier la facture scannée</t>
        </r>
        <r>
          <rPr>
            <sz val="9"/>
            <color indexed="81"/>
            <rFont val="Tahoma"/>
            <family val="2"/>
          </rPr>
          <t xml:space="preserve">
</t>
        </r>
      </text>
    </comment>
    <comment ref="F161" authorId="0" shapeId="0" xr:uid="{61890872-2124-489E-ABD2-FB9C07C7ED01}">
      <text>
        <r>
          <rPr>
            <b/>
            <sz val="9"/>
            <color indexed="81"/>
            <rFont val="Tahoma"/>
            <family val="2"/>
          </rPr>
          <t>CEPICI: Prière lier la facture scannée</t>
        </r>
        <r>
          <rPr>
            <sz val="9"/>
            <color indexed="81"/>
            <rFont val="Tahoma"/>
            <family val="2"/>
          </rPr>
          <t xml:space="preserve">
</t>
        </r>
      </text>
    </comment>
    <comment ref="F162" authorId="0" shapeId="0" xr:uid="{0EEF0414-6B8B-493C-9EAE-AC0443CB29C6}">
      <text>
        <r>
          <rPr>
            <b/>
            <sz val="9"/>
            <color indexed="81"/>
            <rFont val="Tahoma"/>
            <family val="2"/>
          </rPr>
          <t>CEPICI: Prière lier la facture scannée</t>
        </r>
        <r>
          <rPr>
            <sz val="9"/>
            <color indexed="81"/>
            <rFont val="Tahoma"/>
            <family val="2"/>
          </rPr>
          <t xml:space="preserve">
</t>
        </r>
      </text>
    </comment>
    <comment ref="F163" authorId="0" shapeId="0" xr:uid="{3C9C5C7D-1338-4876-A49E-36D404B000A9}">
      <text>
        <r>
          <rPr>
            <b/>
            <sz val="9"/>
            <color indexed="81"/>
            <rFont val="Tahoma"/>
            <family val="2"/>
          </rPr>
          <t>CEPICI: Prière lier la facture scannée</t>
        </r>
        <r>
          <rPr>
            <sz val="9"/>
            <color indexed="81"/>
            <rFont val="Tahoma"/>
            <family val="2"/>
          </rPr>
          <t xml:space="preserve">
</t>
        </r>
      </text>
    </comment>
    <comment ref="F164" authorId="0" shapeId="0" xr:uid="{5770FBDE-A552-42E7-B109-B0F8FAEB0176}">
      <text>
        <r>
          <rPr>
            <b/>
            <sz val="9"/>
            <color indexed="81"/>
            <rFont val="Tahoma"/>
            <family val="2"/>
          </rPr>
          <t>CEPICI: Prière lier la facture scannée</t>
        </r>
        <r>
          <rPr>
            <sz val="9"/>
            <color indexed="81"/>
            <rFont val="Tahoma"/>
            <family val="2"/>
          </rPr>
          <t xml:space="preserve">
</t>
        </r>
      </text>
    </comment>
    <comment ref="F165" authorId="0" shapeId="0" xr:uid="{9C0A09A7-5FA4-4A21-94B4-2BD7DF56D353}">
      <text>
        <r>
          <rPr>
            <b/>
            <sz val="9"/>
            <color indexed="81"/>
            <rFont val="Tahoma"/>
            <family val="2"/>
          </rPr>
          <t>CEPICI: Prière lier la facture scannée</t>
        </r>
        <r>
          <rPr>
            <sz val="9"/>
            <color indexed="81"/>
            <rFont val="Tahoma"/>
            <family val="2"/>
          </rPr>
          <t xml:space="preserve">
</t>
        </r>
      </text>
    </comment>
    <comment ref="F166" authorId="0" shapeId="0" xr:uid="{8361AD31-7065-4FAE-8402-832498066AB5}">
      <text>
        <r>
          <rPr>
            <b/>
            <sz val="9"/>
            <color indexed="81"/>
            <rFont val="Tahoma"/>
            <family val="2"/>
          </rPr>
          <t>CEPICI: Prière lier la facture scannée</t>
        </r>
        <r>
          <rPr>
            <sz val="9"/>
            <color indexed="81"/>
            <rFont val="Tahoma"/>
            <family val="2"/>
          </rPr>
          <t xml:space="preserve">
</t>
        </r>
      </text>
    </comment>
    <comment ref="F167" authorId="0" shapeId="0" xr:uid="{93020D0A-1980-4391-9FD1-845E52834DC1}">
      <text>
        <r>
          <rPr>
            <b/>
            <sz val="9"/>
            <color indexed="81"/>
            <rFont val="Tahoma"/>
            <family val="2"/>
          </rPr>
          <t>CEPICI: Prière lier la facture scannée</t>
        </r>
        <r>
          <rPr>
            <sz val="9"/>
            <color indexed="81"/>
            <rFont val="Tahoma"/>
            <family val="2"/>
          </rPr>
          <t xml:space="preserve">
</t>
        </r>
      </text>
    </comment>
    <comment ref="F168" authorId="0" shapeId="0" xr:uid="{5A3A0ADE-1CDC-47F9-9E8E-429581E41CE7}">
      <text>
        <r>
          <rPr>
            <b/>
            <sz val="9"/>
            <color indexed="81"/>
            <rFont val="Tahoma"/>
            <family val="2"/>
          </rPr>
          <t>CEPICI: Prière lier la facture scannée</t>
        </r>
        <r>
          <rPr>
            <sz val="9"/>
            <color indexed="81"/>
            <rFont val="Tahoma"/>
            <family val="2"/>
          </rPr>
          <t xml:space="preserve">
</t>
        </r>
      </text>
    </comment>
    <comment ref="F169" authorId="0" shapeId="0" xr:uid="{E9B22E37-C9D7-4DD3-8A65-FD74F2F678A9}">
      <text>
        <r>
          <rPr>
            <b/>
            <sz val="9"/>
            <color indexed="81"/>
            <rFont val="Tahoma"/>
            <family val="2"/>
          </rPr>
          <t>CEPICI: Prière lier la facture scannée</t>
        </r>
        <r>
          <rPr>
            <sz val="9"/>
            <color indexed="81"/>
            <rFont val="Tahoma"/>
            <family val="2"/>
          </rPr>
          <t xml:space="preserve">
</t>
        </r>
      </text>
    </comment>
    <comment ref="F170" authorId="0" shapeId="0" xr:uid="{1A8703DD-277F-405B-8612-062D3529647B}">
      <text>
        <r>
          <rPr>
            <b/>
            <sz val="9"/>
            <color indexed="81"/>
            <rFont val="Tahoma"/>
            <family val="2"/>
          </rPr>
          <t>CEPICI: Prière lier la facture scannée</t>
        </r>
        <r>
          <rPr>
            <sz val="9"/>
            <color indexed="81"/>
            <rFont val="Tahoma"/>
            <family val="2"/>
          </rPr>
          <t xml:space="preserve">
</t>
        </r>
      </text>
    </comment>
    <comment ref="F171" authorId="0" shapeId="0" xr:uid="{B0E441DE-819C-43A5-9D9F-1640593F2F3E}">
      <text>
        <r>
          <rPr>
            <b/>
            <sz val="9"/>
            <color indexed="81"/>
            <rFont val="Tahoma"/>
            <family val="2"/>
          </rPr>
          <t>CEPICI: Prière lier la facture scannée</t>
        </r>
        <r>
          <rPr>
            <sz val="9"/>
            <color indexed="81"/>
            <rFont val="Tahoma"/>
            <family val="2"/>
          </rPr>
          <t xml:space="preserve">
</t>
        </r>
      </text>
    </comment>
    <comment ref="F172" authorId="0" shapeId="0" xr:uid="{1E4E2EA9-ECBC-4B2D-A371-785D95F7550B}">
      <text>
        <r>
          <rPr>
            <b/>
            <sz val="9"/>
            <color indexed="81"/>
            <rFont val="Tahoma"/>
            <family val="2"/>
          </rPr>
          <t>CEPICI: Prière lier la facture scannée</t>
        </r>
        <r>
          <rPr>
            <sz val="9"/>
            <color indexed="81"/>
            <rFont val="Tahoma"/>
            <family val="2"/>
          </rPr>
          <t xml:space="preserve">
</t>
        </r>
      </text>
    </comment>
    <comment ref="F173" authorId="0" shapeId="0" xr:uid="{F4C6AB69-87A1-4F88-A91F-9B633C797C73}">
      <text>
        <r>
          <rPr>
            <b/>
            <sz val="9"/>
            <color indexed="81"/>
            <rFont val="Tahoma"/>
            <family val="2"/>
          </rPr>
          <t>CEPICI: Prière lier la facture scannée</t>
        </r>
        <r>
          <rPr>
            <sz val="9"/>
            <color indexed="81"/>
            <rFont val="Tahoma"/>
            <family val="2"/>
          </rPr>
          <t xml:space="preserve">
</t>
        </r>
      </text>
    </comment>
    <comment ref="F174" authorId="0" shapeId="0" xr:uid="{E2E1A23A-A3C1-4DE0-A1B3-744B23685248}">
      <text>
        <r>
          <rPr>
            <b/>
            <sz val="9"/>
            <color indexed="81"/>
            <rFont val="Tahoma"/>
            <family val="2"/>
          </rPr>
          <t>CEPICI: Prière lier la facture scannée</t>
        </r>
        <r>
          <rPr>
            <sz val="9"/>
            <color indexed="81"/>
            <rFont val="Tahoma"/>
            <family val="2"/>
          </rPr>
          <t xml:space="preserve">
</t>
        </r>
      </text>
    </comment>
    <comment ref="F175" authorId="0" shapeId="0" xr:uid="{7133CBA1-B787-4EF8-9410-AD44D6C6615C}">
      <text>
        <r>
          <rPr>
            <b/>
            <sz val="9"/>
            <color indexed="81"/>
            <rFont val="Tahoma"/>
            <family val="2"/>
          </rPr>
          <t>CEPICI: Prière lier la facture scannée</t>
        </r>
        <r>
          <rPr>
            <sz val="9"/>
            <color indexed="81"/>
            <rFont val="Tahoma"/>
            <family val="2"/>
          </rPr>
          <t xml:space="preserve">
</t>
        </r>
      </text>
    </comment>
    <comment ref="F176" authorId="0" shapeId="0" xr:uid="{A419D39A-C113-4D80-AC44-A26B7A6CCD44}">
      <text>
        <r>
          <rPr>
            <b/>
            <sz val="9"/>
            <color indexed="81"/>
            <rFont val="Tahoma"/>
            <family val="2"/>
          </rPr>
          <t>CEPICI: Prière lier la facture scannée</t>
        </r>
        <r>
          <rPr>
            <sz val="9"/>
            <color indexed="81"/>
            <rFont val="Tahoma"/>
            <family val="2"/>
          </rPr>
          <t xml:space="preserve">
</t>
        </r>
      </text>
    </comment>
    <comment ref="F177" authorId="0" shapeId="0" xr:uid="{2DAD9417-0DFA-4D7E-B80F-C223043A5E9E}">
      <text>
        <r>
          <rPr>
            <b/>
            <sz val="9"/>
            <color indexed="81"/>
            <rFont val="Tahoma"/>
            <family val="2"/>
          </rPr>
          <t>CEPICI: Prière lier la facture scannée</t>
        </r>
        <r>
          <rPr>
            <sz val="9"/>
            <color indexed="81"/>
            <rFont val="Tahoma"/>
            <family val="2"/>
          </rPr>
          <t xml:space="preserve">
</t>
        </r>
      </text>
    </comment>
    <comment ref="F178" authorId="0" shapeId="0" xr:uid="{58E14413-8FD6-4A2C-9B24-DCCBEEB93E12}">
      <text>
        <r>
          <rPr>
            <b/>
            <sz val="9"/>
            <color indexed="81"/>
            <rFont val="Tahoma"/>
            <family val="2"/>
          </rPr>
          <t>CEPICI: Prière lier la facture scannée</t>
        </r>
        <r>
          <rPr>
            <sz val="9"/>
            <color indexed="81"/>
            <rFont val="Tahoma"/>
            <family val="2"/>
          </rPr>
          <t xml:space="preserve">
</t>
        </r>
      </text>
    </comment>
    <comment ref="F179" authorId="0" shapeId="0" xr:uid="{5CB0BBA7-D909-46E8-9DED-1C512AC235FD}">
      <text>
        <r>
          <rPr>
            <b/>
            <sz val="9"/>
            <color indexed="81"/>
            <rFont val="Tahoma"/>
            <family val="2"/>
          </rPr>
          <t>CEPICI: Prière lier la facture scannée</t>
        </r>
        <r>
          <rPr>
            <sz val="9"/>
            <color indexed="81"/>
            <rFont val="Tahoma"/>
            <family val="2"/>
          </rPr>
          <t xml:space="preserve">
</t>
        </r>
      </text>
    </comment>
    <comment ref="F180" authorId="0" shapeId="0" xr:uid="{CA892FB5-577D-4BA5-B442-697BD0C74110}">
      <text>
        <r>
          <rPr>
            <b/>
            <sz val="9"/>
            <color indexed="81"/>
            <rFont val="Tahoma"/>
            <family val="2"/>
          </rPr>
          <t>CEPICI: Prière lier la facture scannée</t>
        </r>
        <r>
          <rPr>
            <sz val="9"/>
            <color indexed="81"/>
            <rFont val="Tahoma"/>
            <family val="2"/>
          </rPr>
          <t xml:space="preserve">
</t>
        </r>
      </text>
    </comment>
    <comment ref="F181" authorId="0" shapeId="0" xr:uid="{500D1F79-DB2E-42B6-BEED-B1180A381AB8}">
      <text>
        <r>
          <rPr>
            <b/>
            <sz val="9"/>
            <color indexed="81"/>
            <rFont val="Tahoma"/>
            <family val="2"/>
          </rPr>
          <t>CEPICI: Prière lier la facture scannée</t>
        </r>
        <r>
          <rPr>
            <sz val="9"/>
            <color indexed="81"/>
            <rFont val="Tahoma"/>
            <family val="2"/>
          </rPr>
          <t xml:space="preserve">
</t>
        </r>
      </text>
    </comment>
    <comment ref="F182" authorId="0" shapeId="0" xr:uid="{C73A7BB9-0146-4EF0-9D33-913D5CF250B8}">
      <text>
        <r>
          <rPr>
            <b/>
            <sz val="9"/>
            <color indexed="81"/>
            <rFont val="Tahoma"/>
            <family val="2"/>
          </rPr>
          <t>CEPICI: Prière lier la facture scannée</t>
        </r>
        <r>
          <rPr>
            <sz val="9"/>
            <color indexed="81"/>
            <rFont val="Tahoma"/>
            <family val="2"/>
          </rPr>
          <t xml:space="preserve">
</t>
        </r>
      </text>
    </comment>
    <comment ref="F183" authorId="0" shapeId="0" xr:uid="{A46A92C4-0773-4650-8CB3-D062EDCC0943}">
      <text>
        <r>
          <rPr>
            <b/>
            <sz val="9"/>
            <color indexed="81"/>
            <rFont val="Tahoma"/>
            <family val="2"/>
          </rPr>
          <t>CEPICI: Prière lier la facture scannée</t>
        </r>
        <r>
          <rPr>
            <sz val="9"/>
            <color indexed="81"/>
            <rFont val="Tahoma"/>
            <family val="2"/>
          </rPr>
          <t xml:space="preserve">
</t>
        </r>
      </text>
    </comment>
    <comment ref="F184" authorId="0" shapeId="0" xr:uid="{D29ED513-8E75-400F-9F32-F29C37D1AE75}">
      <text>
        <r>
          <rPr>
            <b/>
            <sz val="9"/>
            <color indexed="81"/>
            <rFont val="Tahoma"/>
            <family val="2"/>
          </rPr>
          <t>CEPICI: Prière lier la facture scannée</t>
        </r>
        <r>
          <rPr>
            <sz val="9"/>
            <color indexed="81"/>
            <rFont val="Tahoma"/>
            <family val="2"/>
          </rPr>
          <t xml:space="preserve">
</t>
        </r>
      </text>
    </comment>
    <comment ref="F185" authorId="0" shapeId="0" xr:uid="{F886367B-9EA2-4059-9C59-F741F499713A}">
      <text>
        <r>
          <rPr>
            <b/>
            <sz val="9"/>
            <color indexed="81"/>
            <rFont val="Tahoma"/>
            <family val="2"/>
          </rPr>
          <t>CEPICI: Prière lier la facture scannée</t>
        </r>
        <r>
          <rPr>
            <sz val="9"/>
            <color indexed="81"/>
            <rFont val="Tahoma"/>
            <family val="2"/>
          </rPr>
          <t xml:space="preserve">
</t>
        </r>
      </text>
    </comment>
    <comment ref="F186" authorId="0" shapeId="0" xr:uid="{F2B5CAA2-BE22-40BD-9739-CA05A000F329}">
      <text>
        <r>
          <rPr>
            <b/>
            <sz val="9"/>
            <color indexed="81"/>
            <rFont val="Tahoma"/>
            <family val="2"/>
          </rPr>
          <t>CEPICI: Prière lier la facture scannée</t>
        </r>
        <r>
          <rPr>
            <sz val="9"/>
            <color indexed="81"/>
            <rFont val="Tahoma"/>
            <family val="2"/>
          </rPr>
          <t xml:space="preserve">
</t>
        </r>
      </text>
    </comment>
    <comment ref="F187" authorId="0" shapeId="0" xr:uid="{B5EF2DF3-2812-499B-880A-752DF23C8EC1}">
      <text>
        <r>
          <rPr>
            <b/>
            <sz val="9"/>
            <color indexed="81"/>
            <rFont val="Tahoma"/>
            <family val="2"/>
          </rPr>
          <t>CEPICI: Prière lier la facture scannée</t>
        </r>
        <r>
          <rPr>
            <sz val="9"/>
            <color indexed="81"/>
            <rFont val="Tahoma"/>
            <family val="2"/>
          </rPr>
          <t xml:space="preserve">
</t>
        </r>
      </text>
    </comment>
    <comment ref="F188" authorId="0" shapeId="0" xr:uid="{18C10EF1-36A1-4891-B188-57E11F0BF3DF}">
      <text>
        <r>
          <rPr>
            <b/>
            <sz val="9"/>
            <color indexed="81"/>
            <rFont val="Tahoma"/>
            <family val="2"/>
          </rPr>
          <t>CEPICI: Prière lier la facture scannée</t>
        </r>
        <r>
          <rPr>
            <sz val="9"/>
            <color indexed="81"/>
            <rFont val="Tahoma"/>
            <family val="2"/>
          </rPr>
          <t xml:space="preserve">
</t>
        </r>
      </text>
    </comment>
    <comment ref="F189" authorId="0" shapeId="0" xr:uid="{844BA644-1465-4090-920F-940507FF80A1}">
      <text>
        <r>
          <rPr>
            <b/>
            <sz val="9"/>
            <color indexed="81"/>
            <rFont val="Tahoma"/>
            <family val="2"/>
          </rPr>
          <t>CEPICI: Prière lier la facture scannée</t>
        </r>
        <r>
          <rPr>
            <sz val="9"/>
            <color indexed="81"/>
            <rFont val="Tahoma"/>
            <family val="2"/>
          </rPr>
          <t xml:space="preserve">
</t>
        </r>
      </text>
    </comment>
    <comment ref="F190" authorId="0" shapeId="0" xr:uid="{29F6F32B-01E2-4C3D-A405-F812E21D06C9}">
      <text>
        <r>
          <rPr>
            <b/>
            <sz val="9"/>
            <color indexed="81"/>
            <rFont val="Tahoma"/>
            <family val="2"/>
          </rPr>
          <t>CEPICI: Prière lier la facture scannée</t>
        </r>
        <r>
          <rPr>
            <sz val="9"/>
            <color indexed="81"/>
            <rFont val="Tahoma"/>
            <family val="2"/>
          </rPr>
          <t xml:space="preserve">
</t>
        </r>
      </text>
    </comment>
    <comment ref="F191" authorId="0" shapeId="0" xr:uid="{B8F6AAAC-2C84-4FAC-A408-7877FB434806}">
      <text>
        <r>
          <rPr>
            <b/>
            <sz val="9"/>
            <color indexed="81"/>
            <rFont val="Tahoma"/>
            <family val="2"/>
          </rPr>
          <t>CEPICI: Prière lier la facture scannée</t>
        </r>
        <r>
          <rPr>
            <sz val="9"/>
            <color indexed="81"/>
            <rFont val="Tahoma"/>
            <family val="2"/>
          </rPr>
          <t xml:space="preserve">
</t>
        </r>
      </text>
    </comment>
    <comment ref="F192" authorId="0" shapeId="0" xr:uid="{71757FFF-BF6B-4C40-9D9D-96724BF02ACD}">
      <text>
        <r>
          <rPr>
            <b/>
            <sz val="9"/>
            <color indexed="81"/>
            <rFont val="Tahoma"/>
            <family val="2"/>
          </rPr>
          <t>CEPICI: Prière lier la facture scannée</t>
        </r>
        <r>
          <rPr>
            <sz val="9"/>
            <color indexed="81"/>
            <rFont val="Tahoma"/>
            <family val="2"/>
          </rPr>
          <t xml:space="preserve">
</t>
        </r>
      </text>
    </comment>
    <comment ref="F193" authorId="0" shapeId="0" xr:uid="{10433953-2FAB-4B45-BB1A-5A75DA5CA04C}">
      <text>
        <r>
          <rPr>
            <b/>
            <sz val="9"/>
            <color indexed="81"/>
            <rFont val="Tahoma"/>
            <family val="2"/>
          </rPr>
          <t>CEPICI: Prière lier la facture scannée</t>
        </r>
        <r>
          <rPr>
            <sz val="9"/>
            <color indexed="81"/>
            <rFont val="Tahoma"/>
            <family val="2"/>
          </rPr>
          <t xml:space="preserve">
</t>
        </r>
      </text>
    </comment>
    <comment ref="F194" authorId="0" shapeId="0" xr:uid="{150B90F3-D135-4633-930D-7C4FAB5919FF}">
      <text>
        <r>
          <rPr>
            <b/>
            <sz val="9"/>
            <color indexed="81"/>
            <rFont val="Tahoma"/>
            <family val="2"/>
          </rPr>
          <t>CEPICI: Prière lier la facture scannée</t>
        </r>
        <r>
          <rPr>
            <sz val="9"/>
            <color indexed="81"/>
            <rFont val="Tahoma"/>
            <family val="2"/>
          </rPr>
          <t xml:space="preserve">
</t>
        </r>
      </text>
    </comment>
    <comment ref="F195" authorId="0" shapeId="0" xr:uid="{25A5EC87-74CE-4C46-B172-B19B04C46C38}">
      <text>
        <r>
          <rPr>
            <b/>
            <sz val="9"/>
            <color indexed="81"/>
            <rFont val="Tahoma"/>
            <family val="2"/>
          </rPr>
          <t>CEPICI: Prière lier la facture scannée</t>
        </r>
        <r>
          <rPr>
            <sz val="9"/>
            <color indexed="81"/>
            <rFont val="Tahoma"/>
            <family val="2"/>
          </rPr>
          <t xml:space="preserve">
</t>
        </r>
      </text>
    </comment>
    <comment ref="F196" authorId="0" shapeId="0" xr:uid="{84F95F11-8931-431B-BF55-7737C665F8B8}">
      <text>
        <r>
          <rPr>
            <b/>
            <sz val="9"/>
            <color indexed="81"/>
            <rFont val="Tahoma"/>
            <family val="2"/>
          </rPr>
          <t>CEPICI: Prière lier la facture scannée</t>
        </r>
        <r>
          <rPr>
            <sz val="9"/>
            <color indexed="81"/>
            <rFont val="Tahoma"/>
            <family val="2"/>
          </rPr>
          <t xml:space="preserve">
</t>
        </r>
      </text>
    </comment>
    <comment ref="F197" authorId="0" shapeId="0" xr:uid="{2FA4A0E6-97AD-4D47-A702-F5C60E2A9893}">
      <text>
        <r>
          <rPr>
            <b/>
            <sz val="9"/>
            <color indexed="81"/>
            <rFont val="Tahoma"/>
            <family val="2"/>
          </rPr>
          <t>CEPICI: Prière lier la facture scannée</t>
        </r>
        <r>
          <rPr>
            <sz val="9"/>
            <color indexed="81"/>
            <rFont val="Tahoma"/>
            <family val="2"/>
          </rPr>
          <t xml:space="preserve">
</t>
        </r>
      </text>
    </comment>
    <comment ref="F198" authorId="0" shapeId="0" xr:uid="{652ECF5A-0D59-4E21-8101-0BE8D8255B42}">
      <text>
        <r>
          <rPr>
            <b/>
            <sz val="9"/>
            <color indexed="81"/>
            <rFont val="Tahoma"/>
            <family val="2"/>
          </rPr>
          <t>CEPICI: Prière lier la facture scannée</t>
        </r>
        <r>
          <rPr>
            <sz val="9"/>
            <color indexed="81"/>
            <rFont val="Tahoma"/>
            <family val="2"/>
          </rPr>
          <t xml:space="preserve">
</t>
        </r>
      </text>
    </comment>
    <comment ref="F199" authorId="0" shapeId="0" xr:uid="{467D1CD3-70E7-49B1-8B00-EF5BDDCFB398}">
      <text>
        <r>
          <rPr>
            <b/>
            <sz val="9"/>
            <color indexed="81"/>
            <rFont val="Tahoma"/>
            <family val="2"/>
          </rPr>
          <t>CEPICI: Prière lier la facture scannée</t>
        </r>
        <r>
          <rPr>
            <sz val="9"/>
            <color indexed="81"/>
            <rFont val="Tahoma"/>
            <family val="2"/>
          </rPr>
          <t xml:space="preserve">
</t>
        </r>
      </text>
    </comment>
    <comment ref="F200" authorId="0" shapeId="0" xr:uid="{49E77A0D-3219-4E7C-880D-698C9ADF2445}">
      <text>
        <r>
          <rPr>
            <b/>
            <sz val="9"/>
            <color indexed="81"/>
            <rFont val="Tahoma"/>
            <family val="2"/>
          </rPr>
          <t>CEPICI: Prière lier la facture scannée</t>
        </r>
        <r>
          <rPr>
            <sz val="9"/>
            <color indexed="81"/>
            <rFont val="Tahoma"/>
            <family val="2"/>
          </rPr>
          <t xml:space="preserve">
</t>
        </r>
      </text>
    </comment>
    <comment ref="F201" authorId="0" shapeId="0" xr:uid="{5F191EDC-73C5-4691-856C-489F5C7AEEB1}">
      <text>
        <r>
          <rPr>
            <b/>
            <sz val="9"/>
            <color indexed="81"/>
            <rFont val="Tahoma"/>
            <family val="2"/>
          </rPr>
          <t>CEPICI: Prière lier la facture scannée</t>
        </r>
        <r>
          <rPr>
            <sz val="9"/>
            <color indexed="81"/>
            <rFont val="Tahoma"/>
            <family val="2"/>
          </rPr>
          <t xml:space="preserve">
</t>
        </r>
      </text>
    </comment>
    <comment ref="F202" authorId="0" shapeId="0" xr:uid="{E0F1A5C8-21A0-42B0-8DA1-04E0B74BD326}">
      <text>
        <r>
          <rPr>
            <b/>
            <sz val="9"/>
            <color indexed="81"/>
            <rFont val="Tahoma"/>
            <family val="2"/>
          </rPr>
          <t>CEPICI: Prière lier la facture scannée</t>
        </r>
        <r>
          <rPr>
            <sz val="9"/>
            <color indexed="81"/>
            <rFont val="Tahoma"/>
            <family val="2"/>
          </rPr>
          <t xml:space="preserve">
</t>
        </r>
      </text>
    </comment>
    <comment ref="F203" authorId="0" shapeId="0" xr:uid="{BE241232-4D7A-47CD-8C46-F4B2DF1841A3}">
      <text>
        <r>
          <rPr>
            <b/>
            <sz val="9"/>
            <color indexed="81"/>
            <rFont val="Tahoma"/>
            <family val="2"/>
          </rPr>
          <t>CEPICI: Prière lier la facture scannée</t>
        </r>
        <r>
          <rPr>
            <sz val="9"/>
            <color indexed="81"/>
            <rFont val="Tahoma"/>
            <family val="2"/>
          </rPr>
          <t xml:space="preserve">
</t>
        </r>
      </text>
    </comment>
    <comment ref="F204" authorId="0" shapeId="0" xr:uid="{F869BF54-6285-4B71-8EF2-9AD8903AFB6A}">
      <text>
        <r>
          <rPr>
            <b/>
            <sz val="9"/>
            <color indexed="81"/>
            <rFont val="Tahoma"/>
            <family val="2"/>
          </rPr>
          <t>CEPICI: Prière lier la facture scannée</t>
        </r>
        <r>
          <rPr>
            <sz val="9"/>
            <color indexed="81"/>
            <rFont val="Tahoma"/>
            <family val="2"/>
          </rPr>
          <t xml:space="preserve">
</t>
        </r>
      </text>
    </comment>
    <comment ref="F205" authorId="0" shapeId="0" xr:uid="{BD5FBE69-F51C-4DE7-93DB-DCCF3C7508FA}">
      <text>
        <r>
          <rPr>
            <b/>
            <sz val="9"/>
            <color indexed="81"/>
            <rFont val="Tahoma"/>
            <family val="2"/>
          </rPr>
          <t>CEPICI: Prière lier la facture scannée</t>
        </r>
        <r>
          <rPr>
            <sz val="9"/>
            <color indexed="81"/>
            <rFont val="Tahoma"/>
            <family val="2"/>
          </rPr>
          <t xml:space="preserve">
</t>
        </r>
      </text>
    </comment>
    <comment ref="F206" authorId="0" shapeId="0" xr:uid="{4B8502C5-09DD-4A88-ACA7-695BE09568C7}">
      <text>
        <r>
          <rPr>
            <b/>
            <sz val="9"/>
            <color indexed="81"/>
            <rFont val="Tahoma"/>
            <family val="2"/>
          </rPr>
          <t>CEPICI: Prière lier la facture scannée</t>
        </r>
        <r>
          <rPr>
            <sz val="9"/>
            <color indexed="81"/>
            <rFont val="Tahoma"/>
            <family val="2"/>
          </rPr>
          <t xml:space="preserve">
</t>
        </r>
      </text>
    </comment>
    <comment ref="F207" authorId="0" shapeId="0" xr:uid="{ECD62723-016A-481E-A3D1-A54C08A631BD}">
      <text>
        <r>
          <rPr>
            <b/>
            <sz val="9"/>
            <color indexed="81"/>
            <rFont val="Tahoma"/>
            <family val="2"/>
          </rPr>
          <t>CEPICI: Prière lier la facture scannée</t>
        </r>
        <r>
          <rPr>
            <sz val="9"/>
            <color indexed="81"/>
            <rFont val="Tahoma"/>
            <family val="2"/>
          </rPr>
          <t xml:space="preserve">
</t>
        </r>
      </text>
    </comment>
    <comment ref="F208" authorId="0" shapeId="0" xr:uid="{B82DF139-75E2-4B96-B1D9-E9F0E5A61379}">
      <text>
        <r>
          <rPr>
            <b/>
            <sz val="9"/>
            <color indexed="81"/>
            <rFont val="Tahoma"/>
            <family val="2"/>
          </rPr>
          <t>CEPICI: Prière lier la facture scannée</t>
        </r>
        <r>
          <rPr>
            <sz val="9"/>
            <color indexed="81"/>
            <rFont val="Tahoma"/>
            <family val="2"/>
          </rPr>
          <t xml:space="preserve">
</t>
        </r>
      </text>
    </comment>
    <comment ref="F209" authorId="0" shapeId="0" xr:uid="{23DED44A-A09D-4737-820B-0911693740A0}">
      <text>
        <r>
          <rPr>
            <b/>
            <sz val="9"/>
            <color indexed="81"/>
            <rFont val="Tahoma"/>
            <family val="2"/>
          </rPr>
          <t>CEPICI: Prière lier la facture scannée</t>
        </r>
        <r>
          <rPr>
            <sz val="9"/>
            <color indexed="81"/>
            <rFont val="Tahoma"/>
            <family val="2"/>
          </rPr>
          <t xml:space="preserve">
</t>
        </r>
      </text>
    </comment>
    <comment ref="F210" authorId="0" shapeId="0" xr:uid="{DE3F5C79-D7C8-45B2-BED1-B443784D61C3}">
      <text>
        <r>
          <rPr>
            <b/>
            <sz val="9"/>
            <color indexed="81"/>
            <rFont val="Tahoma"/>
            <family val="2"/>
          </rPr>
          <t>CEPICI: Prière lier la facture scannée</t>
        </r>
        <r>
          <rPr>
            <sz val="9"/>
            <color indexed="81"/>
            <rFont val="Tahoma"/>
            <family val="2"/>
          </rPr>
          <t xml:space="preserve">
</t>
        </r>
      </text>
    </comment>
    <comment ref="F211" authorId="0" shapeId="0" xr:uid="{43A8F75E-19BD-4C8B-8E5D-01ADBA6ACB2B}">
      <text>
        <r>
          <rPr>
            <b/>
            <sz val="9"/>
            <color indexed="81"/>
            <rFont val="Tahoma"/>
            <family val="2"/>
          </rPr>
          <t>CEPICI: Prière lier la facture scannée</t>
        </r>
        <r>
          <rPr>
            <sz val="9"/>
            <color indexed="81"/>
            <rFont val="Tahoma"/>
            <family val="2"/>
          </rPr>
          <t xml:space="preserve">
</t>
        </r>
      </text>
    </comment>
    <comment ref="F212" authorId="0" shapeId="0" xr:uid="{4AC3D2BB-554C-4AE6-8E39-1B0FFB38421F}">
      <text>
        <r>
          <rPr>
            <b/>
            <sz val="9"/>
            <color indexed="81"/>
            <rFont val="Tahoma"/>
            <family val="2"/>
          </rPr>
          <t>CEPICI: Prière lier la facture scannée</t>
        </r>
        <r>
          <rPr>
            <sz val="9"/>
            <color indexed="81"/>
            <rFont val="Tahoma"/>
            <family val="2"/>
          </rPr>
          <t xml:space="preserve">
</t>
        </r>
      </text>
    </comment>
    <comment ref="F213" authorId="0" shapeId="0" xr:uid="{1F655065-586C-4315-8FBF-6A173D955231}">
      <text>
        <r>
          <rPr>
            <b/>
            <sz val="9"/>
            <color indexed="81"/>
            <rFont val="Tahoma"/>
            <family val="2"/>
          </rPr>
          <t>CEPICI: Prière lier la facture scannée</t>
        </r>
        <r>
          <rPr>
            <sz val="9"/>
            <color indexed="81"/>
            <rFont val="Tahoma"/>
            <family val="2"/>
          </rPr>
          <t xml:space="preserve">
</t>
        </r>
      </text>
    </comment>
    <comment ref="F214" authorId="0" shapeId="0" xr:uid="{3977CEA0-723A-4196-B1E7-E38DDC4F00D6}">
      <text>
        <r>
          <rPr>
            <b/>
            <sz val="9"/>
            <color indexed="81"/>
            <rFont val="Tahoma"/>
            <family val="2"/>
          </rPr>
          <t>CEPICI: Prière lier la facture scannée</t>
        </r>
        <r>
          <rPr>
            <sz val="9"/>
            <color indexed="81"/>
            <rFont val="Tahoma"/>
            <family val="2"/>
          </rPr>
          <t xml:space="preserve">
</t>
        </r>
      </text>
    </comment>
    <comment ref="F215" authorId="0" shapeId="0" xr:uid="{596396DE-D9DF-4A6F-9CE9-9C8BFBA6A8C1}">
      <text>
        <r>
          <rPr>
            <b/>
            <sz val="9"/>
            <color indexed="81"/>
            <rFont val="Tahoma"/>
            <family val="2"/>
          </rPr>
          <t>CEPICI: Prière lier la facture scannée</t>
        </r>
        <r>
          <rPr>
            <sz val="9"/>
            <color indexed="81"/>
            <rFont val="Tahoma"/>
            <family val="2"/>
          </rPr>
          <t xml:space="preserve">
</t>
        </r>
      </text>
    </comment>
    <comment ref="F216" authorId="0" shapeId="0" xr:uid="{427642AA-EA81-49FF-B07A-2182DB5BB414}">
      <text>
        <r>
          <rPr>
            <b/>
            <sz val="9"/>
            <color indexed="81"/>
            <rFont val="Tahoma"/>
            <family val="2"/>
          </rPr>
          <t>CEPICI: Prière lier la facture scannée</t>
        </r>
        <r>
          <rPr>
            <sz val="9"/>
            <color indexed="81"/>
            <rFont val="Tahoma"/>
            <family val="2"/>
          </rPr>
          <t xml:space="preserve">
</t>
        </r>
      </text>
    </comment>
    <comment ref="F217" authorId="0" shapeId="0" xr:uid="{875ABE03-9ED4-46E7-9BF7-818CB016F73A}">
      <text>
        <r>
          <rPr>
            <b/>
            <sz val="9"/>
            <color indexed="81"/>
            <rFont val="Tahoma"/>
            <family val="2"/>
          </rPr>
          <t>CEPICI: Prière lier la facture scannée</t>
        </r>
        <r>
          <rPr>
            <sz val="9"/>
            <color indexed="81"/>
            <rFont val="Tahoma"/>
            <family val="2"/>
          </rPr>
          <t xml:space="preserve">
</t>
        </r>
      </text>
    </comment>
    <comment ref="F218" authorId="0" shapeId="0" xr:uid="{F0D0ADD1-4300-4037-BE29-DE226296A697}">
      <text>
        <r>
          <rPr>
            <b/>
            <sz val="9"/>
            <color indexed="81"/>
            <rFont val="Tahoma"/>
            <family val="2"/>
          </rPr>
          <t>CEPICI: Prière lier la facture scannée</t>
        </r>
        <r>
          <rPr>
            <sz val="9"/>
            <color indexed="81"/>
            <rFont val="Tahoma"/>
            <family val="2"/>
          </rPr>
          <t xml:space="preserve">
</t>
        </r>
      </text>
    </comment>
    <comment ref="F219" authorId="0" shapeId="0" xr:uid="{3533014D-22FB-43AE-8746-EC322B1DDEC6}">
      <text>
        <r>
          <rPr>
            <b/>
            <sz val="9"/>
            <color indexed="81"/>
            <rFont val="Tahoma"/>
            <family val="2"/>
          </rPr>
          <t>CEPICI: Prière lier la facture scannée</t>
        </r>
        <r>
          <rPr>
            <sz val="9"/>
            <color indexed="81"/>
            <rFont val="Tahoma"/>
            <family val="2"/>
          </rPr>
          <t xml:space="preserve">
</t>
        </r>
      </text>
    </comment>
    <comment ref="F220" authorId="0" shapeId="0" xr:uid="{7321148A-8CC5-4C46-A3B1-76358E9366C3}">
      <text>
        <r>
          <rPr>
            <b/>
            <sz val="9"/>
            <color indexed="81"/>
            <rFont val="Tahoma"/>
            <family val="2"/>
          </rPr>
          <t>CEPICI: Prière lier la facture scannée</t>
        </r>
        <r>
          <rPr>
            <sz val="9"/>
            <color indexed="81"/>
            <rFont val="Tahoma"/>
            <family val="2"/>
          </rPr>
          <t xml:space="preserve">
</t>
        </r>
      </text>
    </comment>
    <comment ref="F221" authorId="0" shapeId="0" xr:uid="{1BE429F0-5532-4476-A260-E05138F38BC8}">
      <text>
        <r>
          <rPr>
            <b/>
            <sz val="9"/>
            <color indexed="81"/>
            <rFont val="Tahoma"/>
            <family val="2"/>
          </rPr>
          <t>CEPICI: Prière lier la facture scannée</t>
        </r>
        <r>
          <rPr>
            <sz val="9"/>
            <color indexed="81"/>
            <rFont val="Tahoma"/>
            <family val="2"/>
          </rPr>
          <t xml:space="preserve">
</t>
        </r>
      </text>
    </comment>
    <comment ref="F222" authorId="0" shapeId="0" xr:uid="{6DE8AFCF-363C-415E-8E67-273AE6E28F8D}">
      <text>
        <r>
          <rPr>
            <b/>
            <sz val="9"/>
            <color indexed="81"/>
            <rFont val="Tahoma"/>
            <family val="2"/>
          </rPr>
          <t>CEPICI: Prière lier la facture scannée</t>
        </r>
        <r>
          <rPr>
            <sz val="9"/>
            <color indexed="81"/>
            <rFont val="Tahoma"/>
            <family val="2"/>
          </rPr>
          <t xml:space="preserve">
</t>
        </r>
      </text>
    </comment>
    <comment ref="F223" authorId="0" shapeId="0" xr:uid="{E505E277-43D6-4220-823C-AA1F66AB17AE}">
      <text>
        <r>
          <rPr>
            <b/>
            <sz val="9"/>
            <color indexed="81"/>
            <rFont val="Tahoma"/>
            <family val="2"/>
          </rPr>
          <t>CEPICI: Prière lier la facture scannée</t>
        </r>
        <r>
          <rPr>
            <sz val="9"/>
            <color indexed="81"/>
            <rFont val="Tahoma"/>
            <family val="2"/>
          </rPr>
          <t xml:space="preserve">
</t>
        </r>
      </text>
    </comment>
    <comment ref="F224" authorId="0" shapeId="0" xr:uid="{C65C5939-5484-4775-8FA4-C110F84EAA2D}">
      <text>
        <r>
          <rPr>
            <b/>
            <sz val="9"/>
            <color indexed="81"/>
            <rFont val="Tahoma"/>
            <family val="2"/>
          </rPr>
          <t>CEPICI: Prière lier la facture scannée</t>
        </r>
        <r>
          <rPr>
            <sz val="9"/>
            <color indexed="81"/>
            <rFont val="Tahoma"/>
            <family val="2"/>
          </rPr>
          <t xml:space="preserve">
</t>
        </r>
      </text>
    </comment>
    <comment ref="F225" authorId="0" shapeId="0" xr:uid="{FF26E7B9-D116-4295-8714-4A56D4ACB820}">
      <text>
        <r>
          <rPr>
            <b/>
            <sz val="9"/>
            <color indexed="81"/>
            <rFont val="Tahoma"/>
            <family val="2"/>
          </rPr>
          <t>CEPICI: Prière lier la facture scannée</t>
        </r>
        <r>
          <rPr>
            <sz val="9"/>
            <color indexed="81"/>
            <rFont val="Tahoma"/>
            <family val="2"/>
          </rPr>
          <t xml:space="preserve">
</t>
        </r>
      </text>
    </comment>
    <comment ref="F226" authorId="0" shapeId="0" xr:uid="{74F78C5F-D78B-4BDC-AF19-5998258B8A98}">
      <text>
        <r>
          <rPr>
            <b/>
            <sz val="9"/>
            <color indexed="81"/>
            <rFont val="Tahoma"/>
            <family val="2"/>
          </rPr>
          <t>CEPICI: Prière lier la facture scannée</t>
        </r>
        <r>
          <rPr>
            <sz val="9"/>
            <color indexed="81"/>
            <rFont val="Tahoma"/>
            <family val="2"/>
          </rPr>
          <t xml:space="preserve">
</t>
        </r>
      </text>
    </comment>
    <comment ref="F227" authorId="0" shapeId="0" xr:uid="{A091FF36-6D50-4F7C-B929-FA554A8AA229}">
      <text>
        <r>
          <rPr>
            <b/>
            <sz val="9"/>
            <color indexed="81"/>
            <rFont val="Tahoma"/>
            <family val="2"/>
          </rPr>
          <t>CEPICI: Prière lier la facture scannée</t>
        </r>
        <r>
          <rPr>
            <sz val="9"/>
            <color indexed="81"/>
            <rFont val="Tahoma"/>
            <family val="2"/>
          </rPr>
          <t xml:space="preserve">
</t>
        </r>
      </text>
    </comment>
    <comment ref="F228" authorId="0" shapeId="0" xr:uid="{38FC9331-9858-4BD1-88F1-951BE7BA2A07}">
      <text>
        <r>
          <rPr>
            <b/>
            <sz val="9"/>
            <color indexed="81"/>
            <rFont val="Tahoma"/>
            <family val="2"/>
          </rPr>
          <t>CEPICI: Prière lier la facture scannée</t>
        </r>
        <r>
          <rPr>
            <sz val="9"/>
            <color indexed="81"/>
            <rFont val="Tahoma"/>
            <family val="2"/>
          </rPr>
          <t xml:space="preserve">
</t>
        </r>
      </text>
    </comment>
    <comment ref="F229" authorId="0" shapeId="0" xr:uid="{92CF1435-5F08-4D0C-B2D0-5867FB65A3F1}">
      <text>
        <r>
          <rPr>
            <b/>
            <sz val="9"/>
            <color indexed="81"/>
            <rFont val="Tahoma"/>
            <family val="2"/>
          </rPr>
          <t>CEPICI: Prière lier la facture scannée</t>
        </r>
        <r>
          <rPr>
            <sz val="9"/>
            <color indexed="81"/>
            <rFont val="Tahoma"/>
            <family val="2"/>
          </rPr>
          <t xml:space="preserve">
</t>
        </r>
      </text>
    </comment>
    <comment ref="F230" authorId="0" shapeId="0" xr:uid="{3998CF02-DCA9-47EA-8658-9C1A59AB7F1F}">
      <text>
        <r>
          <rPr>
            <b/>
            <sz val="9"/>
            <color indexed="81"/>
            <rFont val="Tahoma"/>
            <family val="2"/>
          </rPr>
          <t>CEPICI: Prière lier la facture scannée</t>
        </r>
        <r>
          <rPr>
            <sz val="9"/>
            <color indexed="81"/>
            <rFont val="Tahoma"/>
            <family val="2"/>
          </rPr>
          <t xml:space="preserve">
</t>
        </r>
      </text>
    </comment>
    <comment ref="F231" authorId="0" shapeId="0" xr:uid="{339684BF-2E97-4009-AF6F-3AB6108F9BBB}">
      <text>
        <r>
          <rPr>
            <b/>
            <sz val="9"/>
            <color indexed="81"/>
            <rFont val="Tahoma"/>
            <family val="2"/>
          </rPr>
          <t>CEPICI: Prière lier la facture scannée</t>
        </r>
        <r>
          <rPr>
            <sz val="9"/>
            <color indexed="81"/>
            <rFont val="Tahoma"/>
            <family val="2"/>
          </rPr>
          <t xml:space="preserve">
</t>
        </r>
      </text>
    </comment>
    <comment ref="F232" authorId="0" shapeId="0" xr:uid="{5806EE1E-8C81-48F0-B3A6-80E84E1684E5}">
      <text>
        <r>
          <rPr>
            <b/>
            <sz val="9"/>
            <color indexed="81"/>
            <rFont val="Tahoma"/>
            <family val="2"/>
          </rPr>
          <t>CEPICI: Prière lier la facture scannée</t>
        </r>
        <r>
          <rPr>
            <sz val="9"/>
            <color indexed="81"/>
            <rFont val="Tahoma"/>
            <family val="2"/>
          </rPr>
          <t xml:space="preserve">
</t>
        </r>
      </text>
    </comment>
    <comment ref="F233" authorId="0" shapeId="0" xr:uid="{C09CC23F-A05D-4308-A34D-013DE9DCB929}">
      <text>
        <r>
          <rPr>
            <b/>
            <sz val="9"/>
            <color indexed="81"/>
            <rFont val="Tahoma"/>
            <family val="2"/>
          </rPr>
          <t>CEPICI: Prière lier la facture scannée</t>
        </r>
        <r>
          <rPr>
            <sz val="9"/>
            <color indexed="81"/>
            <rFont val="Tahoma"/>
            <family val="2"/>
          </rPr>
          <t xml:space="preserve">
</t>
        </r>
      </text>
    </comment>
    <comment ref="F234" authorId="0" shapeId="0" xr:uid="{813188C0-794D-47B2-8674-539E92B6FD78}">
      <text>
        <r>
          <rPr>
            <b/>
            <sz val="9"/>
            <color indexed="81"/>
            <rFont val="Tahoma"/>
            <family val="2"/>
          </rPr>
          <t>CEPICI: Prière lier la facture scannée</t>
        </r>
        <r>
          <rPr>
            <sz val="9"/>
            <color indexed="81"/>
            <rFont val="Tahoma"/>
            <family val="2"/>
          </rPr>
          <t xml:space="preserve">
</t>
        </r>
      </text>
    </comment>
    <comment ref="F235" authorId="0" shapeId="0" xr:uid="{20277755-4FF6-4B3B-933F-AFD7DD8071EF}">
      <text>
        <r>
          <rPr>
            <b/>
            <sz val="9"/>
            <color indexed="81"/>
            <rFont val="Tahoma"/>
            <family val="2"/>
          </rPr>
          <t>CEPICI: Prière lier la facture scannée</t>
        </r>
        <r>
          <rPr>
            <sz val="9"/>
            <color indexed="81"/>
            <rFont val="Tahoma"/>
            <family val="2"/>
          </rPr>
          <t xml:space="preserve">
</t>
        </r>
      </text>
    </comment>
    <comment ref="F236" authorId="0" shapeId="0" xr:uid="{303F24C5-824B-4747-88BE-3C01443202B7}">
      <text>
        <r>
          <rPr>
            <b/>
            <sz val="9"/>
            <color indexed="81"/>
            <rFont val="Tahoma"/>
            <family val="2"/>
          </rPr>
          <t>CEPICI: Prière lier la facture scannée</t>
        </r>
        <r>
          <rPr>
            <sz val="9"/>
            <color indexed="81"/>
            <rFont val="Tahoma"/>
            <family val="2"/>
          </rPr>
          <t xml:space="preserve">
</t>
        </r>
      </text>
    </comment>
    <comment ref="F237" authorId="0" shapeId="0" xr:uid="{C4F26DC7-B552-4F0D-BFE8-257CA0A48E8A}">
      <text>
        <r>
          <rPr>
            <b/>
            <sz val="9"/>
            <color indexed="81"/>
            <rFont val="Tahoma"/>
            <family val="2"/>
          </rPr>
          <t>CEPICI: Prière lier la facture scannée</t>
        </r>
        <r>
          <rPr>
            <sz val="9"/>
            <color indexed="81"/>
            <rFont val="Tahoma"/>
            <family val="2"/>
          </rPr>
          <t xml:space="preserve">
</t>
        </r>
      </text>
    </comment>
    <comment ref="F238" authorId="0" shapeId="0" xr:uid="{A508D5BB-19BA-43E0-ABF8-341170D8DAD4}">
      <text>
        <r>
          <rPr>
            <b/>
            <sz val="9"/>
            <color indexed="81"/>
            <rFont val="Tahoma"/>
            <family val="2"/>
          </rPr>
          <t>CEPICI: Prière lier la facture scannée</t>
        </r>
        <r>
          <rPr>
            <sz val="9"/>
            <color indexed="81"/>
            <rFont val="Tahoma"/>
            <family val="2"/>
          </rPr>
          <t xml:space="preserve">
</t>
        </r>
      </text>
    </comment>
    <comment ref="F239" authorId="0" shapeId="0" xr:uid="{B3D0829B-8704-468F-B151-F1A25EF5E2E1}">
      <text>
        <r>
          <rPr>
            <b/>
            <sz val="9"/>
            <color indexed="81"/>
            <rFont val="Tahoma"/>
            <family val="2"/>
          </rPr>
          <t>CEPICI: Prière lier la facture scannée</t>
        </r>
        <r>
          <rPr>
            <sz val="9"/>
            <color indexed="81"/>
            <rFont val="Tahoma"/>
            <family val="2"/>
          </rPr>
          <t xml:space="preserve">
</t>
        </r>
      </text>
    </comment>
    <comment ref="F240" authorId="0" shapeId="0" xr:uid="{062D5A91-DD4B-4298-B161-E9368C009696}">
      <text>
        <r>
          <rPr>
            <b/>
            <sz val="9"/>
            <color indexed="81"/>
            <rFont val="Tahoma"/>
            <family val="2"/>
          </rPr>
          <t>CEPICI: Prière lier la facture scannée</t>
        </r>
        <r>
          <rPr>
            <sz val="9"/>
            <color indexed="81"/>
            <rFont val="Tahoma"/>
            <family val="2"/>
          </rPr>
          <t xml:space="preserve">
</t>
        </r>
      </text>
    </comment>
    <comment ref="F241" authorId="0" shapeId="0" xr:uid="{7561C0C9-5831-495F-8D9F-AB602361421F}">
      <text>
        <r>
          <rPr>
            <b/>
            <sz val="9"/>
            <color indexed="81"/>
            <rFont val="Tahoma"/>
            <family val="2"/>
          </rPr>
          <t>CEPICI: Prière lier la facture scannée</t>
        </r>
        <r>
          <rPr>
            <sz val="9"/>
            <color indexed="81"/>
            <rFont val="Tahoma"/>
            <family val="2"/>
          </rPr>
          <t xml:space="preserve">
</t>
        </r>
      </text>
    </comment>
    <comment ref="F242" authorId="0" shapeId="0" xr:uid="{F21460DC-5A36-4E12-8A82-006D5DED4708}">
      <text>
        <r>
          <rPr>
            <b/>
            <sz val="9"/>
            <color indexed="81"/>
            <rFont val="Tahoma"/>
            <family val="2"/>
          </rPr>
          <t>CEPICI: Prière lier la facture scannée</t>
        </r>
        <r>
          <rPr>
            <sz val="9"/>
            <color indexed="81"/>
            <rFont val="Tahoma"/>
            <family val="2"/>
          </rPr>
          <t xml:space="preserve">
</t>
        </r>
      </text>
    </comment>
    <comment ref="F243" authorId="0" shapeId="0" xr:uid="{F70A79A5-FEE6-4DC5-9C1A-FC47E196037A}">
      <text>
        <r>
          <rPr>
            <b/>
            <sz val="9"/>
            <color indexed="81"/>
            <rFont val="Tahoma"/>
            <family val="2"/>
          </rPr>
          <t>CEPICI: Prière lier la facture scannée</t>
        </r>
        <r>
          <rPr>
            <sz val="9"/>
            <color indexed="81"/>
            <rFont val="Tahoma"/>
            <family val="2"/>
          </rPr>
          <t xml:space="preserve">
</t>
        </r>
      </text>
    </comment>
    <comment ref="F244" authorId="0" shapeId="0" xr:uid="{1F655909-85A8-44B9-9641-6C8E75EEF883}">
      <text>
        <r>
          <rPr>
            <b/>
            <sz val="9"/>
            <color indexed="81"/>
            <rFont val="Tahoma"/>
            <family val="2"/>
          </rPr>
          <t>CEPICI: Prière lier la facture scannée</t>
        </r>
        <r>
          <rPr>
            <sz val="9"/>
            <color indexed="81"/>
            <rFont val="Tahoma"/>
            <family val="2"/>
          </rPr>
          <t xml:space="preserve">
</t>
        </r>
      </text>
    </comment>
    <comment ref="F245" authorId="0" shapeId="0" xr:uid="{EAEC9006-B39A-486E-BF8C-7AC412F15021}">
      <text>
        <r>
          <rPr>
            <b/>
            <sz val="9"/>
            <color indexed="81"/>
            <rFont val="Tahoma"/>
            <family val="2"/>
          </rPr>
          <t>CEPICI: Prière lier la facture scannée</t>
        </r>
        <r>
          <rPr>
            <sz val="9"/>
            <color indexed="81"/>
            <rFont val="Tahoma"/>
            <family val="2"/>
          </rPr>
          <t xml:space="preserve">
</t>
        </r>
      </text>
    </comment>
    <comment ref="F246" authorId="0" shapeId="0" xr:uid="{27A8ACFB-8779-4162-9E59-23C66A052A78}">
      <text>
        <r>
          <rPr>
            <b/>
            <sz val="9"/>
            <color indexed="81"/>
            <rFont val="Tahoma"/>
            <family val="2"/>
          </rPr>
          <t>CEPICI: Prière lier la facture scannée</t>
        </r>
        <r>
          <rPr>
            <sz val="9"/>
            <color indexed="81"/>
            <rFont val="Tahoma"/>
            <family val="2"/>
          </rPr>
          <t xml:space="preserve">
</t>
        </r>
      </text>
    </comment>
    <comment ref="F247" authorId="0" shapeId="0" xr:uid="{ABB86A5A-2DFC-4364-BA17-E6041698DA24}">
      <text>
        <r>
          <rPr>
            <b/>
            <sz val="9"/>
            <color indexed="81"/>
            <rFont val="Tahoma"/>
            <family val="2"/>
          </rPr>
          <t>CEPICI: Prière lier la facture scannée</t>
        </r>
        <r>
          <rPr>
            <sz val="9"/>
            <color indexed="81"/>
            <rFont val="Tahoma"/>
            <family val="2"/>
          </rPr>
          <t xml:space="preserve">
</t>
        </r>
      </text>
    </comment>
    <comment ref="F248" authorId="0" shapeId="0" xr:uid="{B2866045-F357-42E8-A1C3-D362D1FE2A3E}">
      <text>
        <r>
          <rPr>
            <b/>
            <sz val="9"/>
            <color indexed="81"/>
            <rFont val="Tahoma"/>
            <family val="2"/>
          </rPr>
          <t>CEPICI: Prière lier la facture scannée</t>
        </r>
        <r>
          <rPr>
            <sz val="9"/>
            <color indexed="81"/>
            <rFont val="Tahoma"/>
            <family val="2"/>
          </rPr>
          <t xml:space="preserve">
</t>
        </r>
      </text>
    </comment>
    <comment ref="F249" authorId="0" shapeId="0" xr:uid="{E71EE15E-CC17-47B6-A4A3-E4BB39E39D42}">
      <text>
        <r>
          <rPr>
            <b/>
            <sz val="9"/>
            <color indexed="81"/>
            <rFont val="Tahoma"/>
            <family val="2"/>
          </rPr>
          <t>CEPICI: Prière lier la facture scannée</t>
        </r>
        <r>
          <rPr>
            <sz val="9"/>
            <color indexed="81"/>
            <rFont val="Tahoma"/>
            <family val="2"/>
          </rPr>
          <t xml:space="preserve">
</t>
        </r>
      </text>
    </comment>
    <comment ref="F250" authorId="0" shapeId="0" xr:uid="{08821C5E-3CEF-4299-8568-F6E39ECA79F2}">
      <text>
        <r>
          <rPr>
            <b/>
            <sz val="9"/>
            <color indexed="81"/>
            <rFont val="Tahoma"/>
            <family val="2"/>
          </rPr>
          <t>CEPICI: Prière lier la facture scannée</t>
        </r>
        <r>
          <rPr>
            <sz val="9"/>
            <color indexed="81"/>
            <rFont val="Tahoma"/>
            <family val="2"/>
          </rPr>
          <t xml:space="preserve">
</t>
        </r>
      </text>
    </comment>
    <comment ref="F251" authorId="0" shapeId="0" xr:uid="{3883C0DD-DA53-47A9-B2D9-BFF7EEA0CC9F}">
      <text>
        <r>
          <rPr>
            <b/>
            <sz val="9"/>
            <color indexed="81"/>
            <rFont val="Tahoma"/>
            <family val="2"/>
          </rPr>
          <t>CEPICI: Prière lier la facture scannée</t>
        </r>
        <r>
          <rPr>
            <sz val="9"/>
            <color indexed="81"/>
            <rFont val="Tahoma"/>
            <family val="2"/>
          </rPr>
          <t xml:space="preserve">
</t>
        </r>
      </text>
    </comment>
    <comment ref="F252" authorId="0" shapeId="0" xr:uid="{88FDEE26-2E15-4534-AE5E-26E7BCD6D529}">
      <text>
        <r>
          <rPr>
            <b/>
            <sz val="9"/>
            <color indexed="81"/>
            <rFont val="Tahoma"/>
            <family val="2"/>
          </rPr>
          <t>CEPICI: Prière lier la facture scannée</t>
        </r>
        <r>
          <rPr>
            <sz val="9"/>
            <color indexed="81"/>
            <rFont val="Tahoma"/>
            <family val="2"/>
          </rPr>
          <t xml:space="preserve">
</t>
        </r>
      </text>
    </comment>
    <comment ref="F253" authorId="0" shapeId="0" xr:uid="{50021E6B-B9EB-4E1B-9F7C-0582D6B9BBD6}">
      <text>
        <r>
          <rPr>
            <b/>
            <sz val="9"/>
            <color indexed="81"/>
            <rFont val="Tahoma"/>
            <family val="2"/>
          </rPr>
          <t>CEPICI: Prière lier la facture scannée</t>
        </r>
        <r>
          <rPr>
            <sz val="9"/>
            <color indexed="81"/>
            <rFont val="Tahoma"/>
            <family val="2"/>
          </rPr>
          <t xml:space="preserve">
</t>
        </r>
      </text>
    </comment>
    <comment ref="F254" authorId="0" shapeId="0" xr:uid="{AC2AC6B5-8A8A-43BF-8A1C-0316210226E5}">
      <text>
        <r>
          <rPr>
            <b/>
            <sz val="9"/>
            <color indexed="81"/>
            <rFont val="Tahoma"/>
            <family val="2"/>
          </rPr>
          <t>CEPICI: Prière lier la facture scannée</t>
        </r>
        <r>
          <rPr>
            <sz val="9"/>
            <color indexed="81"/>
            <rFont val="Tahoma"/>
            <family val="2"/>
          </rPr>
          <t xml:space="preserve">
</t>
        </r>
      </text>
    </comment>
    <comment ref="F255" authorId="0" shapeId="0" xr:uid="{67D447A5-7352-4B16-B56B-7586265AC7CD}">
      <text>
        <r>
          <rPr>
            <b/>
            <sz val="9"/>
            <color indexed="81"/>
            <rFont val="Tahoma"/>
            <family val="2"/>
          </rPr>
          <t>CEPICI: Prière lier la facture scannée</t>
        </r>
        <r>
          <rPr>
            <sz val="9"/>
            <color indexed="81"/>
            <rFont val="Tahoma"/>
            <family val="2"/>
          </rPr>
          <t xml:space="preserve">
</t>
        </r>
      </text>
    </comment>
    <comment ref="F256" authorId="0" shapeId="0" xr:uid="{F3C379AD-C027-449E-8C58-5A49712BA1FB}">
      <text>
        <r>
          <rPr>
            <b/>
            <sz val="9"/>
            <color indexed="81"/>
            <rFont val="Tahoma"/>
            <family val="2"/>
          </rPr>
          <t>CEPICI: Prière lier la facture scannée</t>
        </r>
        <r>
          <rPr>
            <sz val="9"/>
            <color indexed="81"/>
            <rFont val="Tahoma"/>
            <family val="2"/>
          </rPr>
          <t xml:space="preserve">
</t>
        </r>
      </text>
    </comment>
    <comment ref="F257" authorId="0" shapeId="0" xr:uid="{B9EEB22E-ED4B-4F9F-93DC-86DD1C142156}">
      <text>
        <r>
          <rPr>
            <b/>
            <sz val="9"/>
            <color indexed="81"/>
            <rFont val="Tahoma"/>
            <family val="2"/>
          </rPr>
          <t>CEPICI: Prière lier la facture scannée</t>
        </r>
        <r>
          <rPr>
            <sz val="9"/>
            <color indexed="81"/>
            <rFont val="Tahoma"/>
            <family val="2"/>
          </rPr>
          <t xml:space="preserve">
</t>
        </r>
      </text>
    </comment>
    <comment ref="F258" authorId="0" shapeId="0" xr:uid="{37A3FA2F-F587-47C9-9180-91F19BD47806}">
      <text>
        <r>
          <rPr>
            <b/>
            <sz val="9"/>
            <color indexed="81"/>
            <rFont val="Tahoma"/>
            <family val="2"/>
          </rPr>
          <t>CEPICI: Prière lier la facture scannée</t>
        </r>
        <r>
          <rPr>
            <sz val="9"/>
            <color indexed="81"/>
            <rFont val="Tahoma"/>
            <family val="2"/>
          </rPr>
          <t xml:space="preserve">
</t>
        </r>
      </text>
    </comment>
    <comment ref="F259" authorId="0" shapeId="0" xr:uid="{3E93278C-CECE-4559-AF48-E1CC89C55BD6}">
      <text>
        <r>
          <rPr>
            <b/>
            <sz val="9"/>
            <color indexed="81"/>
            <rFont val="Tahoma"/>
            <family val="2"/>
          </rPr>
          <t>CEPICI: Prière lier la facture scannée</t>
        </r>
        <r>
          <rPr>
            <sz val="9"/>
            <color indexed="81"/>
            <rFont val="Tahoma"/>
            <family val="2"/>
          </rPr>
          <t xml:space="preserve">
</t>
        </r>
      </text>
    </comment>
    <comment ref="F260" authorId="0" shapeId="0" xr:uid="{C5E9FA82-CA8D-489A-A1F5-E87E79ECB1EC}">
      <text>
        <r>
          <rPr>
            <b/>
            <sz val="9"/>
            <color indexed="81"/>
            <rFont val="Tahoma"/>
            <family val="2"/>
          </rPr>
          <t>CEPICI: Prière lier la facture scannée</t>
        </r>
        <r>
          <rPr>
            <sz val="9"/>
            <color indexed="81"/>
            <rFont val="Tahoma"/>
            <family val="2"/>
          </rPr>
          <t xml:space="preserve">
</t>
        </r>
      </text>
    </comment>
    <comment ref="F261" authorId="0" shapeId="0" xr:uid="{128776CB-7C98-48EF-BE87-E92BAD4896FF}">
      <text>
        <r>
          <rPr>
            <b/>
            <sz val="9"/>
            <color indexed="81"/>
            <rFont val="Tahoma"/>
            <family val="2"/>
          </rPr>
          <t>CEPICI: Prière lier la facture scannée</t>
        </r>
        <r>
          <rPr>
            <sz val="9"/>
            <color indexed="81"/>
            <rFont val="Tahoma"/>
            <family val="2"/>
          </rPr>
          <t xml:space="preserve">
</t>
        </r>
      </text>
    </comment>
    <comment ref="F262" authorId="0" shapeId="0" xr:uid="{4445165A-7217-4A46-B2B3-483108153DC5}">
      <text>
        <r>
          <rPr>
            <b/>
            <sz val="9"/>
            <color indexed="81"/>
            <rFont val="Tahoma"/>
            <family val="2"/>
          </rPr>
          <t>CEPICI: Prière lier la facture scannée</t>
        </r>
        <r>
          <rPr>
            <sz val="9"/>
            <color indexed="81"/>
            <rFont val="Tahoma"/>
            <family val="2"/>
          </rPr>
          <t xml:space="preserve">
</t>
        </r>
      </text>
    </comment>
    <comment ref="F263" authorId="0" shapeId="0" xr:uid="{57966B46-B636-4646-902B-83A07F61C842}">
      <text>
        <r>
          <rPr>
            <b/>
            <sz val="9"/>
            <color indexed="81"/>
            <rFont val="Tahoma"/>
            <family val="2"/>
          </rPr>
          <t>CEPICI: Prière lier la facture scannée</t>
        </r>
        <r>
          <rPr>
            <sz val="9"/>
            <color indexed="81"/>
            <rFont val="Tahoma"/>
            <family val="2"/>
          </rPr>
          <t xml:space="preserve">
</t>
        </r>
      </text>
    </comment>
    <comment ref="F264" authorId="0" shapeId="0" xr:uid="{D618F11B-96FB-428D-93BD-B908BEB0E994}">
      <text>
        <r>
          <rPr>
            <b/>
            <sz val="9"/>
            <color indexed="81"/>
            <rFont val="Tahoma"/>
            <family val="2"/>
          </rPr>
          <t>CEPICI: Prière lier la facture scannée</t>
        </r>
        <r>
          <rPr>
            <sz val="9"/>
            <color indexed="81"/>
            <rFont val="Tahoma"/>
            <family val="2"/>
          </rPr>
          <t xml:space="preserve">
</t>
        </r>
      </text>
    </comment>
    <comment ref="F265" authorId="0" shapeId="0" xr:uid="{F628B0B9-17C3-4486-B7FD-99DBD7F03D07}">
      <text>
        <r>
          <rPr>
            <b/>
            <sz val="9"/>
            <color indexed="81"/>
            <rFont val="Tahoma"/>
            <family val="2"/>
          </rPr>
          <t>CEPICI: Prière lier la facture scannée</t>
        </r>
        <r>
          <rPr>
            <sz val="9"/>
            <color indexed="81"/>
            <rFont val="Tahoma"/>
            <family val="2"/>
          </rPr>
          <t xml:space="preserve">
</t>
        </r>
      </text>
    </comment>
    <comment ref="F266" authorId="0" shapeId="0" xr:uid="{3028755B-774F-4575-9360-E36AA08BE0D0}">
      <text>
        <r>
          <rPr>
            <b/>
            <sz val="9"/>
            <color indexed="81"/>
            <rFont val="Tahoma"/>
            <family val="2"/>
          </rPr>
          <t>CEPICI: Prière lier la facture scannée</t>
        </r>
        <r>
          <rPr>
            <sz val="9"/>
            <color indexed="81"/>
            <rFont val="Tahoma"/>
            <family val="2"/>
          </rPr>
          <t xml:space="preserve">
</t>
        </r>
      </text>
    </comment>
    <comment ref="F267" authorId="0" shapeId="0" xr:uid="{C0D0D897-95BE-4DF1-82D1-A997AB7621D8}">
      <text>
        <r>
          <rPr>
            <b/>
            <sz val="9"/>
            <color indexed="81"/>
            <rFont val="Tahoma"/>
            <family val="2"/>
          </rPr>
          <t>CEPICI: Prière lier la facture scannée</t>
        </r>
        <r>
          <rPr>
            <sz val="9"/>
            <color indexed="81"/>
            <rFont val="Tahoma"/>
            <family val="2"/>
          </rPr>
          <t xml:space="preserve">
</t>
        </r>
      </text>
    </comment>
    <comment ref="F268" authorId="0" shapeId="0" xr:uid="{B3D7F93C-96DA-4B96-8B6E-77486CD86BFA}">
      <text>
        <r>
          <rPr>
            <b/>
            <sz val="9"/>
            <color indexed="81"/>
            <rFont val="Tahoma"/>
            <family val="2"/>
          </rPr>
          <t>CEPICI: Prière lier la facture scannée</t>
        </r>
        <r>
          <rPr>
            <sz val="9"/>
            <color indexed="81"/>
            <rFont val="Tahoma"/>
            <family val="2"/>
          </rPr>
          <t xml:space="preserve">
</t>
        </r>
      </text>
    </comment>
    <comment ref="F269" authorId="0" shapeId="0" xr:uid="{B48601CE-E5B0-458E-9E6E-20AE92C67680}">
      <text>
        <r>
          <rPr>
            <b/>
            <sz val="9"/>
            <color indexed="81"/>
            <rFont val="Tahoma"/>
            <family val="2"/>
          </rPr>
          <t>CEPICI: Prière lier la facture scannée</t>
        </r>
        <r>
          <rPr>
            <sz val="9"/>
            <color indexed="81"/>
            <rFont val="Tahoma"/>
            <family val="2"/>
          </rPr>
          <t xml:space="preserve">
</t>
        </r>
      </text>
    </comment>
    <comment ref="F270" authorId="0" shapeId="0" xr:uid="{2C2C540B-A1DD-4769-96BB-A02244C2CFE3}">
      <text>
        <r>
          <rPr>
            <b/>
            <sz val="9"/>
            <color indexed="81"/>
            <rFont val="Tahoma"/>
            <family val="2"/>
          </rPr>
          <t>CEPICI: Prière lier la facture scannée</t>
        </r>
        <r>
          <rPr>
            <sz val="9"/>
            <color indexed="81"/>
            <rFont val="Tahoma"/>
            <family val="2"/>
          </rPr>
          <t xml:space="preserve">
</t>
        </r>
      </text>
    </comment>
    <comment ref="F271" authorId="0" shapeId="0" xr:uid="{A8AE5185-724E-4604-BB00-A4EEA478044D}">
      <text>
        <r>
          <rPr>
            <b/>
            <sz val="9"/>
            <color indexed="81"/>
            <rFont val="Tahoma"/>
            <family val="2"/>
          </rPr>
          <t>CEPICI: Prière lier la facture scannée</t>
        </r>
        <r>
          <rPr>
            <sz val="9"/>
            <color indexed="81"/>
            <rFont val="Tahoma"/>
            <family val="2"/>
          </rPr>
          <t xml:space="preserve">
</t>
        </r>
      </text>
    </comment>
    <comment ref="F272" authorId="0" shapeId="0" xr:uid="{396CE6D3-D7AE-4D7D-8A3E-BF720F3B956C}">
      <text>
        <r>
          <rPr>
            <b/>
            <sz val="9"/>
            <color indexed="81"/>
            <rFont val="Tahoma"/>
            <family val="2"/>
          </rPr>
          <t>CEPICI: Prière lier la facture scannée</t>
        </r>
        <r>
          <rPr>
            <sz val="9"/>
            <color indexed="81"/>
            <rFont val="Tahoma"/>
            <family val="2"/>
          </rPr>
          <t xml:space="preserve">
</t>
        </r>
      </text>
    </comment>
    <comment ref="F273" authorId="0" shapeId="0" xr:uid="{C00EEDB8-93E6-4EA0-B684-2D1C52313B58}">
      <text>
        <r>
          <rPr>
            <b/>
            <sz val="9"/>
            <color indexed="81"/>
            <rFont val="Tahoma"/>
            <family val="2"/>
          </rPr>
          <t>CEPICI: Prière lier la facture scannée</t>
        </r>
        <r>
          <rPr>
            <sz val="9"/>
            <color indexed="81"/>
            <rFont val="Tahoma"/>
            <family val="2"/>
          </rPr>
          <t xml:space="preserve">
</t>
        </r>
      </text>
    </comment>
    <comment ref="F274" authorId="0" shapeId="0" xr:uid="{C0D9591D-D700-4A19-AAA2-CB0808BC1459}">
      <text>
        <r>
          <rPr>
            <b/>
            <sz val="9"/>
            <color indexed="81"/>
            <rFont val="Tahoma"/>
            <family val="2"/>
          </rPr>
          <t>CEPICI: Prière lier la facture scannée</t>
        </r>
        <r>
          <rPr>
            <sz val="9"/>
            <color indexed="81"/>
            <rFont val="Tahoma"/>
            <family val="2"/>
          </rPr>
          <t xml:space="preserve">
</t>
        </r>
      </text>
    </comment>
    <comment ref="F275" authorId="0" shapeId="0" xr:uid="{762B61A9-F236-46AD-9700-ED5F5C405EA6}">
      <text>
        <r>
          <rPr>
            <b/>
            <sz val="9"/>
            <color indexed="81"/>
            <rFont val="Tahoma"/>
            <family val="2"/>
          </rPr>
          <t>CEPICI: Prière lier la facture scannée</t>
        </r>
        <r>
          <rPr>
            <sz val="9"/>
            <color indexed="81"/>
            <rFont val="Tahoma"/>
            <family val="2"/>
          </rPr>
          <t xml:space="preserve">
</t>
        </r>
      </text>
    </comment>
    <comment ref="F276" authorId="0" shapeId="0" xr:uid="{92F944E5-FCCD-4B6E-9F4C-B02133525C93}">
      <text>
        <r>
          <rPr>
            <b/>
            <sz val="9"/>
            <color indexed="81"/>
            <rFont val="Tahoma"/>
            <family val="2"/>
          </rPr>
          <t>CEPICI: Prière lier la facture scannée</t>
        </r>
        <r>
          <rPr>
            <sz val="9"/>
            <color indexed="81"/>
            <rFont val="Tahoma"/>
            <family val="2"/>
          </rPr>
          <t xml:space="preserve">
</t>
        </r>
      </text>
    </comment>
    <comment ref="F277" authorId="0" shapeId="0" xr:uid="{937736D7-9875-4DB1-A1D0-173D0859912E}">
      <text>
        <r>
          <rPr>
            <b/>
            <sz val="9"/>
            <color indexed="81"/>
            <rFont val="Tahoma"/>
            <family val="2"/>
          </rPr>
          <t>CEPICI: Prière lier la facture scannée</t>
        </r>
        <r>
          <rPr>
            <sz val="9"/>
            <color indexed="81"/>
            <rFont val="Tahoma"/>
            <family val="2"/>
          </rPr>
          <t xml:space="preserve">
</t>
        </r>
      </text>
    </comment>
    <comment ref="F278" authorId="0" shapeId="0" xr:uid="{309CD052-8F02-4250-9FD1-9A533A250AA1}">
      <text>
        <r>
          <rPr>
            <b/>
            <sz val="9"/>
            <color indexed="81"/>
            <rFont val="Tahoma"/>
            <family val="2"/>
          </rPr>
          <t>CEPICI: Prière lier la facture scannée</t>
        </r>
        <r>
          <rPr>
            <sz val="9"/>
            <color indexed="81"/>
            <rFont val="Tahoma"/>
            <family val="2"/>
          </rPr>
          <t xml:space="preserve">
</t>
        </r>
      </text>
    </comment>
    <comment ref="F279" authorId="0" shapeId="0" xr:uid="{22FED36E-ACE6-4628-B58A-8F9BC18043E5}">
      <text>
        <r>
          <rPr>
            <b/>
            <sz val="9"/>
            <color indexed="81"/>
            <rFont val="Tahoma"/>
            <family val="2"/>
          </rPr>
          <t>CEPICI: Prière lier la facture scannée</t>
        </r>
        <r>
          <rPr>
            <sz val="9"/>
            <color indexed="81"/>
            <rFont val="Tahoma"/>
            <family val="2"/>
          </rPr>
          <t xml:space="preserve">
</t>
        </r>
      </text>
    </comment>
    <comment ref="F280" authorId="0" shapeId="0" xr:uid="{90A18AF9-2A9B-4257-91D7-F7AC6BFAAE2B}">
      <text>
        <r>
          <rPr>
            <b/>
            <sz val="9"/>
            <color indexed="81"/>
            <rFont val="Tahoma"/>
            <family val="2"/>
          </rPr>
          <t>CEPICI: Prière lier la facture scannée</t>
        </r>
        <r>
          <rPr>
            <sz val="9"/>
            <color indexed="81"/>
            <rFont val="Tahoma"/>
            <family val="2"/>
          </rPr>
          <t xml:space="preserve">
</t>
        </r>
      </text>
    </comment>
    <comment ref="F281" authorId="0" shapeId="0" xr:uid="{3799D31A-4467-42C1-A2B6-59BEDF806BB1}">
      <text>
        <r>
          <rPr>
            <b/>
            <sz val="9"/>
            <color indexed="81"/>
            <rFont val="Tahoma"/>
            <family val="2"/>
          </rPr>
          <t>CEPICI: Prière lier la facture scannée</t>
        </r>
        <r>
          <rPr>
            <sz val="9"/>
            <color indexed="81"/>
            <rFont val="Tahoma"/>
            <family val="2"/>
          </rPr>
          <t xml:space="preserve">
</t>
        </r>
      </text>
    </comment>
    <comment ref="F282" authorId="0" shapeId="0" xr:uid="{AF7D4604-E027-4D8C-8617-31826AECD2E0}">
      <text>
        <r>
          <rPr>
            <b/>
            <sz val="9"/>
            <color indexed="81"/>
            <rFont val="Tahoma"/>
            <family val="2"/>
          </rPr>
          <t>CEPICI: Prière lier la facture scannée</t>
        </r>
        <r>
          <rPr>
            <sz val="9"/>
            <color indexed="81"/>
            <rFont val="Tahoma"/>
            <family val="2"/>
          </rPr>
          <t xml:space="preserve">
</t>
        </r>
      </text>
    </comment>
    <comment ref="F283" authorId="0" shapeId="0" xr:uid="{FA6C8BAA-6D6A-470B-87F2-BAF40325C5C3}">
      <text>
        <r>
          <rPr>
            <b/>
            <sz val="9"/>
            <color indexed="81"/>
            <rFont val="Tahoma"/>
            <family val="2"/>
          </rPr>
          <t>CEPICI: Prière lier la facture scannée</t>
        </r>
        <r>
          <rPr>
            <sz val="9"/>
            <color indexed="81"/>
            <rFont val="Tahoma"/>
            <family val="2"/>
          </rPr>
          <t xml:space="preserve">
</t>
        </r>
      </text>
    </comment>
    <comment ref="F284" authorId="0" shapeId="0" xr:uid="{7174FF00-F13F-47EE-9B14-0F8D51E014F4}">
      <text>
        <r>
          <rPr>
            <b/>
            <sz val="9"/>
            <color indexed="81"/>
            <rFont val="Tahoma"/>
            <family val="2"/>
          </rPr>
          <t>CEPICI: Prière lier la facture scannée</t>
        </r>
        <r>
          <rPr>
            <sz val="9"/>
            <color indexed="81"/>
            <rFont val="Tahoma"/>
            <family val="2"/>
          </rPr>
          <t xml:space="preserve">
</t>
        </r>
      </text>
    </comment>
    <comment ref="F285" authorId="0" shapeId="0" xr:uid="{C41325DA-43B7-441A-8980-2F74191B33A1}">
      <text>
        <r>
          <rPr>
            <b/>
            <sz val="9"/>
            <color indexed="81"/>
            <rFont val="Tahoma"/>
            <family val="2"/>
          </rPr>
          <t>CEPICI: Prière lier la facture scannée</t>
        </r>
        <r>
          <rPr>
            <sz val="9"/>
            <color indexed="81"/>
            <rFont val="Tahoma"/>
            <family val="2"/>
          </rPr>
          <t xml:space="preserve">
</t>
        </r>
      </text>
    </comment>
    <comment ref="F286" authorId="0" shapeId="0" xr:uid="{95CAA5D2-D5DB-4166-93C9-EE537519232A}">
      <text>
        <r>
          <rPr>
            <b/>
            <sz val="9"/>
            <color indexed="81"/>
            <rFont val="Tahoma"/>
            <family val="2"/>
          </rPr>
          <t>CEPICI: Prière lier la facture scannée</t>
        </r>
        <r>
          <rPr>
            <sz val="9"/>
            <color indexed="81"/>
            <rFont val="Tahoma"/>
            <family val="2"/>
          </rPr>
          <t xml:space="preserve">
</t>
        </r>
      </text>
    </comment>
    <comment ref="F287" authorId="0" shapeId="0" xr:uid="{9DCBD50A-A6CF-4E66-90B2-78C174C77B6B}">
      <text>
        <r>
          <rPr>
            <b/>
            <sz val="9"/>
            <color indexed="81"/>
            <rFont val="Tahoma"/>
            <family val="2"/>
          </rPr>
          <t>CEPICI: Prière lier la facture scannée</t>
        </r>
        <r>
          <rPr>
            <sz val="9"/>
            <color indexed="81"/>
            <rFont val="Tahoma"/>
            <family val="2"/>
          </rPr>
          <t xml:space="preserve">
</t>
        </r>
      </text>
    </comment>
    <comment ref="F288" authorId="0" shapeId="0" xr:uid="{249DB03A-F3FD-463B-8C48-F474F4128B3F}">
      <text>
        <r>
          <rPr>
            <b/>
            <sz val="9"/>
            <color indexed="81"/>
            <rFont val="Tahoma"/>
            <family val="2"/>
          </rPr>
          <t>CEPICI: Prière lier la facture scannée</t>
        </r>
        <r>
          <rPr>
            <sz val="9"/>
            <color indexed="81"/>
            <rFont val="Tahoma"/>
            <family val="2"/>
          </rPr>
          <t xml:space="preserve">
</t>
        </r>
      </text>
    </comment>
    <comment ref="F289" authorId="0" shapeId="0" xr:uid="{A25B0CDE-62BA-4AA4-9AE1-3BF3D89F9E2F}">
      <text>
        <r>
          <rPr>
            <b/>
            <sz val="9"/>
            <color indexed="81"/>
            <rFont val="Tahoma"/>
            <family val="2"/>
          </rPr>
          <t>CEPICI: Prière lier la facture scannée</t>
        </r>
        <r>
          <rPr>
            <sz val="9"/>
            <color indexed="81"/>
            <rFont val="Tahoma"/>
            <family val="2"/>
          </rPr>
          <t xml:space="preserve">
</t>
        </r>
      </text>
    </comment>
    <comment ref="F290" authorId="0" shapeId="0" xr:uid="{C096C6A0-3AE9-43DF-9508-6D24D16DE6D9}">
      <text>
        <r>
          <rPr>
            <b/>
            <sz val="9"/>
            <color indexed="81"/>
            <rFont val="Tahoma"/>
            <family val="2"/>
          </rPr>
          <t>CEPICI: Prière lier la facture scannée</t>
        </r>
        <r>
          <rPr>
            <sz val="9"/>
            <color indexed="81"/>
            <rFont val="Tahoma"/>
            <family val="2"/>
          </rPr>
          <t xml:space="preserve">
</t>
        </r>
      </text>
    </comment>
    <comment ref="F291" authorId="0" shapeId="0" xr:uid="{9C54662B-37F2-45D7-87A7-5C19A6B34DAF}">
      <text>
        <r>
          <rPr>
            <b/>
            <sz val="9"/>
            <color indexed="81"/>
            <rFont val="Tahoma"/>
            <family val="2"/>
          </rPr>
          <t>CEPICI: Prière lier la facture scannée</t>
        </r>
        <r>
          <rPr>
            <sz val="9"/>
            <color indexed="81"/>
            <rFont val="Tahoma"/>
            <family val="2"/>
          </rPr>
          <t xml:space="preserve">
</t>
        </r>
      </text>
    </comment>
    <comment ref="F292" authorId="0" shapeId="0" xr:uid="{06BC1D4A-C837-45BF-B7D2-08C7B5474917}">
      <text>
        <r>
          <rPr>
            <b/>
            <sz val="9"/>
            <color indexed="81"/>
            <rFont val="Tahoma"/>
            <family val="2"/>
          </rPr>
          <t>CEPICI: Prière lier la facture scannée</t>
        </r>
        <r>
          <rPr>
            <sz val="9"/>
            <color indexed="81"/>
            <rFont val="Tahoma"/>
            <family val="2"/>
          </rPr>
          <t xml:space="preserve">
</t>
        </r>
      </text>
    </comment>
    <comment ref="F293" authorId="0" shapeId="0" xr:uid="{0FB8E02C-4745-4872-92B5-E4ABF70DDED0}">
      <text>
        <r>
          <rPr>
            <b/>
            <sz val="9"/>
            <color indexed="81"/>
            <rFont val="Tahoma"/>
            <family val="2"/>
          </rPr>
          <t>CEPICI: Prière lier la facture scannée</t>
        </r>
        <r>
          <rPr>
            <sz val="9"/>
            <color indexed="81"/>
            <rFont val="Tahoma"/>
            <family val="2"/>
          </rPr>
          <t xml:space="preserve">
</t>
        </r>
      </text>
    </comment>
    <comment ref="F294" authorId="0" shapeId="0" xr:uid="{09152BC2-85E3-4211-B536-625169939312}">
      <text>
        <r>
          <rPr>
            <b/>
            <sz val="9"/>
            <color indexed="81"/>
            <rFont val="Tahoma"/>
            <family val="2"/>
          </rPr>
          <t>CEPICI: Prière lier la facture scannée</t>
        </r>
        <r>
          <rPr>
            <sz val="9"/>
            <color indexed="81"/>
            <rFont val="Tahoma"/>
            <family val="2"/>
          </rPr>
          <t xml:space="preserve">
</t>
        </r>
      </text>
    </comment>
    <comment ref="F295" authorId="0" shapeId="0" xr:uid="{8D5CCB96-6FE9-4F23-B551-E2CAF16781D2}">
      <text>
        <r>
          <rPr>
            <b/>
            <sz val="9"/>
            <color indexed="81"/>
            <rFont val="Tahoma"/>
            <family val="2"/>
          </rPr>
          <t>CEPICI: Prière lier la facture scannée</t>
        </r>
        <r>
          <rPr>
            <sz val="9"/>
            <color indexed="81"/>
            <rFont val="Tahoma"/>
            <family val="2"/>
          </rPr>
          <t xml:space="preserve">
</t>
        </r>
      </text>
    </comment>
    <comment ref="F296" authorId="0" shapeId="0" xr:uid="{EF6240A8-DF93-4A5E-8B55-C91BF1F5580A}">
      <text>
        <r>
          <rPr>
            <b/>
            <sz val="9"/>
            <color indexed="81"/>
            <rFont val="Tahoma"/>
            <family val="2"/>
          </rPr>
          <t>CEPICI: Prière lier la facture scannée</t>
        </r>
        <r>
          <rPr>
            <sz val="9"/>
            <color indexed="81"/>
            <rFont val="Tahoma"/>
            <family val="2"/>
          </rPr>
          <t xml:space="preserve">
</t>
        </r>
      </text>
    </comment>
    <comment ref="F297" authorId="0" shapeId="0" xr:uid="{D94AF826-CBF3-4454-A274-04665AB1CEE4}">
      <text>
        <r>
          <rPr>
            <b/>
            <sz val="9"/>
            <color indexed="81"/>
            <rFont val="Tahoma"/>
            <family val="2"/>
          </rPr>
          <t>CEPICI: Prière lier la facture scannée</t>
        </r>
        <r>
          <rPr>
            <sz val="9"/>
            <color indexed="81"/>
            <rFont val="Tahoma"/>
            <family val="2"/>
          </rPr>
          <t xml:space="preserve">
</t>
        </r>
      </text>
    </comment>
    <comment ref="F298" authorId="0" shapeId="0" xr:uid="{9DDC11F4-BB11-423B-891F-6E0722ABABE9}">
      <text>
        <r>
          <rPr>
            <b/>
            <sz val="9"/>
            <color indexed="81"/>
            <rFont val="Tahoma"/>
            <family val="2"/>
          </rPr>
          <t>CEPICI: Prière lier la facture scannée</t>
        </r>
        <r>
          <rPr>
            <sz val="9"/>
            <color indexed="81"/>
            <rFont val="Tahoma"/>
            <family val="2"/>
          </rPr>
          <t xml:space="preserve">
</t>
        </r>
      </text>
    </comment>
    <comment ref="F299" authorId="0" shapeId="0" xr:uid="{F3B94D0A-BE3E-4FC7-97ED-5966EA5E6F2A}">
      <text>
        <r>
          <rPr>
            <b/>
            <sz val="9"/>
            <color indexed="81"/>
            <rFont val="Tahoma"/>
            <family val="2"/>
          </rPr>
          <t>CEPICI: Prière lier la facture scannée</t>
        </r>
        <r>
          <rPr>
            <sz val="9"/>
            <color indexed="81"/>
            <rFont val="Tahoma"/>
            <family val="2"/>
          </rPr>
          <t xml:space="preserve">
</t>
        </r>
      </text>
    </comment>
    <comment ref="F300" authorId="0" shapeId="0" xr:uid="{AE1C8AF5-C62E-456F-8CBC-F06A3A2E9AD9}">
      <text>
        <r>
          <rPr>
            <b/>
            <sz val="9"/>
            <color indexed="81"/>
            <rFont val="Tahoma"/>
            <family val="2"/>
          </rPr>
          <t>CEPICI: Prière lier la facture scannée</t>
        </r>
        <r>
          <rPr>
            <sz val="9"/>
            <color indexed="81"/>
            <rFont val="Tahoma"/>
            <family val="2"/>
          </rPr>
          <t xml:space="preserve">
</t>
        </r>
      </text>
    </comment>
    <comment ref="F301" authorId="0" shapeId="0" xr:uid="{15F82C66-A1F3-42CF-AA2F-FA60681E2C88}">
      <text>
        <r>
          <rPr>
            <b/>
            <sz val="9"/>
            <color indexed="81"/>
            <rFont val="Tahoma"/>
            <family val="2"/>
          </rPr>
          <t>CEPICI: Prière lier la facture scannée</t>
        </r>
        <r>
          <rPr>
            <sz val="9"/>
            <color indexed="81"/>
            <rFont val="Tahoma"/>
            <family val="2"/>
          </rPr>
          <t xml:space="preserve">
</t>
        </r>
      </text>
    </comment>
    <comment ref="F302" authorId="0" shapeId="0" xr:uid="{465ECAF0-9A08-41BB-BED5-BEC37B99B4CF}">
      <text>
        <r>
          <rPr>
            <b/>
            <sz val="9"/>
            <color indexed="81"/>
            <rFont val="Tahoma"/>
            <family val="2"/>
          </rPr>
          <t>CEPICI: Prière lier la facture scannée</t>
        </r>
        <r>
          <rPr>
            <sz val="9"/>
            <color indexed="81"/>
            <rFont val="Tahoma"/>
            <family val="2"/>
          </rPr>
          <t xml:space="preserve">
</t>
        </r>
      </text>
    </comment>
    <comment ref="F303" authorId="0" shapeId="0" xr:uid="{33296A80-4D8F-442B-8AAE-E3A1FC44F13F}">
      <text>
        <r>
          <rPr>
            <b/>
            <sz val="9"/>
            <color indexed="81"/>
            <rFont val="Tahoma"/>
            <family val="2"/>
          </rPr>
          <t>CEPICI: Prière lier la facture scannée</t>
        </r>
        <r>
          <rPr>
            <sz val="9"/>
            <color indexed="81"/>
            <rFont val="Tahoma"/>
            <family val="2"/>
          </rPr>
          <t xml:space="preserve">
</t>
        </r>
      </text>
    </comment>
    <comment ref="F304" authorId="0" shapeId="0" xr:uid="{B8B81288-861F-4283-BC41-214F9DA4BF4D}">
      <text>
        <r>
          <rPr>
            <b/>
            <sz val="9"/>
            <color indexed="81"/>
            <rFont val="Tahoma"/>
            <family val="2"/>
          </rPr>
          <t>CEPICI: Prière lier la facture scannée</t>
        </r>
        <r>
          <rPr>
            <sz val="9"/>
            <color indexed="81"/>
            <rFont val="Tahoma"/>
            <family val="2"/>
          </rPr>
          <t xml:space="preserve">
</t>
        </r>
      </text>
    </comment>
    <comment ref="F305" authorId="0" shapeId="0" xr:uid="{4585C49E-B967-4706-AC7E-253BACFBA80D}">
      <text>
        <r>
          <rPr>
            <b/>
            <sz val="9"/>
            <color indexed="81"/>
            <rFont val="Tahoma"/>
            <family val="2"/>
          </rPr>
          <t>CEPICI: Prière lier la facture scannée</t>
        </r>
        <r>
          <rPr>
            <sz val="9"/>
            <color indexed="81"/>
            <rFont val="Tahoma"/>
            <family val="2"/>
          </rPr>
          <t xml:space="preserve">
</t>
        </r>
      </text>
    </comment>
    <comment ref="F306" authorId="0" shapeId="0" xr:uid="{D86B9CC5-DDFC-44CA-BBD4-B9AD566E7FA3}">
      <text>
        <r>
          <rPr>
            <b/>
            <sz val="9"/>
            <color indexed="81"/>
            <rFont val="Tahoma"/>
            <family val="2"/>
          </rPr>
          <t>CEPICI: Prière lier la facture scannée</t>
        </r>
        <r>
          <rPr>
            <sz val="9"/>
            <color indexed="81"/>
            <rFont val="Tahoma"/>
            <family val="2"/>
          </rPr>
          <t xml:space="preserve">
</t>
        </r>
      </text>
    </comment>
    <comment ref="F307" authorId="0" shapeId="0" xr:uid="{33278DBD-131D-4FD4-A763-47F974827D17}">
      <text>
        <r>
          <rPr>
            <b/>
            <sz val="9"/>
            <color indexed="81"/>
            <rFont val="Tahoma"/>
            <family val="2"/>
          </rPr>
          <t>CEPICI: Prière lier la facture scannée</t>
        </r>
        <r>
          <rPr>
            <sz val="9"/>
            <color indexed="81"/>
            <rFont val="Tahoma"/>
            <family val="2"/>
          </rPr>
          <t xml:space="preserve">
</t>
        </r>
      </text>
    </comment>
    <comment ref="F308" authorId="0" shapeId="0" xr:uid="{8FB62EB6-E575-461B-89A3-4C8FF92F97B5}">
      <text>
        <r>
          <rPr>
            <b/>
            <sz val="9"/>
            <color indexed="81"/>
            <rFont val="Tahoma"/>
            <family val="2"/>
          </rPr>
          <t>CEPICI: Prière lier la facture scannée</t>
        </r>
        <r>
          <rPr>
            <sz val="9"/>
            <color indexed="81"/>
            <rFont val="Tahoma"/>
            <family val="2"/>
          </rPr>
          <t xml:space="preserve">
</t>
        </r>
      </text>
    </comment>
    <comment ref="F309" authorId="0" shapeId="0" xr:uid="{3D6F2988-5853-4261-B91D-305F143DE1E0}">
      <text>
        <r>
          <rPr>
            <b/>
            <sz val="9"/>
            <color indexed="81"/>
            <rFont val="Tahoma"/>
            <family val="2"/>
          </rPr>
          <t>CEPICI: Prière lier la facture scannée</t>
        </r>
        <r>
          <rPr>
            <sz val="9"/>
            <color indexed="81"/>
            <rFont val="Tahoma"/>
            <family val="2"/>
          </rPr>
          <t xml:space="preserve">
</t>
        </r>
      </text>
    </comment>
    <comment ref="F310" authorId="0" shapeId="0" xr:uid="{DF442BDC-B932-4F85-9604-61A6989EFED7}">
      <text>
        <r>
          <rPr>
            <b/>
            <sz val="9"/>
            <color indexed="81"/>
            <rFont val="Tahoma"/>
            <family val="2"/>
          </rPr>
          <t>CEPICI: Prière lier la facture scannée</t>
        </r>
        <r>
          <rPr>
            <sz val="9"/>
            <color indexed="81"/>
            <rFont val="Tahoma"/>
            <family val="2"/>
          </rPr>
          <t xml:space="preserve">
</t>
        </r>
      </text>
    </comment>
    <comment ref="F311" authorId="0" shapeId="0" xr:uid="{39A04DC1-A393-4C2E-A249-2022FF0CE247}">
      <text>
        <r>
          <rPr>
            <b/>
            <sz val="9"/>
            <color indexed="81"/>
            <rFont val="Tahoma"/>
            <family val="2"/>
          </rPr>
          <t>CEPICI: Prière lier la facture scannée</t>
        </r>
        <r>
          <rPr>
            <sz val="9"/>
            <color indexed="81"/>
            <rFont val="Tahoma"/>
            <family val="2"/>
          </rPr>
          <t xml:space="preserve">
</t>
        </r>
      </text>
    </comment>
    <comment ref="F312" authorId="0" shapeId="0" xr:uid="{3455D850-5F8D-472F-BF74-7E68E29233F5}">
      <text>
        <r>
          <rPr>
            <b/>
            <sz val="9"/>
            <color indexed="81"/>
            <rFont val="Tahoma"/>
            <family val="2"/>
          </rPr>
          <t>CEPICI: Prière lier la facture scannée</t>
        </r>
        <r>
          <rPr>
            <sz val="9"/>
            <color indexed="81"/>
            <rFont val="Tahoma"/>
            <family val="2"/>
          </rPr>
          <t xml:space="preserve">
</t>
        </r>
      </text>
    </comment>
    <comment ref="F313" authorId="0" shapeId="0" xr:uid="{837E54D9-235E-4682-880B-F74934320067}">
      <text>
        <r>
          <rPr>
            <b/>
            <sz val="9"/>
            <color indexed="81"/>
            <rFont val="Tahoma"/>
            <family val="2"/>
          </rPr>
          <t>CEPICI: Prière lier la facture scannée</t>
        </r>
        <r>
          <rPr>
            <sz val="9"/>
            <color indexed="81"/>
            <rFont val="Tahoma"/>
            <family val="2"/>
          </rPr>
          <t xml:space="preserve">
</t>
        </r>
      </text>
    </comment>
    <comment ref="F314" authorId="0" shapeId="0" xr:uid="{03375C2B-54A1-45F5-A9C4-659237E40A66}">
      <text>
        <r>
          <rPr>
            <b/>
            <sz val="9"/>
            <color indexed="81"/>
            <rFont val="Tahoma"/>
            <family val="2"/>
          </rPr>
          <t>CEPICI: Prière lier la facture scannée</t>
        </r>
        <r>
          <rPr>
            <sz val="9"/>
            <color indexed="81"/>
            <rFont val="Tahoma"/>
            <family val="2"/>
          </rPr>
          <t xml:space="preserve">
</t>
        </r>
      </text>
    </comment>
    <comment ref="F315" authorId="0" shapeId="0" xr:uid="{AC568356-2094-4FF3-8416-DC8768D46B20}">
      <text>
        <r>
          <rPr>
            <b/>
            <sz val="9"/>
            <color indexed="81"/>
            <rFont val="Tahoma"/>
            <family val="2"/>
          </rPr>
          <t>CEPICI: Prière lier la facture scannée</t>
        </r>
        <r>
          <rPr>
            <sz val="9"/>
            <color indexed="81"/>
            <rFont val="Tahoma"/>
            <family val="2"/>
          </rPr>
          <t xml:space="preserve">
</t>
        </r>
      </text>
    </comment>
    <comment ref="F316" authorId="0" shapeId="0" xr:uid="{1FD1A064-3F29-405C-8C8E-A173CBA24BB1}">
      <text>
        <r>
          <rPr>
            <b/>
            <sz val="9"/>
            <color indexed="81"/>
            <rFont val="Tahoma"/>
            <family val="2"/>
          </rPr>
          <t>CEPICI: Prière lier la facture scannée</t>
        </r>
        <r>
          <rPr>
            <sz val="9"/>
            <color indexed="81"/>
            <rFont val="Tahoma"/>
            <family val="2"/>
          </rPr>
          <t xml:space="preserve">
</t>
        </r>
      </text>
    </comment>
    <comment ref="F317" authorId="0" shapeId="0" xr:uid="{88FC7F53-4B40-433A-B077-A87C7E61B48D}">
      <text>
        <r>
          <rPr>
            <b/>
            <sz val="9"/>
            <color indexed="81"/>
            <rFont val="Tahoma"/>
            <family val="2"/>
          </rPr>
          <t>CEPICI: Prière lier la facture scannée</t>
        </r>
        <r>
          <rPr>
            <sz val="9"/>
            <color indexed="81"/>
            <rFont val="Tahoma"/>
            <family val="2"/>
          </rPr>
          <t xml:space="preserve">
</t>
        </r>
      </text>
    </comment>
    <comment ref="F318" authorId="0" shapeId="0" xr:uid="{0F532E24-2114-46E7-8D66-C1496F7CD5C4}">
      <text>
        <r>
          <rPr>
            <b/>
            <sz val="9"/>
            <color indexed="81"/>
            <rFont val="Tahoma"/>
            <family val="2"/>
          </rPr>
          <t>CEPICI: Prière lier la facture scannée</t>
        </r>
        <r>
          <rPr>
            <sz val="9"/>
            <color indexed="81"/>
            <rFont val="Tahoma"/>
            <family val="2"/>
          </rPr>
          <t xml:space="preserve">
</t>
        </r>
      </text>
    </comment>
    <comment ref="F319" authorId="0" shapeId="0" xr:uid="{6C3BF24A-7B0A-492F-9C13-616E6680C63F}">
      <text>
        <r>
          <rPr>
            <b/>
            <sz val="9"/>
            <color indexed="81"/>
            <rFont val="Tahoma"/>
            <family val="2"/>
          </rPr>
          <t>CEPICI: Prière lier la facture scannée</t>
        </r>
        <r>
          <rPr>
            <sz val="9"/>
            <color indexed="81"/>
            <rFont val="Tahoma"/>
            <family val="2"/>
          </rPr>
          <t xml:space="preserve">
</t>
        </r>
      </text>
    </comment>
    <comment ref="F320" authorId="0" shapeId="0" xr:uid="{D18DEAED-36A8-41E5-AF41-3AEA77360A30}">
      <text>
        <r>
          <rPr>
            <b/>
            <sz val="9"/>
            <color indexed="81"/>
            <rFont val="Tahoma"/>
            <family val="2"/>
          </rPr>
          <t>CEPICI: Prière lier la facture scannée</t>
        </r>
        <r>
          <rPr>
            <sz val="9"/>
            <color indexed="81"/>
            <rFont val="Tahoma"/>
            <family val="2"/>
          </rPr>
          <t xml:space="preserve">
</t>
        </r>
      </text>
    </comment>
    <comment ref="F321" authorId="0" shapeId="0" xr:uid="{FE68A222-DD23-4E23-B6F3-167FB1FA0E55}">
      <text>
        <r>
          <rPr>
            <b/>
            <sz val="9"/>
            <color indexed="81"/>
            <rFont val="Tahoma"/>
            <family val="2"/>
          </rPr>
          <t>CEPICI: Prière lier la facture scannée</t>
        </r>
        <r>
          <rPr>
            <sz val="9"/>
            <color indexed="81"/>
            <rFont val="Tahoma"/>
            <family val="2"/>
          </rPr>
          <t xml:space="preserve">
</t>
        </r>
      </text>
    </comment>
    <comment ref="F322" authorId="0" shapeId="0" xr:uid="{F2AB3B9B-CA2A-4570-BC02-BC53EB7E261A}">
      <text>
        <r>
          <rPr>
            <b/>
            <sz val="9"/>
            <color indexed="81"/>
            <rFont val="Tahoma"/>
            <family val="2"/>
          </rPr>
          <t>CEPICI: Prière lier la facture scannée</t>
        </r>
        <r>
          <rPr>
            <sz val="9"/>
            <color indexed="81"/>
            <rFont val="Tahoma"/>
            <family val="2"/>
          </rPr>
          <t xml:space="preserve">
</t>
        </r>
      </text>
    </comment>
    <comment ref="F323" authorId="0" shapeId="0" xr:uid="{2D825B1D-09F8-4DA2-81C8-3E7AD87C5676}">
      <text>
        <r>
          <rPr>
            <b/>
            <sz val="9"/>
            <color indexed="81"/>
            <rFont val="Tahoma"/>
            <family val="2"/>
          </rPr>
          <t>CEPICI: Prière lier la facture scannée</t>
        </r>
        <r>
          <rPr>
            <sz val="9"/>
            <color indexed="81"/>
            <rFont val="Tahoma"/>
            <family val="2"/>
          </rPr>
          <t xml:space="preserve">
</t>
        </r>
      </text>
    </comment>
    <comment ref="F324" authorId="0" shapeId="0" xr:uid="{087598B6-1A41-4F41-92F4-1C2353C8080C}">
      <text>
        <r>
          <rPr>
            <b/>
            <sz val="9"/>
            <color indexed="81"/>
            <rFont val="Tahoma"/>
            <family val="2"/>
          </rPr>
          <t>CEPICI: Prière lier la facture scannée</t>
        </r>
        <r>
          <rPr>
            <sz val="9"/>
            <color indexed="81"/>
            <rFont val="Tahoma"/>
            <family val="2"/>
          </rPr>
          <t xml:space="preserve">
</t>
        </r>
      </text>
    </comment>
    <comment ref="F325" authorId="0" shapeId="0" xr:uid="{9F2799B8-C2B2-42EC-B669-CF23A49CDA2A}">
      <text>
        <r>
          <rPr>
            <b/>
            <sz val="9"/>
            <color indexed="81"/>
            <rFont val="Tahoma"/>
            <family val="2"/>
          </rPr>
          <t>CEPICI: Prière lier la facture scannée</t>
        </r>
        <r>
          <rPr>
            <sz val="9"/>
            <color indexed="81"/>
            <rFont val="Tahoma"/>
            <family val="2"/>
          </rPr>
          <t xml:space="preserve">
</t>
        </r>
      </text>
    </comment>
    <comment ref="F326" authorId="0" shapeId="0" xr:uid="{C4F95CFE-3986-4087-AC0E-2DB5EA1B866B}">
      <text>
        <r>
          <rPr>
            <b/>
            <sz val="9"/>
            <color indexed="81"/>
            <rFont val="Tahoma"/>
            <family val="2"/>
          </rPr>
          <t>CEPICI: Prière lier la facture scannée</t>
        </r>
        <r>
          <rPr>
            <sz val="9"/>
            <color indexed="81"/>
            <rFont val="Tahoma"/>
            <family val="2"/>
          </rPr>
          <t xml:space="preserve">
</t>
        </r>
      </text>
    </comment>
    <comment ref="F327" authorId="0" shapeId="0" xr:uid="{B032C822-E658-4AB5-A78A-27003C666D31}">
      <text>
        <r>
          <rPr>
            <b/>
            <sz val="9"/>
            <color indexed="81"/>
            <rFont val="Tahoma"/>
            <family val="2"/>
          </rPr>
          <t>CEPICI: Prière lier la facture scannée</t>
        </r>
        <r>
          <rPr>
            <sz val="9"/>
            <color indexed="81"/>
            <rFont val="Tahoma"/>
            <family val="2"/>
          </rPr>
          <t xml:space="preserve">
</t>
        </r>
      </text>
    </comment>
    <comment ref="F328" authorId="0" shapeId="0" xr:uid="{B710FDA5-46A1-43D4-BCB9-974EE7BE71A8}">
      <text>
        <r>
          <rPr>
            <b/>
            <sz val="9"/>
            <color indexed="81"/>
            <rFont val="Tahoma"/>
            <family val="2"/>
          </rPr>
          <t>CEPICI: Prière lier la facture scannée</t>
        </r>
        <r>
          <rPr>
            <sz val="9"/>
            <color indexed="81"/>
            <rFont val="Tahoma"/>
            <family val="2"/>
          </rPr>
          <t xml:space="preserve">
</t>
        </r>
      </text>
    </comment>
    <comment ref="F329" authorId="0" shapeId="0" xr:uid="{2F11B6C0-0A59-4DD4-8B9F-3673C1143649}">
      <text>
        <r>
          <rPr>
            <b/>
            <sz val="9"/>
            <color indexed="81"/>
            <rFont val="Tahoma"/>
            <family val="2"/>
          </rPr>
          <t>CEPICI: Prière lier la facture scannée</t>
        </r>
        <r>
          <rPr>
            <sz val="9"/>
            <color indexed="81"/>
            <rFont val="Tahoma"/>
            <family val="2"/>
          </rPr>
          <t xml:space="preserve">
</t>
        </r>
      </text>
    </comment>
    <comment ref="F330" authorId="0" shapeId="0" xr:uid="{375E285C-4973-4094-892D-CEC8C2A52721}">
      <text>
        <r>
          <rPr>
            <b/>
            <sz val="9"/>
            <color indexed="81"/>
            <rFont val="Tahoma"/>
            <family val="2"/>
          </rPr>
          <t>CEPICI: Prière lier la facture scannée</t>
        </r>
        <r>
          <rPr>
            <sz val="9"/>
            <color indexed="81"/>
            <rFont val="Tahoma"/>
            <family val="2"/>
          </rPr>
          <t xml:space="preserve">
</t>
        </r>
      </text>
    </comment>
    <comment ref="F331" authorId="0" shapeId="0" xr:uid="{927429E6-3EB3-47C8-9547-4D6D4050BF44}">
      <text>
        <r>
          <rPr>
            <b/>
            <sz val="9"/>
            <color indexed="81"/>
            <rFont val="Tahoma"/>
            <family val="2"/>
          </rPr>
          <t>CEPICI: Prière lier la facture scannée</t>
        </r>
        <r>
          <rPr>
            <sz val="9"/>
            <color indexed="81"/>
            <rFont val="Tahoma"/>
            <family val="2"/>
          </rPr>
          <t xml:space="preserve">
</t>
        </r>
      </text>
    </comment>
    <comment ref="F332" authorId="0" shapeId="0" xr:uid="{6D8FD85F-6B4E-4BD8-8BA6-75D8084430B9}">
      <text>
        <r>
          <rPr>
            <b/>
            <sz val="9"/>
            <color indexed="81"/>
            <rFont val="Tahoma"/>
            <family val="2"/>
          </rPr>
          <t>CEPICI: Prière lier la facture scannée</t>
        </r>
        <r>
          <rPr>
            <sz val="9"/>
            <color indexed="81"/>
            <rFont val="Tahoma"/>
            <family val="2"/>
          </rPr>
          <t xml:space="preserve">
</t>
        </r>
      </text>
    </comment>
    <comment ref="F333" authorId="0" shapeId="0" xr:uid="{8CE985BD-8FE2-48E2-9ECF-85BF1F0FF2D4}">
      <text>
        <r>
          <rPr>
            <b/>
            <sz val="9"/>
            <color indexed="81"/>
            <rFont val="Tahoma"/>
            <family val="2"/>
          </rPr>
          <t>CEPICI: Prière lier la facture scannée</t>
        </r>
        <r>
          <rPr>
            <sz val="9"/>
            <color indexed="81"/>
            <rFont val="Tahoma"/>
            <family val="2"/>
          </rPr>
          <t xml:space="preserve">
</t>
        </r>
      </text>
    </comment>
    <comment ref="F334" authorId="0" shapeId="0" xr:uid="{4A0E4309-D5B3-4740-B3ED-47B3360E8A91}">
      <text>
        <r>
          <rPr>
            <b/>
            <sz val="9"/>
            <color indexed="81"/>
            <rFont val="Tahoma"/>
            <family val="2"/>
          </rPr>
          <t>CEPICI: Prière lier la facture scannée</t>
        </r>
        <r>
          <rPr>
            <sz val="9"/>
            <color indexed="81"/>
            <rFont val="Tahoma"/>
            <family val="2"/>
          </rPr>
          <t xml:space="preserve">
</t>
        </r>
      </text>
    </comment>
    <comment ref="F335" authorId="0" shapeId="0" xr:uid="{622790A6-E1B7-43E5-8747-2E4C32166BF1}">
      <text>
        <r>
          <rPr>
            <b/>
            <sz val="9"/>
            <color indexed="81"/>
            <rFont val="Tahoma"/>
            <family val="2"/>
          </rPr>
          <t>CEPICI: Prière lier la facture scannée</t>
        </r>
        <r>
          <rPr>
            <sz val="9"/>
            <color indexed="81"/>
            <rFont val="Tahoma"/>
            <family val="2"/>
          </rPr>
          <t xml:space="preserve">
</t>
        </r>
      </text>
    </comment>
    <comment ref="F336" authorId="0" shapeId="0" xr:uid="{9911493E-5C2B-476E-BA4B-DB9CF3CE5AD8}">
      <text>
        <r>
          <rPr>
            <b/>
            <sz val="9"/>
            <color indexed="81"/>
            <rFont val="Tahoma"/>
            <family val="2"/>
          </rPr>
          <t>CEPICI: Prière lier la facture scannée</t>
        </r>
        <r>
          <rPr>
            <sz val="9"/>
            <color indexed="81"/>
            <rFont val="Tahoma"/>
            <family val="2"/>
          </rPr>
          <t xml:space="preserve">
</t>
        </r>
      </text>
    </comment>
    <comment ref="F337" authorId="0" shapeId="0" xr:uid="{B24C5953-EBD0-4444-A77B-59A77D1EDFCB}">
      <text>
        <r>
          <rPr>
            <b/>
            <sz val="9"/>
            <color indexed="81"/>
            <rFont val="Tahoma"/>
            <family val="2"/>
          </rPr>
          <t>CEPICI: Prière lier la facture scannée</t>
        </r>
        <r>
          <rPr>
            <sz val="9"/>
            <color indexed="81"/>
            <rFont val="Tahoma"/>
            <family val="2"/>
          </rPr>
          <t xml:space="preserve">
</t>
        </r>
      </text>
    </comment>
    <comment ref="F338" authorId="0" shapeId="0" xr:uid="{95030738-126F-4F09-B27D-960DD2D36D33}">
      <text>
        <r>
          <rPr>
            <b/>
            <sz val="9"/>
            <color indexed="81"/>
            <rFont val="Tahoma"/>
            <family val="2"/>
          </rPr>
          <t>CEPICI: Prière lier la facture scannée</t>
        </r>
        <r>
          <rPr>
            <sz val="9"/>
            <color indexed="81"/>
            <rFont val="Tahoma"/>
            <family val="2"/>
          </rPr>
          <t xml:space="preserve">
</t>
        </r>
      </text>
    </comment>
    <comment ref="F339" authorId="0" shapeId="0" xr:uid="{91748CFC-1C28-4711-85BC-2EA1340B278A}">
      <text>
        <r>
          <rPr>
            <b/>
            <sz val="9"/>
            <color indexed="81"/>
            <rFont val="Tahoma"/>
            <family val="2"/>
          </rPr>
          <t>CEPICI: Prière lier la facture scannée</t>
        </r>
        <r>
          <rPr>
            <sz val="9"/>
            <color indexed="81"/>
            <rFont val="Tahoma"/>
            <family val="2"/>
          </rPr>
          <t xml:space="preserve">
</t>
        </r>
      </text>
    </comment>
    <comment ref="F340" authorId="0" shapeId="0" xr:uid="{4B4DE694-A372-4539-914A-17DFE7DBD694}">
      <text>
        <r>
          <rPr>
            <b/>
            <sz val="9"/>
            <color indexed="81"/>
            <rFont val="Tahoma"/>
            <family val="2"/>
          </rPr>
          <t>CEPICI: Prière lier la facture scannée</t>
        </r>
        <r>
          <rPr>
            <sz val="9"/>
            <color indexed="81"/>
            <rFont val="Tahoma"/>
            <family val="2"/>
          </rPr>
          <t xml:space="preserve">
</t>
        </r>
      </text>
    </comment>
    <comment ref="F341" authorId="0" shapeId="0" xr:uid="{0922960F-ACF8-4484-8010-9B180E05B918}">
      <text>
        <r>
          <rPr>
            <b/>
            <sz val="9"/>
            <color indexed="81"/>
            <rFont val="Tahoma"/>
            <family val="2"/>
          </rPr>
          <t>CEPICI: Prière lier la facture scannée</t>
        </r>
        <r>
          <rPr>
            <sz val="9"/>
            <color indexed="81"/>
            <rFont val="Tahoma"/>
            <family val="2"/>
          </rPr>
          <t xml:space="preserve">
</t>
        </r>
      </text>
    </comment>
    <comment ref="F342" authorId="0" shapeId="0" xr:uid="{4D902045-D46B-4A1C-8E75-857456124CBC}">
      <text>
        <r>
          <rPr>
            <b/>
            <sz val="9"/>
            <color indexed="81"/>
            <rFont val="Tahoma"/>
            <family val="2"/>
          </rPr>
          <t>CEPICI: Prière lier la facture scannée</t>
        </r>
        <r>
          <rPr>
            <sz val="9"/>
            <color indexed="81"/>
            <rFont val="Tahoma"/>
            <family val="2"/>
          </rPr>
          <t xml:space="preserve">
</t>
        </r>
      </text>
    </comment>
    <comment ref="F343" authorId="0" shapeId="0" xr:uid="{F26519BD-05F8-4491-A4EF-F5B7E7D3D958}">
      <text>
        <r>
          <rPr>
            <b/>
            <sz val="9"/>
            <color indexed="81"/>
            <rFont val="Tahoma"/>
            <family val="2"/>
          </rPr>
          <t>CEPICI: Prière lier la facture scannée</t>
        </r>
        <r>
          <rPr>
            <sz val="9"/>
            <color indexed="81"/>
            <rFont val="Tahoma"/>
            <family val="2"/>
          </rPr>
          <t xml:space="preserve">
</t>
        </r>
      </text>
    </comment>
    <comment ref="F344" authorId="0" shapeId="0" xr:uid="{9873BFA8-7025-4DFC-90E6-8B77745EECA3}">
      <text>
        <r>
          <rPr>
            <b/>
            <sz val="9"/>
            <color indexed="81"/>
            <rFont val="Tahoma"/>
            <family val="2"/>
          </rPr>
          <t>CEPICI: Prière lier la facture scannée</t>
        </r>
        <r>
          <rPr>
            <sz val="9"/>
            <color indexed="81"/>
            <rFont val="Tahoma"/>
            <family val="2"/>
          </rPr>
          <t xml:space="preserve">
</t>
        </r>
      </text>
    </comment>
    <comment ref="F345" authorId="0" shapeId="0" xr:uid="{51EA427A-D6A0-4DA6-B8E7-75F989235C7B}">
      <text>
        <r>
          <rPr>
            <b/>
            <sz val="9"/>
            <color indexed="81"/>
            <rFont val="Tahoma"/>
            <family val="2"/>
          </rPr>
          <t>CEPICI: Prière lier la facture scannée</t>
        </r>
        <r>
          <rPr>
            <sz val="9"/>
            <color indexed="81"/>
            <rFont val="Tahoma"/>
            <family val="2"/>
          </rPr>
          <t xml:space="preserve">
</t>
        </r>
      </text>
    </comment>
    <comment ref="F346" authorId="0" shapeId="0" xr:uid="{62BA27AF-5049-4E7A-A0AA-24741CB9C688}">
      <text>
        <r>
          <rPr>
            <b/>
            <sz val="9"/>
            <color indexed="81"/>
            <rFont val="Tahoma"/>
            <family val="2"/>
          </rPr>
          <t>CEPICI: Prière lier la facture scannée</t>
        </r>
        <r>
          <rPr>
            <sz val="9"/>
            <color indexed="81"/>
            <rFont val="Tahoma"/>
            <family val="2"/>
          </rPr>
          <t xml:space="preserve">
</t>
        </r>
      </text>
    </comment>
    <comment ref="F347" authorId="0" shapeId="0" xr:uid="{B4CB045F-18CA-477C-93B8-95A5EE66221E}">
      <text>
        <r>
          <rPr>
            <b/>
            <sz val="9"/>
            <color indexed="81"/>
            <rFont val="Tahoma"/>
            <family val="2"/>
          </rPr>
          <t>CEPICI: Prière lier la facture scannée</t>
        </r>
        <r>
          <rPr>
            <sz val="9"/>
            <color indexed="81"/>
            <rFont val="Tahoma"/>
            <family val="2"/>
          </rPr>
          <t xml:space="preserve">
</t>
        </r>
      </text>
    </comment>
    <comment ref="F348" authorId="0" shapeId="0" xr:uid="{460371B0-C61C-436B-A339-4CFD6A0488CB}">
      <text>
        <r>
          <rPr>
            <b/>
            <sz val="9"/>
            <color indexed="81"/>
            <rFont val="Tahoma"/>
            <family val="2"/>
          </rPr>
          <t>CEPICI: Prière lier la facture scannée</t>
        </r>
        <r>
          <rPr>
            <sz val="9"/>
            <color indexed="81"/>
            <rFont val="Tahoma"/>
            <family val="2"/>
          </rPr>
          <t xml:space="preserve">
</t>
        </r>
      </text>
    </comment>
    <comment ref="F349" authorId="0" shapeId="0" xr:uid="{6D039EDE-12D6-41C1-A101-957BB4A8EAE0}">
      <text>
        <r>
          <rPr>
            <b/>
            <sz val="9"/>
            <color indexed="81"/>
            <rFont val="Tahoma"/>
            <family val="2"/>
          </rPr>
          <t>CEPICI: Prière lier la facture scannée</t>
        </r>
        <r>
          <rPr>
            <sz val="9"/>
            <color indexed="81"/>
            <rFont val="Tahoma"/>
            <family val="2"/>
          </rPr>
          <t xml:space="preserve">
</t>
        </r>
      </text>
    </comment>
    <comment ref="F350" authorId="0" shapeId="0" xr:uid="{A66CC4E0-D55F-473E-843C-07599936CE3A}">
      <text>
        <r>
          <rPr>
            <b/>
            <sz val="9"/>
            <color indexed="81"/>
            <rFont val="Tahoma"/>
            <family val="2"/>
          </rPr>
          <t>CEPICI: Prière lier la facture scannée</t>
        </r>
        <r>
          <rPr>
            <sz val="9"/>
            <color indexed="81"/>
            <rFont val="Tahoma"/>
            <family val="2"/>
          </rPr>
          <t xml:space="preserve">
</t>
        </r>
      </text>
    </comment>
    <comment ref="F351" authorId="0" shapeId="0" xr:uid="{BB1226CA-5513-4DE4-9CD5-831C2B526E47}">
      <text>
        <r>
          <rPr>
            <b/>
            <sz val="9"/>
            <color indexed="81"/>
            <rFont val="Tahoma"/>
            <family val="2"/>
          </rPr>
          <t>CEPICI: Prière lier la facture scannée</t>
        </r>
        <r>
          <rPr>
            <sz val="9"/>
            <color indexed="81"/>
            <rFont val="Tahoma"/>
            <family val="2"/>
          </rPr>
          <t xml:space="preserve">
</t>
        </r>
      </text>
    </comment>
    <comment ref="F352" authorId="0" shapeId="0" xr:uid="{DFBF6D76-5F1C-4843-B12E-DEA628E19938}">
      <text>
        <r>
          <rPr>
            <b/>
            <sz val="9"/>
            <color indexed="81"/>
            <rFont val="Tahoma"/>
            <family val="2"/>
          </rPr>
          <t>CEPICI: Prière lier la facture scannée</t>
        </r>
        <r>
          <rPr>
            <sz val="9"/>
            <color indexed="81"/>
            <rFont val="Tahoma"/>
            <family val="2"/>
          </rPr>
          <t xml:space="preserve">
</t>
        </r>
      </text>
    </comment>
    <comment ref="F353" authorId="0" shapeId="0" xr:uid="{BCA36115-5FB3-4022-AB73-63863EEEA2E3}">
      <text>
        <r>
          <rPr>
            <b/>
            <sz val="9"/>
            <color indexed="81"/>
            <rFont val="Tahoma"/>
            <family val="2"/>
          </rPr>
          <t>CEPICI: Prière lier la facture scannée</t>
        </r>
        <r>
          <rPr>
            <sz val="9"/>
            <color indexed="81"/>
            <rFont val="Tahoma"/>
            <family val="2"/>
          </rPr>
          <t xml:space="preserve">
</t>
        </r>
      </text>
    </comment>
    <comment ref="F354" authorId="0" shapeId="0" xr:uid="{98452294-ED6B-47C1-94C1-2FBBEAF27B69}">
      <text>
        <r>
          <rPr>
            <b/>
            <sz val="9"/>
            <color indexed="81"/>
            <rFont val="Tahoma"/>
            <family val="2"/>
          </rPr>
          <t>CEPICI: Prière lier la facture scannée</t>
        </r>
        <r>
          <rPr>
            <sz val="9"/>
            <color indexed="81"/>
            <rFont val="Tahoma"/>
            <family val="2"/>
          </rPr>
          <t xml:space="preserve">
</t>
        </r>
      </text>
    </comment>
    <comment ref="F355" authorId="0" shapeId="0" xr:uid="{DE60890E-5D3D-4E95-AF4E-2370655D1939}">
      <text>
        <r>
          <rPr>
            <b/>
            <sz val="9"/>
            <color indexed="81"/>
            <rFont val="Tahoma"/>
            <family val="2"/>
          </rPr>
          <t>CEPICI: Prière lier la facture scannée</t>
        </r>
        <r>
          <rPr>
            <sz val="9"/>
            <color indexed="81"/>
            <rFont val="Tahoma"/>
            <family val="2"/>
          </rPr>
          <t xml:space="preserve">
</t>
        </r>
      </text>
    </comment>
    <comment ref="F356" authorId="0" shapeId="0" xr:uid="{0A0B6E89-259A-4E2C-BAD7-F6B8D7DF818F}">
      <text>
        <r>
          <rPr>
            <b/>
            <sz val="9"/>
            <color indexed="81"/>
            <rFont val="Tahoma"/>
            <family val="2"/>
          </rPr>
          <t>CEPICI: Prière lier la facture scannée</t>
        </r>
        <r>
          <rPr>
            <sz val="9"/>
            <color indexed="81"/>
            <rFont val="Tahoma"/>
            <family val="2"/>
          </rPr>
          <t xml:space="preserve">
</t>
        </r>
      </text>
    </comment>
    <comment ref="F357" authorId="0" shapeId="0" xr:uid="{78217B55-06F0-4D51-AF6D-A54137DBE258}">
      <text>
        <r>
          <rPr>
            <b/>
            <sz val="9"/>
            <color indexed="81"/>
            <rFont val="Tahoma"/>
            <family val="2"/>
          </rPr>
          <t>CEPICI: Prière lier la facture scannée</t>
        </r>
        <r>
          <rPr>
            <sz val="9"/>
            <color indexed="81"/>
            <rFont val="Tahoma"/>
            <family val="2"/>
          </rPr>
          <t xml:space="preserve">
</t>
        </r>
      </text>
    </comment>
    <comment ref="F358" authorId="0" shapeId="0" xr:uid="{2C2758DA-795B-475F-8526-452F8D0DB4DA}">
      <text>
        <r>
          <rPr>
            <b/>
            <sz val="9"/>
            <color indexed="81"/>
            <rFont val="Tahoma"/>
            <family val="2"/>
          </rPr>
          <t>CEPICI: Prière lier la facture scannée</t>
        </r>
        <r>
          <rPr>
            <sz val="9"/>
            <color indexed="81"/>
            <rFont val="Tahoma"/>
            <family val="2"/>
          </rPr>
          <t xml:space="preserve">
</t>
        </r>
      </text>
    </comment>
    <comment ref="F359" authorId="0" shapeId="0" xr:uid="{950B8AD2-175D-46A1-AA9D-F0D2A955EB0B}">
      <text>
        <r>
          <rPr>
            <b/>
            <sz val="9"/>
            <color indexed="81"/>
            <rFont val="Tahoma"/>
            <family val="2"/>
          </rPr>
          <t>CEPICI: Prière lier la facture scannée</t>
        </r>
        <r>
          <rPr>
            <sz val="9"/>
            <color indexed="81"/>
            <rFont val="Tahoma"/>
            <family val="2"/>
          </rPr>
          <t xml:space="preserve">
</t>
        </r>
      </text>
    </comment>
    <comment ref="F360" authorId="0" shapeId="0" xr:uid="{B017AA96-EAA2-4D33-8DC0-A0A44DC681F2}">
      <text>
        <r>
          <rPr>
            <b/>
            <sz val="9"/>
            <color indexed="81"/>
            <rFont val="Tahoma"/>
            <family val="2"/>
          </rPr>
          <t>CEPICI: Prière lier la facture scannée</t>
        </r>
        <r>
          <rPr>
            <sz val="9"/>
            <color indexed="81"/>
            <rFont val="Tahoma"/>
            <family val="2"/>
          </rPr>
          <t xml:space="preserve">
</t>
        </r>
      </text>
    </comment>
    <comment ref="F361" authorId="0" shapeId="0" xr:uid="{2AC4211D-7D2B-4767-AD21-B73F58038452}">
      <text>
        <r>
          <rPr>
            <b/>
            <sz val="9"/>
            <color indexed="81"/>
            <rFont val="Tahoma"/>
            <family val="2"/>
          </rPr>
          <t>CEPICI: Prière lier la facture scannée</t>
        </r>
        <r>
          <rPr>
            <sz val="9"/>
            <color indexed="81"/>
            <rFont val="Tahoma"/>
            <family val="2"/>
          </rPr>
          <t xml:space="preserve">
</t>
        </r>
      </text>
    </comment>
    <comment ref="F362" authorId="0" shapeId="0" xr:uid="{DEB8E64F-4239-4122-8C69-6690EB5C1284}">
      <text>
        <r>
          <rPr>
            <b/>
            <sz val="9"/>
            <color indexed="81"/>
            <rFont val="Tahoma"/>
            <family val="2"/>
          </rPr>
          <t>CEPICI: Prière lier la facture scannée</t>
        </r>
        <r>
          <rPr>
            <sz val="9"/>
            <color indexed="81"/>
            <rFont val="Tahoma"/>
            <family val="2"/>
          </rPr>
          <t xml:space="preserve">
</t>
        </r>
      </text>
    </comment>
    <comment ref="F363" authorId="0" shapeId="0" xr:uid="{79A646D0-05E2-48F9-9771-791DEB5966D3}">
      <text>
        <r>
          <rPr>
            <b/>
            <sz val="9"/>
            <color indexed="81"/>
            <rFont val="Tahoma"/>
            <family val="2"/>
          </rPr>
          <t>CEPICI: Prière lier la facture scannée</t>
        </r>
        <r>
          <rPr>
            <sz val="9"/>
            <color indexed="81"/>
            <rFont val="Tahoma"/>
            <family val="2"/>
          </rPr>
          <t xml:space="preserve">
</t>
        </r>
      </text>
    </comment>
    <comment ref="F364" authorId="0" shapeId="0" xr:uid="{98CE26E1-0D44-4180-B467-7A938E8BC01C}">
      <text>
        <r>
          <rPr>
            <b/>
            <sz val="9"/>
            <color indexed="81"/>
            <rFont val="Tahoma"/>
            <family val="2"/>
          </rPr>
          <t>CEPICI: Prière lier la facture scannée</t>
        </r>
        <r>
          <rPr>
            <sz val="9"/>
            <color indexed="81"/>
            <rFont val="Tahoma"/>
            <family val="2"/>
          </rPr>
          <t xml:space="preserve">
</t>
        </r>
      </text>
    </comment>
    <comment ref="F365" authorId="0" shapeId="0" xr:uid="{C0E01036-2AB6-4CDD-9D51-EE360446BF9D}">
      <text>
        <r>
          <rPr>
            <b/>
            <sz val="9"/>
            <color indexed="81"/>
            <rFont val="Tahoma"/>
            <family val="2"/>
          </rPr>
          <t>CEPICI: Prière lier la facture scannée</t>
        </r>
        <r>
          <rPr>
            <sz val="9"/>
            <color indexed="81"/>
            <rFont val="Tahoma"/>
            <family val="2"/>
          </rPr>
          <t xml:space="preserve">
</t>
        </r>
      </text>
    </comment>
    <comment ref="F366" authorId="0" shapeId="0" xr:uid="{4EFBF16B-87D2-4C96-8368-65EFD0862923}">
      <text>
        <r>
          <rPr>
            <b/>
            <sz val="9"/>
            <color indexed="81"/>
            <rFont val="Tahoma"/>
            <family val="2"/>
          </rPr>
          <t>CEPICI: Prière lier la facture scannée</t>
        </r>
        <r>
          <rPr>
            <sz val="9"/>
            <color indexed="81"/>
            <rFont val="Tahoma"/>
            <family val="2"/>
          </rPr>
          <t xml:space="preserve">
</t>
        </r>
      </text>
    </comment>
    <comment ref="F367" authorId="0" shapeId="0" xr:uid="{FC1BF53A-B810-4FBE-91D2-96E59F4D74A7}">
      <text>
        <r>
          <rPr>
            <b/>
            <sz val="9"/>
            <color indexed="81"/>
            <rFont val="Tahoma"/>
            <family val="2"/>
          </rPr>
          <t>CEPICI: Prière lier la facture scannée</t>
        </r>
        <r>
          <rPr>
            <sz val="9"/>
            <color indexed="81"/>
            <rFont val="Tahoma"/>
            <family val="2"/>
          </rPr>
          <t xml:space="preserve">
</t>
        </r>
      </text>
    </comment>
    <comment ref="F368" authorId="0" shapeId="0" xr:uid="{10CD712E-CC13-44BE-872D-3C9745778749}">
      <text>
        <r>
          <rPr>
            <b/>
            <sz val="9"/>
            <color indexed="81"/>
            <rFont val="Tahoma"/>
            <family val="2"/>
          </rPr>
          <t>CEPICI: Prière lier la facture scannée</t>
        </r>
        <r>
          <rPr>
            <sz val="9"/>
            <color indexed="81"/>
            <rFont val="Tahoma"/>
            <family val="2"/>
          </rPr>
          <t xml:space="preserve">
</t>
        </r>
      </text>
    </comment>
    <comment ref="F369" authorId="0" shapeId="0" xr:uid="{3ECD1EE0-61C5-4DA9-B615-BF79E951DEBC}">
      <text>
        <r>
          <rPr>
            <b/>
            <sz val="9"/>
            <color indexed="81"/>
            <rFont val="Tahoma"/>
            <family val="2"/>
          </rPr>
          <t>CEPICI: Prière lier la facture scannée</t>
        </r>
        <r>
          <rPr>
            <sz val="9"/>
            <color indexed="81"/>
            <rFont val="Tahoma"/>
            <family val="2"/>
          </rPr>
          <t xml:space="preserve">
</t>
        </r>
      </text>
    </comment>
    <comment ref="F370" authorId="0" shapeId="0" xr:uid="{5E299685-0869-4B38-B916-7C849176A28F}">
      <text>
        <r>
          <rPr>
            <b/>
            <sz val="9"/>
            <color indexed="81"/>
            <rFont val="Tahoma"/>
            <family val="2"/>
          </rPr>
          <t>CEPICI: Prière lier la facture scannée</t>
        </r>
        <r>
          <rPr>
            <sz val="9"/>
            <color indexed="81"/>
            <rFont val="Tahoma"/>
            <family val="2"/>
          </rPr>
          <t xml:space="preserve">
</t>
        </r>
      </text>
    </comment>
    <comment ref="F371" authorId="0" shapeId="0" xr:uid="{DA684C2C-F3DA-41B7-BA1A-49A9E06BA7A7}">
      <text>
        <r>
          <rPr>
            <b/>
            <sz val="9"/>
            <color indexed="81"/>
            <rFont val="Tahoma"/>
            <family val="2"/>
          </rPr>
          <t>CEPICI: Prière lier la facture scannée</t>
        </r>
        <r>
          <rPr>
            <sz val="9"/>
            <color indexed="81"/>
            <rFont val="Tahoma"/>
            <family val="2"/>
          </rPr>
          <t xml:space="preserve">
</t>
        </r>
      </text>
    </comment>
    <comment ref="F372" authorId="0" shapeId="0" xr:uid="{CD9C250E-5177-4F29-9B51-B9CA0D5662A0}">
      <text>
        <r>
          <rPr>
            <b/>
            <sz val="9"/>
            <color indexed="81"/>
            <rFont val="Tahoma"/>
            <family val="2"/>
          </rPr>
          <t>CEPICI: Prière lier la facture scannée</t>
        </r>
        <r>
          <rPr>
            <sz val="9"/>
            <color indexed="81"/>
            <rFont val="Tahoma"/>
            <family val="2"/>
          </rPr>
          <t xml:space="preserve">
</t>
        </r>
      </text>
    </comment>
    <comment ref="F373" authorId="0" shapeId="0" xr:uid="{45CEBF09-086F-4817-9241-322080AC642E}">
      <text>
        <r>
          <rPr>
            <b/>
            <sz val="9"/>
            <color indexed="81"/>
            <rFont val="Tahoma"/>
            <family val="2"/>
          </rPr>
          <t>CEPICI: Prière lier la facture scannée</t>
        </r>
        <r>
          <rPr>
            <sz val="9"/>
            <color indexed="81"/>
            <rFont val="Tahoma"/>
            <family val="2"/>
          </rPr>
          <t xml:space="preserve">
</t>
        </r>
      </text>
    </comment>
    <comment ref="F374" authorId="0" shapeId="0" xr:uid="{F6A94343-D8C6-4826-A7CA-507C50E1ACAA}">
      <text>
        <r>
          <rPr>
            <b/>
            <sz val="9"/>
            <color indexed="81"/>
            <rFont val="Tahoma"/>
            <family val="2"/>
          </rPr>
          <t>CEPICI: Prière lier la facture scannée</t>
        </r>
        <r>
          <rPr>
            <sz val="9"/>
            <color indexed="81"/>
            <rFont val="Tahoma"/>
            <family val="2"/>
          </rPr>
          <t xml:space="preserve">
</t>
        </r>
      </text>
    </comment>
    <comment ref="F375" authorId="0" shapeId="0" xr:uid="{23C72AA1-FB56-4B34-8B59-A385A77E03FF}">
      <text>
        <r>
          <rPr>
            <b/>
            <sz val="9"/>
            <color indexed="81"/>
            <rFont val="Tahoma"/>
            <family val="2"/>
          </rPr>
          <t>CEPICI: Prière lier la facture scannée</t>
        </r>
        <r>
          <rPr>
            <sz val="9"/>
            <color indexed="81"/>
            <rFont val="Tahoma"/>
            <family val="2"/>
          </rPr>
          <t xml:space="preserve">
</t>
        </r>
      </text>
    </comment>
    <comment ref="F376" authorId="0" shapeId="0" xr:uid="{854FA438-C540-42E0-9005-74327348EDFA}">
      <text>
        <r>
          <rPr>
            <b/>
            <sz val="9"/>
            <color indexed="81"/>
            <rFont val="Tahoma"/>
            <family val="2"/>
          </rPr>
          <t>CEPICI: Prière lier la facture scannée</t>
        </r>
        <r>
          <rPr>
            <sz val="9"/>
            <color indexed="81"/>
            <rFont val="Tahoma"/>
            <family val="2"/>
          </rPr>
          <t xml:space="preserve">
</t>
        </r>
      </text>
    </comment>
    <comment ref="F377" authorId="0" shapeId="0" xr:uid="{2EB4E818-0323-4CD0-B338-0659CFC9CE76}">
      <text>
        <r>
          <rPr>
            <b/>
            <sz val="9"/>
            <color indexed="81"/>
            <rFont val="Tahoma"/>
            <family val="2"/>
          </rPr>
          <t>CEPICI: Prière lier la facture scannée</t>
        </r>
        <r>
          <rPr>
            <sz val="9"/>
            <color indexed="81"/>
            <rFont val="Tahoma"/>
            <family val="2"/>
          </rPr>
          <t xml:space="preserve">
</t>
        </r>
      </text>
    </comment>
    <comment ref="F378" authorId="0" shapeId="0" xr:uid="{9B3649E0-E64B-403F-9F87-AAD7E897A616}">
      <text>
        <r>
          <rPr>
            <b/>
            <sz val="9"/>
            <color indexed="81"/>
            <rFont val="Tahoma"/>
            <family val="2"/>
          </rPr>
          <t>CEPICI: Prière lier la facture scannée</t>
        </r>
        <r>
          <rPr>
            <sz val="9"/>
            <color indexed="81"/>
            <rFont val="Tahoma"/>
            <family val="2"/>
          </rPr>
          <t xml:space="preserve">
</t>
        </r>
      </text>
    </comment>
    <comment ref="F379" authorId="0" shapeId="0" xr:uid="{C40FAB2F-5278-448E-89A6-D9FCD8A1F590}">
      <text>
        <r>
          <rPr>
            <b/>
            <sz val="9"/>
            <color indexed="81"/>
            <rFont val="Tahoma"/>
            <family val="2"/>
          </rPr>
          <t>CEPICI: Prière lier la facture scannée</t>
        </r>
        <r>
          <rPr>
            <sz val="9"/>
            <color indexed="81"/>
            <rFont val="Tahoma"/>
            <family val="2"/>
          </rPr>
          <t xml:space="preserve">
</t>
        </r>
      </text>
    </comment>
    <comment ref="F380" authorId="0" shapeId="0" xr:uid="{DCB26D01-FB95-4202-A153-7D9557FA6A91}">
      <text>
        <r>
          <rPr>
            <b/>
            <sz val="9"/>
            <color indexed="81"/>
            <rFont val="Tahoma"/>
            <family val="2"/>
          </rPr>
          <t>CEPICI: Prière lier la facture scannée</t>
        </r>
        <r>
          <rPr>
            <sz val="9"/>
            <color indexed="81"/>
            <rFont val="Tahoma"/>
            <family val="2"/>
          </rPr>
          <t xml:space="preserve">
</t>
        </r>
      </text>
    </comment>
    <comment ref="F381" authorId="0" shapeId="0" xr:uid="{948EFC15-96AF-424F-B43E-878B1A968548}">
      <text>
        <r>
          <rPr>
            <b/>
            <sz val="9"/>
            <color indexed="81"/>
            <rFont val="Tahoma"/>
            <family val="2"/>
          </rPr>
          <t>CEPICI: Prière lier la facture scannée</t>
        </r>
        <r>
          <rPr>
            <sz val="9"/>
            <color indexed="81"/>
            <rFont val="Tahoma"/>
            <family val="2"/>
          </rPr>
          <t xml:space="preserve">
</t>
        </r>
      </text>
    </comment>
    <comment ref="F382" authorId="0" shapeId="0" xr:uid="{FAE22FE4-E163-42C9-9AD3-CD427DF9BFCD}">
      <text>
        <r>
          <rPr>
            <b/>
            <sz val="9"/>
            <color indexed="81"/>
            <rFont val="Tahoma"/>
            <family val="2"/>
          </rPr>
          <t>CEPICI: Prière lier la facture scannée</t>
        </r>
        <r>
          <rPr>
            <sz val="9"/>
            <color indexed="81"/>
            <rFont val="Tahoma"/>
            <family val="2"/>
          </rPr>
          <t xml:space="preserve">
</t>
        </r>
      </text>
    </comment>
    <comment ref="F383" authorId="0" shapeId="0" xr:uid="{7B211E80-05FF-434E-AB81-0057DB207D73}">
      <text>
        <r>
          <rPr>
            <b/>
            <sz val="9"/>
            <color indexed="81"/>
            <rFont val="Tahoma"/>
            <family val="2"/>
          </rPr>
          <t>CEPICI: Prière lier la facture scannée</t>
        </r>
        <r>
          <rPr>
            <sz val="9"/>
            <color indexed="81"/>
            <rFont val="Tahoma"/>
            <family val="2"/>
          </rPr>
          <t xml:space="preserve">
</t>
        </r>
      </text>
    </comment>
    <comment ref="F384" authorId="0" shapeId="0" xr:uid="{ECF10CA7-A740-4CEE-B1AA-BE6873171505}">
      <text>
        <r>
          <rPr>
            <b/>
            <sz val="9"/>
            <color indexed="81"/>
            <rFont val="Tahoma"/>
            <family val="2"/>
          </rPr>
          <t>CEPICI: Prière lier la facture scannée</t>
        </r>
        <r>
          <rPr>
            <sz val="9"/>
            <color indexed="81"/>
            <rFont val="Tahoma"/>
            <family val="2"/>
          </rPr>
          <t xml:space="preserve">
</t>
        </r>
      </text>
    </comment>
    <comment ref="F385" authorId="0" shapeId="0" xr:uid="{76AAA977-0DAF-4BBF-AB67-515B2A0040E9}">
      <text>
        <r>
          <rPr>
            <b/>
            <sz val="9"/>
            <color indexed="81"/>
            <rFont val="Tahoma"/>
            <family val="2"/>
          </rPr>
          <t>CEPICI: Prière lier la facture scannée</t>
        </r>
        <r>
          <rPr>
            <sz val="9"/>
            <color indexed="81"/>
            <rFont val="Tahoma"/>
            <family val="2"/>
          </rPr>
          <t xml:space="preserve">
</t>
        </r>
      </text>
    </comment>
    <comment ref="F386" authorId="0" shapeId="0" xr:uid="{6F54AB47-25E0-492D-9B3D-8B5667DCAD4E}">
      <text>
        <r>
          <rPr>
            <b/>
            <sz val="9"/>
            <color indexed="81"/>
            <rFont val="Tahoma"/>
            <family val="2"/>
          </rPr>
          <t>CEPICI: Prière lier la facture scannée</t>
        </r>
        <r>
          <rPr>
            <sz val="9"/>
            <color indexed="81"/>
            <rFont val="Tahoma"/>
            <family val="2"/>
          </rPr>
          <t xml:space="preserve">
</t>
        </r>
      </text>
    </comment>
    <comment ref="F387" authorId="0" shapeId="0" xr:uid="{1379E7DD-C982-4C5C-8D1A-13371435F6A2}">
      <text>
        <r>
          <rPr>
            <b/>
            <sz val="9"/>
            <color indexed="81"/>
            <rFont val="Tahoma"/>
            <family val="2"/>
          </rPr>
          <t>CEPICI: Prière lier la facture scannée</t>
        </r>
        <r>
          <rPr>
            <sz val="9"/>
            <color indexed="81"/>
            <rFont val="Tahoma"/>
            <family val="2"/>
          </rPr>
          <t xml:space="preserve">
</t>
        </r>
      </text>
    </comment>
    <comment ref="F388" authorId="0" shapeId="0" xr:uid="{851D4C48-D43B-40B3-A2FA-BC6B24CDF4F3}">
      <text>
        <r>
          <rPr>
            <b/>
            <sz val="9"/>
            <color indexed="81"/>
            <rFont val="Tahoma"/>
            <family val="2"/>
          </rPr>
          <t>CEPICI: Prière lier la facture scannée</t>
        </r>
        <r>
          <rPr>
            <sz val="9"/>
            <color indexed="81"/>
            <rFont val="Tahoma"/>
            <family val="2"/>
          </rPr>
          <t xml:space="preserve">
</t>
        </r>
      </text>
    </comment>
    <comment ref="F389" authorId="0" shapeId="0" xr:uid="{F7C0633E-B24F-4A06-BDD5-6C1E51386746}">
      <text>
        <r>
          <rPr>
            <b/>
            <sz val="9"/>
            <color indexed="81"/>
            <rFont val="Tahoma"/>
            <family val="2"/>
          </rPr>
          <t>CEPICI: Prière lier la facture scannée</t>
        </r>
        <r>
          <rPr>
            <sz val="9"/>
            <color indexed="81"/>
            <rFont val="Tahoma"/>
            <family val="2"/>
          </rPr>
          <t xml:space="preserve">
</t>
        </r>
      </text>
    </comment>
    <comment ref="F390" authorId="0" shapeId="0" xr:uid="{F36AB915-74CE-4120-A672-52FACFF8862F}">
      <text>
        <r>
          <rPr>
            <b/>
            <sz val="9"/>
            <color indexed="81"/>
            <rFont val="Tahoma"/>
            <family val="2"/>
          </rPr>
          <t>CEPICI: Prière lier la facture scannée</t>
        </r>
        <r>
          <rPr>
            <sz val="9"/>
            <color indexed="81"/>
            <rFont val="Tahoma"/>
            <family val="2"/>
          </rPr>
          <t xml:space="preserve">
</t>
        </r>
      </text>
    </comment>
    <comment ref="F391" authorId="0" shapeId="0" xr:uid="{A68D2A95-9D23-4C1A-AE3F-37241E73F92A}">
      <text>
        <r>
          <rPr>
            <b/>
            <sz val="9"/>
            <color indexed="81"/>
            <rFont val="Tahoma"/>
            <family val="2"/>
          </rPr>
          <t>CEPICI: Prière lier la facture scannée</t>
        </r>
        <r>
          <rPr>
            <sz val="9"/>
            <color indexed="81"/>
            <rFont val="Tahoma"/>
            <family val="2"/>
          </rPr>
          <t xml:space="preserve">
</t>
        </r>
      </text>
    </comment>
    <comment ref="F392" authorId="0" shapeId="0" xr:uid="{2DED95E5-F7A7-47BC-94FB-2B49963EF0C7}">
      <text>
        <r>
          <rPr>
            <b/>
            <sz val="9"/>
            <color indexed="81"/>
            <rFont val="Tahoma"/>
            <family val="2"/>
          </rPr>
          <t>CEPICI: Prière lier la facture scannée</t>
        </r>
        <r>
          <rPr>
            <sz val="9"/>
            <color indexed="81"/>
            <rFont val="Tahoma"/>
            <family val="2"/>
          </rPr>
          <t xml:space="preserve">
</t>
        </r>
      </text>
    </comment>
    <comment ref="F393" authorId="0" shapeId="0" xr:uid="{A2BADFAF-8F60-417C-B780-EFF4125D1474}">
      <text>
        <r>
          <rPr>
            <b/>
            <sz val="9"/>
            <color indexed="81"/>
            <rFont val="Tahoma"/>
            <family val="2"/>
          </rPr>
          <t>CEPICI: Prière lier la facture scannée</t>
        </r>
        <r>
          <rPr>
            <sz val="9"/>
            <color indexed="81"/>
            <rFont val="Tahoma"/>
            <family val="2"/>
          </rPr>
          <t xml:space="preserve">
</t>
        </r>
      </text>
    </comment>
    <comment ref="F394" authorId="0" shapeId="0" xr:uid="{10F7DDB6-5F62-473E-B458-8ADF2F8CF226}">
      <text>
        <r>
          <rPr>
            <b/>
            <sz val="9"/>
            <color indexed="81"/>
            <rFont val="Tahoma"/>
            <family val="2"/>
          </rPr>
          <t>CEPICI: Prière lier la facture scannée</t>
        </r>
        <r>
          <rPr>
            <sz val="9"/>
            <color indexed="81"/>
            <rFont val="Tahoma"/>
            <family val="2"/>
          </rPr>
          <t xml:space="preserve">
</t>
        </r>
      </text>
    </comment>
    <comment ref="F395" authorId="0" shapeId="0" xr:uid="{6A67D172-F0FD-4A40-A51F-24957CEBA417}">
      <text>
        <r>
          <rPr>
            <b/>
            <sz val="9"/>
            <color indexed="81"/>
            <rFont val="Tahoma"/>
            <family val="2"/>
          </rPr>
          <t>CEPICI: Prière lier la facture scannée</t>
        </r>
        <r>
          <rPr>
            <sz val="9"/>
            <color indexed="81"/>
            <rFont val="Tahoma"/>
            <family val="2"/>
          </rPr>
          <t xml:space="preserve">
</t>
        </r>
      </text>
    </comment>
    <comment ref="F396" authorId="0" shapeId="0" xr:uid="{2416BFD9-9F42-4F76-87B9-F274AF0A6405}">
      <text>
        <r>
          <rPr>
            <b/>
            <sz val="9"/>
            <color indexed="81"/>
            <rFont val="Tahoma"/>
            <family val="2"/>
          </rPr>
          <t>CEPICI: Prière lier la facture scannée</t>
        </r>
        <r>
          <rPr>
            <sz val="9"/>
            <color indexed="81"/>
            <rFont val="Tahoma"/>
            <family val="2"/>
          </rPr>
          <t xml:space="preserve">
</t>
        </r>
      </text>
    </comment>
    <comment ref="F397" authorId="0" shapeId="0" xr:uid="{8FEB3E26-BB01-4A27-9680-379E3142D477}">
      <text>
        <r>
          <rPr>
            <b/>
            <sz val="9"/>
            <color indexed="81"/>
            <rFont val="Tahoma"/>
            <family val="2"/>
          </rPr>
          <t>CEPICI: Prière lier la facture scannée</t>
        </r>
        <r>
          <rPr>
            <sz val="9"/>
            <color indexed="81"/>
            <rFont val="Tahoma"/>
            <family val="2"/>
          </rPr>
          <t xml:space="preserve">
</t>
        </r>
      </text>
    </comment>
    <comment ref="F398" authorId="0" shapeId="0" xr:uid="{E82A7305-2DC0-4D4E-A62E-2974CF29B78A}">
      <text>
        <r>
          <rPr>
            <b/>
            <sz val="9"/>
            <color indexed="81"/>
            <rFont val="Tahoma"/>
            <family val="2"/>
          </rPr>
          <t>CEPICI: Prière lier la facture scannée</t>
        </r>
        <r>
          <rPr>
            <sz val="9"/>
            <color indexed="81"/>
            <rFont val="Tahoma"/>
            <family val="2"/>
          </rPr>
          <t xml:space="preserve">
</t>
        </r>
      </text>
    </comment>
    <comment ref="F399" authorId="0" shapeId="0" xr:uid="{D68A9E47-B3D3-430B-B70C-1D1DC1D2FD61}">
      <text>
        <r>
          <rPr>
            <b/>
            <sz val="9"/>
            <color indexed="81"/>
            <rFont val="Tahoma"/>
            <family val="2"/>
          </rPr>
          <t>CEPICI: Prière lier la facture scannée</t>
        </r>
        <r>
          <rPr>
            <sz val="9"/>
            <color indexed="81"/>
            <rFont val="Tahoma"/>
            <family val="2"/>
          </rPr>
          <t xml:space="preserve">
</t>
        </r>
      </text>
    </comment>
    <comment ref="F400" authorId="0" shapeId="0" xr:uid="{7E69AC34-C37A-4FB3-A616-FCDD6E5A7174}">
      <text>
        <r>
          <rPr>
            <b/>
            <sz val="9"/>
            <color indexed="81"/>
            <rFont val="Tahoma"/>
            <family val="2"/>
          </rPr>
          <t>CEPICI: Prière lier la facture scannée</t>
        </r>
        <r>
          <rPr>
            <sz val="9"/>
            <color indexed="81"/>
            <rFont val="Tahoma"/>
            <family val="2"/>
          </rPr>
          <t xml:space="preserve">
</t>
        </r>
      </text>
    </comment>
    <comment ref="F401" authorId="0" shapeId="0" xr:uid="{65EDEF07-61C4-41BC-BE46-C6EE66C8298B}">
      <text>
        <r>
          <rPr>
            <b/>
            <sz val="9"/>
            <color indexed="81"/>
            <rFont val="Tahoma"/>
            <family val="2"/>
          </rPr>
          <t>CEPICI: Prière lier la facture scannée</t>
        </r>
        <r>
          <rPr>
            <sz val="9"/>
            <color indexed="81"/>
            <rFont val="Tahoma"/>
            <family val="2"/>
          </rPr>
          <t xml:space="preserve">
</t>
        </r>
      </text>
    </comment>
    <comment ref="F402" authorId="0" shapeId="0" xr:uid="{3C020F45-6181-42BF-A383-2DD1F65B266B}">
      <text>
        <r>
          <rPr>
            <b/>
            <sz val="9"/>
            <color indexed="81"/>
            <rFont val="Tahoma"/>
            <family val="2"/>
          </rPr>
          <t>CEPICI: Prière lier la facture scannée</t>
        </r>
        <r>
          <rPr>
            <sz val="9"/>
            <color indexed="81"/>
            <rFont val="Tahoma"/>
            <family val="2"/>
          </rPr>
          <t xml:space="preserve">
</t>
        </r>
      </text>
    </comment>
    <comment ref="F403" authorId="0" shapeId="0" xr:uid="{73D601CD-0628-4BB2-AB23-2A1EDBB9AA90}">
      <text>
        <r>
          <rPr>
            <b/>
            <sz val="9"/>
            <color indexed="81"/>
            <rFont val="Tahoma"/>
            <family val="2"/>
          </rPr>
          <t>CEPICI: Prière lier la facture scannée</t>
        </r>
        <r>
          <rPr>
            <sz val="9"/>
            <color indexed="81"/>
            <rFont val="Tahoma"/>
            <family val="2"/>
          </rPr>
          <t xml:space="preserve">
</t>
        </r>
      </text>
    </comment>
    <comment ref="F404" authorId="0" shapeId="0" xr:uid="{2FEB4200-722E-4C02-9AB4-6231FA305B5D}">
      <text>
        <r>
          <rPr>
            <b/>
            <sz val="9"/>
            <color indexed="81"/>
            <rFont val="Tahoma"/>
            <family val="2"/>
          </rPr>
          <t>CEPICI: Prière lier la facture scannée</t>
        </r>
        <r>
          <rPr>
            <sz val="9"/>
            <color indexed="81"/>
            <rFont val="Tahoma"/>
            <family val="2"/>
          </rPr>
          <t xml:space="preserve">
</t>
        </r>
      </text>
    </comment>
    <comment ref="F405" authorId="0" shapeId="0" xr:uid="{56ACFEC9-CEE6-4CB8-B124-ED5F08E2410F}">
      <text>
        <r>
          <rPr>
            <b/>
            <sz val="9"/>
            <color indexed="81"/>
            <rFont val="Tahoma"/>
            <family val="2"/>
          </rPr>
          <t>CEPICI: Prière lier la facture scannée</t>
        </r>
        <r>
          <rPr>
            <sz val="9"/>
            <color indexed="81"/>
            <rFont val="Tahoma"/>
            <family val="2"/>
          </rPr>
          <t xml:space="preserve">
</t>
        </r>
      </text>
    </comment>
    <comment ref="F406" authorId="0" shapeId="0" xr:uid="{02AC4503-A97A-4D3D-AD07-FB8832D6631D}">
      <text>
        <r>
          <rPr>
            <b/>
            <sz val="9"/>
            <color indexed="81"/>
            <rFont val="Tahoma"/>
            <family val="2"/>
          </rPr>
          <t>CEPICI: Prière lier la facture scannée</t>
        </r>
        <r>
          <rPr>
            <sz val="9"/>
            <color indexed="81"/>
            <rFont val="Tahoma"/>
            <family val="2"/>
          </rPr>
          <t xml:space="preserve">
</t>
        </r>
      </text>
    </comment>
    <comment ref="F407" authorId="0" shapeId="0" xr:uid="{D65F219B-D4F0-4487-8CE6-B26342090472}">
      <text>
        <r>
          <rPr>
            <b/>
            <sz val="9"/>
            <color indexed="81"/>
            <rFont val="Tahoma"/>
            <family val="2"/>
          </rPr>
          <t>CEPICI: Prière lier la facture scannée</t>
        </r>
        <r>
          <rPr>
            <sz val="9"/>
            <color indexed="81"/>
            <rFont val="Tahoma"/>
            <family val="2"/>
          </rPr>
          <t xml:space="preserve">
</t>
        </r>
      </text>
    </comment>
    <comment ref="F408" authorId="0" shapeId="0" xr:uid="{48361C93-94C5-4B96-9102-04FB90C255F8}">
      <text>
        <r>
          <rPr>
            <b/>
            <sz val="9"/>
            <color indexed="81"/>
            <rFont val="Tahoma"/>
            <family val="2"/>
          </rPr>
          <t>CEPICI: Prière lier la facture scannée</t>
        </r>
        <r>
          <rPr>
            <sz val="9"/>
            <color indexed="81"/>
            <rFont val="Tahoma"/>
            <family val="2"/>
          </rPr>
          <t xml:space="preserve">
</t>
        </r>
      </text>
    </comment>
    <comment ref="F409" authorId="0" shapeId="0" xr:uid="{2D39E5F5-6D0B-4A4A-8ADE-A2BA7BEDD1F0}">
      <text>
        <r>
          <rPr>
            <b/>
            <sz val="9"/>
            <color indexed="81"/>
            <rFont val="Tahoma"/>
            <family val="2"/>
          </rPr>
          <t>CEPICI: Prière lier la facture scannée</t>
        </r>
        <r>
          <rPr>
            <sz val="9"/>
            <color indexed="81"/>
            <rFont val="Tahoma"/>
            <family val="2"/>
          </rPr>
          <t xml:space="preserve">
</t>
        </r>
      </text>
    </comment>
    <comment ref="F410" authorId="0" shapeId="0" xr:uid="{292F4D43-2A5F-4817-B32B-627FF3609066}">
      <text>
        <r>
          <rPr>
            <b/>
            <sz val="9"/>
            <color indexed="81"/>
            <rFont val="Tahoma"/>
            <family val="2"/>
          </rPr>
          <t>CEPICI: Prière lier la facture scannée</t>
        </r>
        <r>
          <rPr>
            <sz val="9"/>
            <color indexed="81"/>
            <rFont val="Tahoma"/>
            <family val="2"/>
          </rPr>
          <t xml:space="preserve">
</t>
        </r>
      </text>
    </comment>
    <comment ref="F411" authorId="0" shapeId="0" xr:uid="{05AC2432-3925-48BD-86D5-7D486BD837B3}">
      <text>
        <r>
          <rPr>
            <b/>
            <sz val="9"/>
            <color indexed="81"/>
            <rFont val="Tahoma"/>
            <family val="2"/>
          </rPr>
          <t>CEPICI: Prière lier la facture scannée</t>
        </r>
        <r>
          <rPr>
            <sz val="9"/>
            <color indexed="81"/>
            <rFont val="Tahoma"/>
            <family val="2"/>
          </rPr>
          <t xml:space="preserve">
</t>
        </r>
      </text>
    </comment>
    <comment ref="F412" authorId="0" shapeId="0" xr:uid="{4E4B5A34-9489-425E-A992-37486C126A12}">
      <text>
        <r>
          <rPr>
            <b/>
            <sz val="9"/>
            <color indexed="81"/>
            <rFont val="Tahoma"/>
            <family val="2"/>
          </rPr>
          <t>CEPICI: Prière lier la facture scannée</t>
        </r>
        <r>
          <rPr>
            <sz val="9"/>
            <color indexed="81"/>
            <rFont val="Tahoma"/>
            <family val="2"/>
          </rPr>
          <t xml:space="preserve">
</t>
        </r>
      </text>
    </comment>
    <comment ref="F413" authorId="0" shapeId="0" xr:uid="{7505A360-94D3-4E95-B330-ADD6BDE1C27B}">
      <text>
        <r>
          <rPr>
            <b/>
            <sz val="9"/>
            <color indexed="81"/>
            <rFont val="Tahoma"/>
            <family val="2"/>
          </rPr>
          <t>CEPICI: Prière lier la facture scannée</t>
        </r>
        <r>
          <rPr>
            <sz val="9"/>
            <color indexed="81"/>
            <rFont val="Tahoma"/>
            <family val="2"/>
          </rPr>
          <t xml:space="preserve">
</t>
        </r>
      </text>
    </comment>
    <comment ref="F414" authorId="0" shapeId="0" xr:uid="{018A82AF-A1A7-43A1-A1C2-95FCD624C913}">
      <text>
        <r>
          <rPr>
            <b/>
            <sz val="9"/>
            <color indexed="81"/>
            <rFont val="Tahoma"/>
            <family val="2"/>
          </rPr>
          <t>CEPICI: Prière lier la facture scannée</t>
        </r>
        <r>
          <rPr>
            <sz val="9"/>
            <color indexed="81"/>
            <rFont val="Tahoma"/>
            <family val="2"/>
          </rPr>
          <t xml:space="preserve">
</t>
        </r>
      </text>
    </comment>
    <comment ref="F415" authorId="0" shapeId="0" xr:uid="{4330C2E5-C42D-4452-BA4D-AE50C913DDCC}">
      <text>
        <r>
          <rPr>
            <b/>
            <sz val="9"/>
            <color indexed="81"/>
            <rFont val="Tahoma"/>
            <family val="2"/>
          </rPr>
          <t>CEPICI: Prière lier la facture scannée</t>
        </r>
        <r>
          <rPr>
            <sz val="9"/>
            <color indexed="81"/>
            <rFont val="Tahoma"/>
            <family val="2"/>
          </rPr>
          <t xml:space="preserve">
</t>
        </r>
      </text>
    </comment>
    <comment ref="F416" authorId="0" shapeId="0" xr:uid="{C545C42E-406C-4D08-B4CE-633A2D091DC4}">
      <text>
        <r>
          <rPr>
            <b/>
            <sz val="9"/>
            <color indexed="81"/>
            <rFont val="Tahoma"/>
            <family val="2"/>
          </rPr>
          <t>CEPICI: Prière lier la facture scannée</t>
        </r>
        <r>
          <rPr>
            <sz val="9"/>
            <color indexed="81"/>
            <rFont val="Tahoma"/>
            <family val="2"/>
          </rPr>
          <t xml:space="preserve">
</t>
        </r>
      </text>
    </comment>
    <comment ref="F417" authorId="0" shapeId="0" xr:uid="{C672BB72-0CEC-4468-8C09-4CCF04E08393}">
      <text>
        <r>
          <rPr>
            <b/>
            <sz val="9"/>
            <color indexed="81"/>
            <rFont val="Tahoma"/>
            <family val="2"/>
          </rPr>
          <t>CEPICI: Prière lier la facture scannée</t>
        </r>
        <r>
          <rPr>
            <sz val="9"/>
            <color indexed="81"/>
            <rFont val="Tahoma"/>
            <family val="2"/>
          </rPr>
          <t xml:space="preserve">
</t>
        </r>
      </text>
    </comment>
    <comment ref="F418" authorId="0" shapeId="0" xr:uid="{7504A441-63CD-4E09-A7B7-06A148CA8F40}">
      <text>
        <r>
          <rPr>
            <b/>
            <sz val="9"/>
            <color indexed="81"/>
            <rFont val="Tahoma"/>
            <family val="2"/>
          </rPr>
          <t>CEPICI: Prière lier la facture scannée</t>
        </r>
        <r>
          <rPr>
            <sz val="9"/>
            <color indexed="81"/>
            <rFont val="Tahoma"/>
            <family val="2"/>
          </rPr>
          <t xml:space="preserve">
</t>
        </r>
      </text>
    </comment>
    <comment ref="F419" authorId="0" shapeId="0" xr:uid="{DDCA769A-F089-409A-A03C-9B542A9EFC0D}">
      <text>
        <r>
          <rPr>
            <b/>
            <sz val="9"/>
            <color indexed="81"/>
            <rFont val="Tahoma"/>
            <family val="2"/>
          </rPr>
          <t>CEPICI: Prière lier la facture scannée</t>
        </r>
        <r>
          <rPr>
            <sz val="9"/>
            <color indexed="81"/>
            <rFont val="Tahoma"/>
            <family val="2"/>
          </rPr>
          <t xml:space="preserve">
</t>
        </r>
      </text>
    </comment>
    <comment ref="F420" authorId="0" shapeId="0" xr:uid="{FAA45FF6-1B54-49A4-BB9F-9ADF9C8ABAF4}">
      <text>
        <r>
          <rPr>
            <b/>
            <sz val="9"/>
            <color indexed="81"/>
            <rFont val="Tahoma"/>
            <family val="2"/>
          </rPr>
          <t>CEPICI: Prière lier la facture scannée</t>
        </r>
        <r>
          <rPr>
            <sz val="9"/>
            <color indexed="81"/>
            <rFont val="Tahoma"/>
            <family val="2"/>
          </rPr>
          <t xml:space="preserve">
</t>
        </r>
      </text>
    </comment>
    <comment ref="F421" authorId="0" shapeId="0" xr:uid="{664A257A-9F27-48CB-81D3-369343E3EB1D}">
      <text>
        <r>
          <rPr>
            <b/>
            <sz val="9"/>
            <color indexed="81"/>
            <rFont val="Tahoma"/>
            <family val="2"/>
          </rPr>
          <t>CEPICI: Prière lier la facture scannée</t>
        </r>
        <r>
          <rPr>
            <sz val="9"/>
            <color indexed="81"/>
            <rFont val="Tahoma"/>
            <family val="2"/>
          </rPr>
          <t xml:space="preserve">
</t>
        </r>
      </text>
    </comment>
    <comment ref="F422" authorId="0" shapeId="0" xr:uid="{6136834F-22C8-468D-B3C0-167DBDFAB255}">
      <text>
        <r>
          <rPr>
            <b/>
            <sz val="9"/>
            <color indexed="81"/>
            <rFont val="Tahoma"/>
            <family val="2"/>
          </rPr>
          <t>CEPICI: Prière lier la facture scannée</t>
        </r>
        <r>
          <rPr>
            <sz val="9"/>
            <color indexed="81"/>
            <rFont val="Tahoma"/>
            <family val="2"/>
          </rPr>
          <t xml:space="preserve">
</t>
        </r>
      </text>
    </comment>
    <comment ref="F423" authorId="0" shapeId="0" xr:uid="{7009A37D-6D06-481A-9C39-AF42531ED60B}">
      <text>
        <r>
          <rPr>
            <b/>
            <sz val="9"/>
            <color indexed="81"/>
            <rFont val="Tahoma"/>
            <family val="2"/>
          </rPr>
          <t>CEPICI: Prière lier la facture scannée</t>
        </r>
        <r>
          <rPr>
            <sz val="9"/>
            <color indexed="81"/>
            <rFont val="Tahoma"/>
            <family val="2"/>
          </rPr>
          <t xml:space="preserve">
</t>
        </r>
      </text>
    </comment>
    <comment ref="F424" authorId="0" shapeId="0" xr:uid="{6DCD7C76-151A-4C7F-909A-E72150409158}">
      <text>
        <r>
          <rPr>
            <b/>
            <sz val="9"/>
            <color indexed="81"/>
            <rFont val="Tahoma"/>
            <family val="2"/>
          </rPr>
          <t>CEPICI: Prière lier la facture scannée</t>
        </r>
        <r>
          <rPr>
            <sz val="9"/>
            <color indexed="81"/>
            <rFont val="Tahoma"/>
            <family val="2"/>
          </rPr>
          <t xml:space="preserve">
</t>
        </r>
      </text>
    </comment>
    <comment ref="F425" authorId="0" shapeId="0" xr:uid="{F39FBF6B-F579-4B0A-9254-7ADBB293C323}">
      <text>
        <r>
          <rPr>
            <b/>
            <sz val="9"/>
            <color indexed="81"/>
            <rFont val="Tahoma"/>
            <family val="2"/>
          </rPr>
          <t>CEPICI: Prière lier la facture scannée</t>
        </r>
        <r>
          <rPr>
            <sz val="9"/>
            <color indexed="81"/>
            <rFont val="Tahoma"/>
            <family val="2"/>
          </rPr>
          <t xml:space="preserve">
</t>
        </r>
      </text>
    </comment>
    <comment ref="F426" authorId="0" shapeId="0" xr:uid="{C45BC500-C349-4CA8-BE4F-BD7561C4838F}">
      <text>
        <r>
          <rPr>
            <b/>
            <sz val="9"/>
            <color indexed="81"/>
            <rFont val="Tahoma"/>
            <family val="2"/>
          </rPr>
          <t>CEPICI: Prière lier la facture scannée</t>
        </r>
        <r>
          <rPr>
            <sz val="9"/>
            <color indexed="81"/>
            <rFont val="Tahoma"/>
            <family val="2"/>
          </rPr>
          <t xml:space="preserve">
</t>
        </r>
      </text>
    </comment>
    <comment ref="F427" authorId="0" shapeId="0" xr:uid="{4AD07212-55AC-4E14-9199-C3162108D94D}">
      <text>
        <r>
          <rPr>
            <b/>
            <sz val="9"/>
            <color indexed="81"/>
            <rFont val="Tahoma"/>
            <family val="2"/>
          </rPr>
          <t>CEPICI: Prière lier la facture scannée</t>
        </r>
        <r>
          <rPr>
            <sz val="9"/>
            <color indexed="81"/>
            <rFont val="Tahoma"/>
            <family val="2"/>
          </rPr>
          <t xml:space="preserve">
</t>
        </r>
      </text>
    </comment>
    <comment ref="F428" authorId="0" shapeId="0" xr:uid="{57BE238F-10F8-4375-BDBC-04E7F3B3CB23}">
      <text>
        <r>
          <rPr>
            <b/>
            <sz val="9"/>
            <color indexed="81"/>
            <rFont val="Tahoma"/>
            <family val="2"/>
          </rPr>
          <t>CEPICI: Prière lier la facture scannée</t>
        </r>
        <r>
          <rPr>
            <sz val="9"/>
            <color indexed="81"/>
            <rFont val="Tahoma"/>
            <family val="2"/>
          </rPr>
          <t xml:space="preserve">
</t>
        </r>
      </text>
    </comment>
    <comment ref="F429" authorId="0" shapeId="0" xr:uid="{63AE79D1-F0EA-4CF1-AB48-4C45C26E8407}">
      <text>
        <r>
          <rPr>
            <b/>
            <sz val="9"/>
            <color indexed="81"/>
            <rFont val="Tahoma"/>
            <family val="2"/>
          </rPr>
          <t>CEPICI: Prière lier la facture scannée</t>
        </r>
        <r>
          <rPr>
            <sz val="9"/>
            <color indexed="81"/>
            <rFont val="Tahoma"/>
            <family val="2"/>
          </rPr>
          <t xml:space="preserve">
</t>
        </r>
      </text>
    </comment>
    <comment ref="F430" authorId="0" shapeId="0" xr:uid="{02A7A7D7-068D-4226-B0D5-3FE92ADCC9DB}">
      <text>
        <r>
          <rPr>
            <b/>
            <sz val="9"/>
            <color indexed="81"/>
            <rFont val="Tahoma"/>
            <family val="2"/>
          </rPr>
          <t>CEPICI: Prière lier la facture scannée</t>
        </r>
        <r>
          <rPr>
            <sz val="9"/>
            <color indexed="81"/>
            <rFont val="Tahoma"/>
            <family val="2"/>
          </rPr>
          <t xml:space="preserve">
</t>
        </r>
      </text>
    </comment>
    <comment ref="F431" authorId="0" shapeId="0" xr:uid="{A793DCF2-845D-48E2-9A5C-860E44A7D801}">
      <text>
        <r>
          <rPr>
            <b/>
            <sz val="9"/>
            <color indexed="81"/>
            <rFont val="Tahoma"/>
            <family val="2"/>
          </rPr>
          <t>CEPICI: Prière lier la facture scannée</t>
        </r>
        <r>
          <rPr>
            <sz val="9"/>
            <color indexed="81"/>
            <rFont val="Tahoma"/>
            <family val="2"/>
          </rPr>
          <t xml:space="preserve">
</t>
        </r>
      </text>
    </comment>
    <comment ref="F432" authorId="0" shapeId="0" xr:uid="{66ECA296-151A-41E9-866F-BE40EE4857E1}">
      <text>
        <r>
          <rPr>
            <b/>
            <sz val="9"/>
            <color indexed="81"/>
            <rFont val="Tahoma"/>
            <family val="2"/>
          </rPr>
          <t>CEPICI: Prière lier la facture scannée</t>
        </r>
        <r>
          <rPr>
            <sz val="9"/>
            <color indexed="81"/>
            <rFont val="Tahoma"/>
            <family val="2"/>
          </rPr>
          <t xml:space="preserve">
</t>
        </r>
      </text>
    </comment>
    <comment ref="F433" authorId="0" shapeId="0" xr:uid="{3C8119A4-E7C9-4569-8DE6-4107878C1543}">
      <text>
        <r>
          <rPr>
            <b/>
            <sz val="9"/>
            <color indexed="81"/>
            <rFont val="Tahoma"/>
            <family val="2"/>
          </rPr>
          <t>CEPICI: Prière lier la facture scannée</t>
        </r>
        <r>
          <rPr>
            <sz val="9"/>
            <color indexed="81"/>
            <rFont val="Tahoma"/>
            <family val="2"/>
          </rPr>
          <t xml:space="preserve">
</t>
        </r>
      </text>
    </comment>
    <comment ref="F434" authorId="0" shapeId="0" xr:uid="{895E74B1-F40C-4463-9CEC-FD3BE63303A3}">
      <text>
        <r>
          <rPr>
            <b/>
            <sz val="9"/>
            <color indexed="81"/>
            <rFont val="Tahoma"/>
            <family val="2"/>
          </rPr>
          <t>CEPICI: Prière lier la facture scannée</t>
        </r>
        <r>
          <rPr>
            <sz val="9"/>
            <color indexed="81"/>
            <rFont val="Tahoma"/>
            <family val="2"/>
          </rPr>
          <t xml:space="preserve">
</t>
        </r>
      </text>
    </comment>
    <comment ref="F435" authorId="0" shapeId="0" xr:uid="{B9AD27AA-9AF3-42EC-98C1-FB4E98A64667}">
      <text>
        <r>
          <rPr>
            <b/>
            <sz val="9"/>
            <color indexed="81"/>
            <rFont val="Tahoma"/>
            <family val="2"/>
          </rPr>
          <t>CEPICI: Prière lier la facture scannée</t>
        </r>
        <r>
          <rPr>
            <sz val="9"/>
            <color indexed="81"/>
            <rFont val="Tahoma"/>
            <family val="2"/>
          </rPr>
          <t xml:space="preserve">
</t>
        </r>
      </text>
    </comment>
    <comment ref="F436" authorId="0" shapeId="0" xr:uid="{4F71EAB3-5C50-4432-B5C7-EBEE8CF4D5C6}">
      <text>
        <r>
          <rPr>
            <b/>
            <sz val="9"/>
            <color indexed="81"/>
            <rFont val="Tahoma"/>
            <family val="2"/>
          </rPr>
          <t>CEPICI: Prière lier la facture scannée</t>
        </r>
        <r>
          <rPr>
            <sz val="9"/>
            <color indexed="81"/>
            <rFont val="Tahoma"/>
            <family val="2"/>
          </rPr>
          <t xml:space="preserve">
</t>
        </r>
      </text>
    </comment>
    <comment ref="F437" authorId="0" shapeId="0" xr:uid="{8AB085DB-09FF-4F79-9165-ED99EB6DDD16}">
      <text>
        <r>
          <rPr>
            <b/>
            <sz val="9"/>
            <color indexed="81"/>
            <rFont val="Tahoma"/>
            <family val="2"/>
          </rPr>
          <t>CEPICI: Prière lier la facture scannée</t>
        </r>
        <r>
          <rPr>
            <sz val="9"/>
            <color indexed="81"/>
            <rFont val="Tahoma"/>
            <family val="2"/>
          </rPr>
          <t xml:space="preserve">
</t>
        </r>
      </text>
    </comment>
    <comment ref="F438" authorId="0" shapeId="0" xr:uid="{222B5FA1-8ABA-4797-8262-0447198B2263}">
      <text>
        <r>
          <rPr>
            <b/>
            <sz val="9"/>
            <color indexed="81"/>
            <rFont val="Tahoma"/>
            <family val="2"/>
          </rPr>
          <t>CEPICI: Prière lier la facture scannée</t>
        </r>
        <r>
          <rPr>
            <sz val="9"/>
            <color indexed="81"/>
            <rFont val="Tahoma"/>
            <family val="2"/>
          </rPr>
          <t xml:space="preserve">
</t>
        </r>
      </text>
    </comment>
    <comment ref="F439" authorId="0" shapeId="0" xr:uid="{4DA7985A-E5D9-4116-8C90-0787BC0FA0B7}">
      <text>
        <r>
          <rPr>
            <b/>
            <sz val="9"/>
            <color indexed="81"/>
            <rFont val="Tahoma"/>
            <family val="2"/>
          </rPr>
          <t>CEPICI: Prière lier la facture scannée</t>
        </r>
        <r>
          <rPr>
            <sz val="9"/>
            <color indexed="81"/>
            <rFont val="Tahoma"/>
            <family val="2"/>
          </rPr>
          <t xml:space="preserve">
</t>
        </r>
      </text>
    </comment>
    <comment ref="F440" authorId="0" shapeId="0" xr:uid="{3003C5AA-8D7A-4EB3-898B-6CEBAE3D1C91}">
      <text>
        <r>
          <rPr>
            <b/>
            <sz val="9"/>
            <color indexed="81"/>
            <rFont val="Tahoma"/>
            <family val="2"/>
          </rPr>
          <t>CEPICI: Prière lier la facture scannée</t>
        </r>
        <r>
          <rPr>
            <sz val="9"/>
            <color indexed="81"/>
            <rFont val="Tahoma"/>
            <family val="2"/>
          </rPr>
          <t xml:space="preserve">
</t>
        </r>
      </text>
    </comment>
    <comment ref="F441" authorId="0" shapeId="0" xr:uid="{82700512-8161-4615-9BBE-9C3B2C4C0093}">
      <text>
        <r>
          <rPr>
            <b/>
            <sz val="9"/>
            <color indexed="81"/>
            <rFont val="Tahoma"/>
            <family val="2"/>
          </rPr>
          <t>CEPICI: Prière lier la facture scannée</t>
        </r>
        <r>
          <rPr>
            <sz val="9"/>
            <color indexed="81"/>
            <rFont val="Tahoma"/>
            <family val="2"/>
          </rPr>
          <t xml:space="preserve">
</t>
        </r>
      </text>
    </comment>
    <comment ref="F442" authorId="0" shapeId="0" xr:uid="{8EF7D2A6-2A1F-4AB1-82EA-6A355BF299CC}">
      <text>
        <r>
          <rPr>
            <b/>
            <sz val="9"/>
            <color indexed="81"/>
            <rFont val="Tahoma"/>
            <family val="2"/>
          </rPr>
          <t>CEPICI: Prière lier la facture scannée</t>
        </r>
        <r>
          <rPr>
            <sz val="9"/>
            <color indexed="81"/>
            <rFont val="Tahoma"/>
            <family val="2"/>
          </rPr>
          <t xml:space="preserve">
</t>
        </r>
      </text>
    </comment>
    <comment ref="F443" authorId="0" shapeId="0" xr:uid="{E6829F16-997A-477E-BF46-7EA2D82ED2D5}">
      <text>
        <r>
          <rPr>
            <b/>
            <sz val="9"/>
            <color indexed="81"/>
            <rFont val="Tahoma"/>
            <family val="2"/>
          </rPr>
          <t>CEPICI: Prière lier la facture scannée</t>
        </r>
        <r>
          <rPr>
            <sz val="9"/>
            <color indexed="81"/>
            <rFont val="Tahoma"/>
            <family val="2"/>
          </rPr>
          <t xml:space="preserve">
</t>
        </r>
      </text>
    </comment>
    <comment ref="F444" authorId="0" shapeId="0" xr:uid="{682F806F-7CA4-4000-803B-F44117131A19}">
      <text>
        <r>
          <rPr>
            <b/>
            <sz val="9"/>
            <color indexed="81"/>
            <rFont val="Tahoma"/>
            <family val="2"/>
          </rPr>
          <t>CEPICI: Prière lier la facture scannée</t>
        </r>
        <r>
          <rPr>
            <sz val="9"/>
            <color indexed="81"/>
            <rFont val="Tahoma"/>
            <family val="2"/>
          </rPr>
          <t xml:space="preserve">
</t>
        </r>
      </text>
    </comment>
    <comment ref="F445" authorId="0" shapeId="0" xr:uid="{CE9663AA-2F59-41FA-B119-09E852085256}">
      <text>
        <r>
          <rPr>
            <b/>
            <sz val="9"/>
            <color indexed="81"/>
            <rFont val="Tahoma"/>
            <family val="2"/>
          </rPr>
          <t>CEPICI: Prière lier la facture scannée</t>
        </r>
        <r>
          <rPr>
            <sz val="9"/>
            <color indexed="81"/>
            <rFont val="Tahoma"/>
            <family val="2"/>
          </rPr>
          <t xml:space="preserve">
</t>
        </r>
      </text>
    </comment>
    <comment ref="F446" authorId="0" shapeId="0" xr:uid="{3BEE02DD-219C-405C-A2E4-06CD29036AE0}">
      <text>
        <r>
          <rPr>
            <b/>
            <sz val="9"/>
            <color indexed="81"/>
            <rFont val="Tahoma"/>
            <family val="2"/>
          </rPr>
          <t>CEPICI: Prière lier la facture scannée</t>
        </r>
        <r>
          <rPr>
            <sz val="9"/>
            <color indexed="81"/>
            <rFont val="Tahoma"/>
            <family val="2"/>
          </rPr>
          <t xml:space="preserve">
</t>
        </r>
      </text>
    </comment>
    <comment ref="F447" authorId="0" shapeId="0" xr:uid="{07677AF2-3951-4BC5-B01C-E1C563C90A73}">
      <text>
        <r>
          <rPr>
            <b/>
            <sz val="9"/>
            <color indexed="81"/>
            <rFont val="Tahoma"/>
            <family val="2"/>
          </rPr>
          <t>CEPICI: Prière lier la facture scannée</t>
        </r>
        <r>
          <rPr>
            <sz val="9"/>
            <color indexed="81"/>
            <rFont val="Tahoma"/>
            <family val="2"/>
          </rPr>
          <t xml:space="preserve">
</t>
        </r>
      </text>
    </comment>
    <comment ref="F448" authorId="0" shapeId="0" xr:uid="{806E3577-28CA-47C4-A556-41E810BD0D85}">
      <text>
        <r>
          <rPr>
            <b/>
            <sz val="9"/>
            <color indexed="81"/>
            <rFont val="Tahoma"/>
            <family val="2"/>
          </rPr>
          <t>CEPICI: Prière lier la facture scannée</t>
        </r>
        <r>
          <rPr>
            <sz val="9"/>
            <color indexed="81"/>
            <rFont val="Tahoma"/>
            <family val="2"/>
          </rPr>
          <t xml:space="preserve">
</t>
        </r>
      </text>
    </comment>
    <comment ref="F449" authorId="0" shapeId="0" xr:uid="{997A868F-3328-4FAC-B74D-5A1AF48B92A8}">
      <text>
        <r>
          <rPr>
            <b/>
            <sz val="9"/>
            <color indexed="81"/>
            <rFont val="Tahoma"/>
            <family val="2"/>
          </rPr>
          <t>CEPICI: Prière lier la facture scannée</t>
        </r>
        <r>
          <rPr>
            <sz val="9"/>
            <color indexed="81"/>
            <rFont val="Tahoma"/>
            <family val="2"/>
          </rPr>
          <t xml:space="preserve">
</t>
        </r>
      </text>
    </comment>
    <comment ref="F450" authorId="0" shapeId="0" xr:uid="{0F20D64B-D4DB-4B09-A68A-E4B0B9CFE957}">
      <text>
        <r>
          <rPr>
            <b/>
            <sz val="9"/>
            <color indexed="81"/>
            <rFont val="Tahoma"/>
            <family val="2"/>
          </rPr>
          <t>CEPICI: Prière lier la facture scannée</t>
        </r>
        <r>
          <rPr>
            <sz val="9"/>
            <color indexed="81"/>
            <rFont val="Tahoma"/>
            <family val="2"/>
          </rPr>
          <t xml:space="preserve">
</t>
        </r>
      </text>
    </comment>
    <comment ref="F451" authorId="0" shapeId="0" xr:uid="{2287F731-E58A-4BB4-8EA6-7602F7A24BE6}">
      <text>
        <r>
          <rPr>
            <b/>
            <sz val="9"/>
            <color indexed="81"/>
            <rFont val="Tahoma"/>
            <family val="2"/>
          </rPr>
          <t>CEPICI: Prière lier la facture scannée</t>
        </r>
        <r>
          <rPr>
            <sz val="9"/>
            <color indexed="81"/>
            <rFont val="Tahoma"/>
            <family val="2"/>
          </rPr>
          <t xml:space="preserve">
</t>
        </r>
      </text>
    </comment>
    <comment ref="F452" authorId="0" shapeId="0" xr:uid="{59E6A92D-0191-432D-89F1-1BFC62A1D0D5}">
      <text>
        <r>
          <rPr>
            <b/>
            <sz val="9"/>
            <color indexed="81"/>
            <rFont val="Tahoma"/>
            <family val="2"/>
          </rPr>
          <t>CEPICI: Prière lier la facture scannée</t>
        </r>
        <r>
          <rPr>
            <sz val="9"/>
            <color indexed="81"/>
            <rFont val="Tahoma"/>
            <family val="2"/>
          </rPr>
          <t xml:space="preserve">
</t>
        </r>
      </text>
    </comment>
    <comment ref="F453" authorId="0" shapeId="0" xr:uid="{E87BFF40-C242-411D-9C10-70F209CF8857}">
      <text>
        <r>
          <rPr>
            <b/>
            <sz val="9"/>
            <color indexed="81"/>
            <rFont val="Tahoma"/>
            <family val="2"/>
          </rPr>
          <t>CEPICI: Prière lier la facture scannée</t>
        </r>
        <r>
          <rPr>
            <sz val="9"/>
            <color indexed="81"/>
            <rFont val="Tahoma"/>
            <family val="2"/>
          </rPr>
          <t xml:space="preserve">
</t>
        </r>
      </text>
    </comment>
    <comment ref="F454" authorId="0" shapeId="0" xr:uid="{0C1E517C-A092-4C64-A5FB-0AEEE4E9A358}">
      <text>
        <r>
          <rPr>
            <b/>
            <sz val="9"/>
            <color indexed="81"/>
            <rFont val="Tahoma"/>
            <family val="2"/>
          </rPr>
          <t>CEPICI: Prière lier la facture scannée</t>
        </r>
        <r>
          <rPr>
            <sz val="9"/>
            <color indexed="81"/>
            <rFont val="Tahoma"/>
            <family val="2"/>
          </rPr>
          <t xml:space="preserve">
</t>
        </r>
      </text>
    </comment>
    <comment ref="F455" authorId="0" shapeId="0" xr:uid="{FC3A7A08-C22E-4178-BB80-ACFA4A3AC13D}">
      <text>
        <r>
          <rPr>
            <b/>
            <sz val="9"/>
            <color indexed="81"/>
            <rFont val="Tahoma"/>
            <family val="2"/>
          </rPr>
          <t>CEPICI: Prière lier la facture scannée</t>
        </r>
        <r>
          <rPr>
            <sz val="9"/>
            <color indexed="81"/>
            <rFont val="Tahoma"/>
            <family val="2"/>
          </rPr>
          <t xml:space="preserve">
</t>
        </r>
      </text>
    </comment>
    <comment ref="F456" authorId="0" shapeId="0" xr:uid="{700B276D-5140-495D-A6C1-A3D0CC614DBB}">
      <text>
        <r>
          <rPr>
            <b/>
            <sz val="9"/>
            <color indexed="81"/>
            <rFont val="Tahoma"/>
            <family val="2"/>
          </rPr>
          <t>CEPICI: Prière lier la facture scannée</t>
        </r>
        <r>
          <rPr>
            <sz val="9"/>
            <color indexed="81"/>
            <rFont val="Tahoma"/>
            <family val="2"/>
          </rPr>
          <t xml:space="preserve">
</t>
        </r>
      </text>
    </comment>
    <comment ref="F457" authorId="0" shapeId="0" xr:uid="{4A69CE9E-0B99-45FD-94EF-84864D4B9306}">
      <text>
        <r>
          <rPr>
            <b/>
            <sz val="9"/>
            <color indexed="81"/>
            <rFont val="Tahoma"/>
            <family val="2"/>
          </rPr>
          <t>CEPICI: Prière lier la facture scannée</t>
        </r>
        <r>
          <rPr>
            <sz val="9"/>
            <color indexed="81"/>
            <rFont val="Tahoma"/>
            <family val="2"/>
          </rPr>
          <t xml:space="preserve">
</t>
        </r>
      </text>
    </comment>
    <comment ref="F458" authorId="0" shapeId="0" xr:uid="{B37C6825-993C-4745-9749-AB9FD78023B7}">
      <text>
        <r>
          <rPr>
            <b/>
            <sz val="9"/>
            <color indexed="81"/>
            <rFont val="Tahoma"/>
            <family val="2"/>
          </rPr>
          <t>CEPICI: Prière lier la facture scannée</t>
        </r>
        <r>
          <rPr>
            <sz val="9"/>
            <color indexed="81"/>
            <rFont val="Tahoma"/>
            <family val="2"/>
          </rPr>
          <t xml:space="preserve">
</t>
        </r>
      </text>
    </comment>
    <comment ref="F459" authorId="0" shapeId="0" xr:uid="{D48A4696-3530-4C1E-A77B-448611F88747}">
      <text>
        <r>
          <rPr>
            <b/>
            <sz val="9"/>
            <color indexed="81"/>
            <rFont val="Tahoma"/>
            <family val="2"/>
          </rPr>
          <t>CEPICI: Prière lier la facture scannée</t>
        </r>
        <r>
          <rPr>
            <sz val="9"/>
            <color indexed="81"/>
            <rFont val="Tahoma"/>
            <family val="2"/>
          </rPr>
          <t xml:space="preserve">
</t>
        </r>
      </text>
    </comment>
    <comment ref="F460" authorId="0" shapeId="0" xr:uid="{101BEFDC-4CC8-49FD-8502-D5A9731AE749}">
      <text>
        <r>
          <rPr>
            <b/>
            <sz val="9"/>
            <color indexed="81"/>
            <rFont val="Tahoma"/>
            <family val="2"/>
          </rPr>
          <t>CEPICI: Prière lier la facture scannée</t>
        </r>
        <r>
          <rPr>
            <sz val="9"/>
            <color indexed="81"/>
            <rFont val="Tahoma"/>
            <family val="2"/>
          </rPr>
          <t xml:space="preserve">
</t>
        </r>
      </text>
    </comment>
    <comment ref="F461" authorId="0" shapeId="0" xr:uid="{0DB2915C-9046-4C01-B6E9-135C5AE48F45}">
      <text>
        <r>
          <rPr>
            <b/>
            <sz val="9"/>
            <color indexed="81"/>
            <rFont val="Tahoma"/>
            <family val="2"/>
          </rPr>
          <t>CEPICI: Prière lier la facture scannée</t>
        </r>
        <r>
          <rPr>
            <sz val="9"/>
            <color indexed="81"/>
            <rFont val="Tahoma"/>
            <family val="2"/>
          </rPr>
          <t xml:space="preserve">
</t>
        </r>
      </text>
    </comment>
    <comment ref="F462" authorId="0" shapeId="0" xr:uid="{2C3AD556-9A68-4FA5-B213-820D62D07032}">
      <text>
        <r>
          <rPr>
            <b/>
            <sz val="9"/>
            <color indexed="81"/>
            <rFont val="Tahoma"/>
            <family val="2"/>
          </rPr>
          <t>CEPICI: Prière lier la facture scannée</t>
        </r>
        <r>
          <rPr>
            <sz val="9"/>
            <color indexed="81"/>
            <rFont val="Tahoma"/>
            <family val="2"/>
          </rPr>
          <t xml:space="preserve">
</t>
        </r>
      </text>
    </comment>
    <comment ref="F463" authorId="0" shapeId="0" xr:uid="{E3CB821E-3B7D-4348-8506-E40AE38549E1}">
      <text>
        <r>
          <rPr>
            <b/>
            <sz val="9"/>
            <color indexed="81"/>
            <rFont val="Tahoma"/>
            <family val="2"/>
          </rPr>
          <t>CEPICI: Prière lier la facture scannée</t>
        </r>
        <r>
          <rPr>
            <sz val="9"/>
            <color indexed="81"/>
            <rFont val="Tahoma"/>
            <family val="2"/>
          </rPr>
          <t xml:space="preserve">
</t>
        </r>
      </text>
    </comment>
    <comment ref="F464" authorId="0" shapeId="0" xr:uid="{9D76E650-4AE2-479F-8E4F-FA958906483A}">
      <text>
        <r>
          <rPr>
            <b/>
            <sz val="9"/>
            <color indexed="81"/>
            <rFont val="Tahoma"/>
            <family val="2"/>
          </rPr>
          <t>CEPICI: Prière lier la facture scannée</t>
        </r>
        <r>
          <rPr>
            <sz val="9"/>
            <color indexed="81"/>
            <rFont val="Tahoma"/>
            <family val="2"/>
          </rPr>
          <t xml:space="preserve">
</t>
        </r>
      </text>
    </comment>
    <comment ref="F465" authorId="0" shapeId="0" xr:uid="{AEE2B656-B13E-43E9-8AD6-14D5E25D041D}">
      <text>
        <r>
          <rPr>
            <b/>
            <sz val="9"/>
            <color indexed="81"/>
            <rFont val="Tahoma"/>
            <family val="2"/>
          </rPr>
          <t>CEPICI: Prière lier la facture scannée</t>
        </r>
        <r>
          <rPr>
            <sz val="9"/>
            <color indexed="81"/>
            <rFont val="Tahoma"/>
            <family val="2"/>
          </rPr>
          <t xml:space="preserve">
</t>
        </r>
      </text>
    </comment>
    <comment ref="F466" authorId="0" shapeId="0" xr:uid="{3D6972BA-E241-4B22-8E1F-73A640754BD0}">
      <text>
        <r>
          <rPr>
            <b/>
            <sz val="9"/>
            <color indexed="81"/>
            <rFont val="Tahoma"/>
            <family val="2"/>
          </rPr>
          <t>CEPICI: Prière lier la facture scannée</t>
        </r>
        <r>
          <rPr>
            <sz val="9"/>
            <color indexed="81"/>
            <rFont val="Tahoma"/>
            <family val="2"/>
          </rPr>
          <t xml:space="preserve">
</t>
        </r>
      </text>
    </comment>
    <comment ref="F467" authorId="0" shapeId="0" xr:uid="{306BB977-5E99-4035-BFD1-D7CB46A655F7}">
      <text>
        <r>
          <rPr>
            <b/>
            <sz val="9"/>
            <color indexed="81"/>
            <rFont val="Tahoma"/>
            <family val="2"/>
          </rPr>
          <t>CEPICI: Prière lier la facture scannée</t>
        </r>
        <r>
          <rPr>
            <sz val="9"/>
            <color indexed="81"/>
            <rFont val="Tahoma"/>
            <family val="2"/>
          </rPr>
          <t xml:space="preserve">
</t>
        </r>
      </text>
    </comment>
    <comment ref="F468" authorId="0" shapeId="0" xr:uid="{91159FD5-7865-412A-815B-78D1D2F65109}">
      <text>
        <r>
          <rPr>
            <b/>
            <sz val="9"/>
            <color indexed="81"/>
            <rFont val="Tahoma"/>
            <family val="2"/>
          </rPr>
          <t>CEPICI: Prière lier la facture scannée</t>
        </r>
        <r>
          <rPr>
            <sz val="9"/>
            <color indexed="81"/>
            <rFont val="Tahoma"/>
            <family val="2"/>
          </rPr>
          <t xml:space="preserve">
</t>
        </r>
      </text>
    </comment>
    <comment ref="F469" authorId="0" shapeId="0" xr:uid="{2AFE338B-F804-42E4-8440-EEBB5243749F}">
      <text>
        <r>
          <rPr>
            <b/>
            <sz val="9"/>
            <color indexed="81"/>
            <rFont val="Tahoma"/>
            <family val="2"/>
          </rPr>
          <t>CEPICI: Prière lier la facture scannée</t>
        </r>
        <r>
          <rPr>
            <sz val="9"/>
            <color indexed="81"/>
            <rFont val="Tahoma"/>
            <family val="2"/>
          </rPr>
          <t xml:space="preserve">
</t>
        </r>
      </text>
    </comment>
    <comment ref="F470" authorId="0" shapeId="0" xr:uid="{D92FBD0E-E1CE-4FDB-813D-41B0C54B1C93}">
      <text>
        <r>
          <rPr>
            <b/>
            <sz val="9"/>
            <color indexed="81"/>
            <rFont val="Tahoma"/>
            <family val="2"/>
          </rPr>
          <t>CEPICI: Prière lier la facture scannée</t>
        </r>
        <r>
          <rPr>
            <sz val="9"/>
            <color indexed="81"/>
            <rFont val="Tahoma"/>
            <family val="2"/>
          </rPr>
          <t xml:space="preserve">
</t>
        </r>
      </text>
    </comment>
    <comment ref="F471" authorId="0" shapeId="0" xr:uid="{AA726160-E4FD-411E-9663-FC059CD62FB5}">
      <text>
        <r>
          <rPr>
            <b/>
            <sz val="9"/>
            <color indexed="81"/>
            <rFont val="Tahoma"/>
            <family val="2"/>
          </rPr>
          <t>CEPICI: Prière lier la facture scannée</t>
        </r>
        <r>
          <rPr>
            <sz val="9"/>
            <color indexed="81"/>
            <rFont val="Tahoma"/>
            <family val="2"/>
          </rPr>
          <t xml:space="preserve">
</t>
        </r>
      </text>
    </comment>
    <comment ref="F472" authorId="0" shapeId="0" xr:uid="{400F2F13-9C6A-4CDC-975D-1DF6F861FDBD}">
      <text>
        <r>
          <rPr>
            <b/>
            <sz val="9"/>
            <color indexed="81"/>
            <rFont val="Tahoma"/>
            <family val="2"/>
          </rPr>
          <t>CEPICI: Prière lier la facture scannée</t>
        </r>
        <r>
          <rPr>
            <sz val="9"/>
            <color indexed="81"/>
            <rFont val="Tahoma"/>
            <family val="2"/>
          </rPr>
          <t xml:space="preserve">
</t>
        </r>
      </text>
    </comment>
    <comment ref="F473" authorId="0" shapeId="0" xr:uid="{02A36D9F-8690-469F-BCA1-832AA2A4CAC7}">
      <text>
        <r>
          <rPr>
            <b/>
            <sz val="9"/>
            <color indexed="81"/>
            <rFont val="Tahoma"/>
            <family val="2"/>
          </rPr>
          <t>CEPICI: Prière lier la facture scannée</t>
        </r>
        <r>
          <rPr>
            <sz val="9"/>
            <color indexed="81"/>
            <rFont val="Tahoma"/>
            <family val="2"/>
          </rPr>
          <t xml:space="preserve">
</t>
        </r>
      </text>
    </comment>
    <comment ref="F474" authorId="0" shapeId="0" xr:uid="{D49B4BD9-577C-4A01-88FF-4B6664A4DE81}">
      <text>
        <r>
          <rPr>
            <b/>
            <sz val="9"/>
            <color indexed="81"/>
            <rFont val="Tahoma"/>
            <family val="2"/>
          </rPr>
          <t>CEPICI: Prière lier la facture scannée</t>
        </r>
        <r>
          <rPr>
            <sz val="9"/>
            <color indexed="81"/>
            <rFont val="Tahoma"/>
            <family val="2"/>
          </rPr>
          <t xml:space="preserve">
</t>
        </r>
      </text>
    </comment>
    <comment ref="F475" authorId="0" shapeId="0" xr:uid="{37D69B0C-9A5C-4FD4-AC5D-85A01814F09E}">
      <text>
        <r>
          <rPr>
            <b/>
            <sz val="9"/>
            <color indexed="81"/>
            <rFont val="Tahoma"/>
            <family val="2"/>
          </rPr>
          <t>CEPICI: Prière lier la facture scannée</t>
        </r>
        <r>
          <rPr>
            <sz val="9"/>
            <color indexed="81"/>
            <rFont val="Tahoma"/>
            <family val="2"/>
          </rPr>
          <t xml:space="preserve">
</t>
        </r>
      </text>
    </comment>
    <comment ref="F476" authorId="0" shapeId="0" xr:uid="{A6305D4F-77F5-434C-AD72-5E7007AB83A2}">
      <text>
        <r>
          <rPr>
            <b/>
            <sz val="9"/>
            <color indexed="81"/>
            <rFont val="Tahoma"/>
            <family val="2"/>
          </rPr>
          <t>CEPICI: Prière lier la facture scannée</t>
        </r>
        <r>
          <rPr>
            <sz val="9"/>
            <color indexed="81"/>
            <rFont val="Tahoma"/>
            <family val="2"/>
          </rPr>
          <t xml:space="preserve">
</t>
        </r>
      </text>
    </comment>
    <comment ref="F477" authorId="0" shapeId="0" xr:uid="{E9E9BD13-C458-452E-89D3-A23B6CC78AA2}">
      <text>
        <r>
          <rPr>
            <b/>
            <sz val="9"/>
            <color indexed="81"/>
            <rFont val="Tahoma"/>
            <family val="2"/>
          </rPr>
          <t>CEPICI: Prière lier la facture scannée</t>
        </r>
        <r>
          <rPr>
            <sz val="9"/>
            <color indexed="81"/>
            <rFont val="Tahoma"/>
            <family val="2"/>
          </rPr>
          <t xml:space="preserve">
</t>
        </r>
      </text>
    </comment>
    <comment ref="F478" authorId="0" shapeId="0" xr:uid="{D3DCA2A8-72DB-4889-A138-80111C1251AA}">
      <text>
        <r>
          <rPr>
            <b/>
            <sz val="9"/>
            <color indexed="81"/>
            <rFont val="Tahoma"/>
            <family val="2"/>
          </rPr>
          <t>CEPICI: Prière lier la facture scannée</t>
        </r>
        <r>
          <rPr>
            <sz val="9"/>
            <color indexed="81"/>
            <rFont val="Tahoma"/>
            <family val="2"/>
          </rPr>
          <t xml:space="preserve">
</t>
        </r>
      </text>
    </comment>
    <comment ref="F479" authorId="0" shapeId="0" xr:uid="{B7E5461D-2096-4CA9-A0A4-E9F3DFF939D0}">
      <text>
        <r>
          <rPr>
            <b/>
            <sz val="9"/>
            <color indexed="81"/>
            <rFont val="Tahoma"/>
            <family val="2"/>
          </rPr>
          <t>CEPICI: Prière lier la facture scannée</t>
        </r>
        <r>
          <rPr>
            <sz val="9"/>
            <color indexed="81"/>
            <rFont val="Tahoma"/>
            <family val="2"/>
          </rPr>
          <t xml:space="preserve">
</t>
        </r>
      </text>
    </comment>
    <comment ref="F480" authorId="0" shapeId="0" xr:uid="{D10E3005-E41B-4C7D-85C6-00DB54A9C276}">
      <text>
        <r>
          <rPr>
            <b/>
            <sz val="9"/>
            <color indexed="81"/>
            <rFont val="Tahoma"/>
            <family val="2"/>
          </rPr>
          <t>CEPICI: Prière lier la facture scannée</t>
        </r>
        <r>
          <rPr>
            <sz val="9"/>
            <color indexed="81"/>
            <rFont val="Tahoma"/>
            <family val="2"/>
          </rPr>
          <t xml:space="preserve">
</t>
        </r>
      </text>
    </comment>
    <comment ref="F481" authorId="0" shapeId="0" xr:uid="{AE7EF0B2-A06F-4D43-8D5E-CDAD0144762E}">
      <text>
        <r>
          <rPr>
            <b/>
            <sz val="9"/>
            <color indexed="81"/>
            <rFont val="Tahoma"/>
            <family val="2"/>
          </rPr>
          <t>CEPICI: Prière lier la facture scannée</t>
        </r>
        <r>
          <rPr>
            <sz val="9"/>
            <color indexed="81"/>
            <rFont val="Tahoma"/>
            <family val="2"/>
          </rPr>
          <t xml:space="preserve">
</t>
        </r>
      </text>
    </comment>
    <comment ref="F482" authorId="0" shapeId="0" xr:uid="{B96DD650-171C-4D7A-B332-DC27F204CA94}">
      <text>
        <r>
          <rPr>
            <b/>
            <sz val="9"/>
            <color indexed="81"/>
            <rFont val="Tahoma"/>
            <family val="2"/>
          </rPr>
          <t>CEPICI: Prière lier la facture scannée</t>
        </r>
        <r>
          <rPr>
            <sz val="9"/>
            <color indexed="81"/>
            <rFont val="Tahoma"/>
            <family val="2"/>
          </rPr>
          <t xml:space="preserve">
</t>
        </r>
      </text>
    </comment>
    <comment ref="F483" authorId="0" shapeId="0" xr:uid="{4B4AD397-45F8-4643-92E0-12EF2A43D139}">
      <text>
        <r>
          <rPr>
            <b/>
            <sz val="9"/>
            <color indexed="81"/>
            <rFont val="Tahoma"/>
            <family val="2"/>
          </rPr>
          <t>CEPICI: Prière lier la facture scannée</t>
        </r>
        <r>
          <rPr>
            <sz val="9"/>
            <color indexed="81"/>
            <rFont val="Tahoma"/>
            <family val="2"/>
          </rPr>
          <t xml:space="preserve">
</t>
        </r>
      </text>
    </comment>
    <comment ref="F484" authorId="0" shapeId="0" xr:uid="{9B4F5CF5-498A-4B1E-A3E5-C36A533C4AD8}">
      <text>
        <r>
          <rPr>
            <b/>
            <sz val="9"/>
            <color indexed="81"/>
            <rFont val="Tahoma"/>
            <family val="2"/>
          </rPr>
          <t>CEPICI: Prière lier la facture scannée</t>
        </r>
        <r>
          <rPr>
            <sz val="9"/>
            <color indexed="81"/>
            <rFont val="Tahoma"/>
            <family val="2"/>
          </rPr>
          <t xml:space="preserve">
</t>
        </r>
      </text>
    </comment>
    <comment ref="F485" authorId="0" shapeId="0" xr:uid="{CDA0D63E-0C43-459A-8090-09BB5B12D55D}">
      <text>
        <r>
          <rPr>
            <b/>
            <sz val="9"/>
            <color indexed="81"/>
            <rFont val="Tahoma"/>
            <family val="2"/>
          </rPr>
          <t>CEPICI: Prière lier la facture scannée</t>
        </r>
        <r>
          <rPr>
            <sz val="9"/>
            <color indexed="81"/>
            <rFont val="Tahoma"/>
            <family val="2"/>
          </rPr>
          <t xml:space="preserve">
</t>
        </r>
      </text>
    </comment>
    <comment ref="F486" authorId="0" shapeId="0" xr:uid="{3CFCB9C5-7B4B-4CED-807D-3555DE23ACCF}">
      <text>
        <r>
          <rPr>
            <b/>
            <sz val="9"/>
            <color indexed="81"/>
            <rFont val="Tahoma"/>
            <family val="2"/>
          </rPr>
          <t>CEPICI: Prière lier la facture scannée</t>
        </r>
        <r>
          <rPr>
            <sz val="9"/>
            <color indexed="81"/>
            <rFont val="Tahoma"/>
            <family val="2"/>
          </rPr>
          <t xml:space="preserve">
</t>
        </r>
      </text>
    </comment>
    <comment ref="F487" authorId="0" shapeId="0" xr:uid="{42EE2220-0DE7-4AE6-A435-22FCCC4915A4}">
      <text>
        <r>
          <rPr>
            <b/>
            <sz val="9"/>
            <color indexed="81"/>
            <rFont val="Tahoma"/>
            <family val="2"/>
          </rPr>
          <t>CEPICI: Prière lier la facture scannée</t>
        </r>
        <r>
          <rPr>
            <sz val="9"/>
            <color indexed="81"/>
            <rFont val="Tahoma"/>
            <family val="2"/>
          </rPr>
          <t xml:space="preserve">
</t>
        </r>
      </text>
    </comment>
    <comment ref="F488" authorId="0" shapeId="0" xr:uid="{6BA30784-9085-45C4-98EB-2CE22BCB1619}">
      <text>
        <r>
          <rPr>
            <b/>
            <sz val="9"/>
            <color indexed="81"/>
            <rFont val="Tahoma"/>
            <family val="2"/>
          </rPr>
          <t>CEPICI: Prière lier la facture scannée</t>
        </r>
        <r>
          <rPr>
            <sz val="9"/>
            <color indexed="81"/>
            <rFont val="Tahoma"/>
            <family val="2"/>
          </rPr>
          <t xml:space="preserve">
</t>
        </r>
      </text>
    </comment>
    <comment ref="F489" authorId="0" shapeId="0" xr:uid="{496000F2-47C7-4947-BB3F-0EA541BABBBF}">
      <text>
        <r>
          <rPr>
            <b/>
            <sz val="9"/>
            <color indexed="81"/>
            <rFont val="Tahoma"/>
            <family val="2"/>
          </rPr>
          <t>CEPICI: Prière lier la facture scannée</t>
        </r>
        <r>
          <rPr>
            <sz val="9"/>
            <color indexed="81"/>
            <rFont val="Tahoma"/>
            <family val="2"/>
          </rPr>
          <t xml:space="preserve">
</t>
        </r>
      </text>
    </comment>
    <comment ref="F490" authorId="0" shapeId="0" xr:uid="{5700B4C8-7353-41C4-842C-08BACE6A71EC}">
      <text>
        <r>
          <rPr>
            <b/>
            <sz val="9"/>
            <color indexed="81"/>
            <rFont val="Tahoma"/>
            <family val="2"/>
          </rPr>
          <t>CEPICI: Prière lier la facture scannée</t>
        </r>
        <r>
          <rPr>
            <sz val="9"/>
            <color indexed="81"/>
            <rFont val="Tahoma"/>
            <family val="2"/>
          </rPr>
          <t xml:space="preserve">
</t>
        </r>
      </text>
    </comment>
    <comment ref="F491" authorId="0" shapeId="0" xr:uid="{ACF43D6E-BEDA-4629-AD9B-E9A33BE0091A}">
      <text>
        <r>
          <rPr>
            <b/>
            <sz val="9"/>
            <color indexed="81"/>
            <rFont val="Tahoma"/>
            <family val="2"/>
          </rPr>
          <t>CEPICI: Prière lier la facture scannée</t>
        </r>
        <r>
          <rPr>
            <sz val="9"/>
            <color indexed="81"/>
            <rFont val="Tahoma"/>
            <family val="2"/>
          </rPr>
          <t xml:space="preserve">
</t>
        </r>
      </text>
    </comment>
    <comment ref="F492" authorId="0" shapeId="0" xr:uid="{1F88FBEF-2037-4937-AD7E-86C6091A5D49}">
      <text>
        <r>
          <rPr>
            <b/>
            <sz val="9"/>
            <color indexed="81"/>
            <rFont val="Tahoma"/>
            <family val="2"/>
          </rPr>
          <t>CEPICI: Prière lier la facture scannée</t>
        </r>
        <r>
          <rPr>
            <sz val="9"/>
            <color indexed="81"/>
            <rFont val="Tahoma"/>
            <family val="2"/>
          </rPr>
          <t xml:space="preserve">
</t>
        </r>
      </text>
    </comment>
    <comment ref="F493" authorId="0" shapeId="0" xr:uid="{CBBE050B-05C5-4D15-A3F3-0C5A7A448C88}">
      <text>
        <r>
          <rPr>
            <b/>
            <sz val="9"/>
            <color indexed="81"/>
            <rFont val="Tahoma"/>
            <family val="2"/>
          </rPr>
          <t>CEPICI: Prière lier la facture scannée</t>
        </r>
        <r>
          <rPr>
            <sz val="9"/>
            <color indexed="81"/>
            <rFont val="Tahoma"/>
            <family val="2"/>
          </rPr>
          <t xml:space="preserve">
</t>
        </r>
      </text>
    </comment>
    <comment ref="F494" authorId="0" shapeId="0" xr:uid="{774305BD-FF68-42B9-8DB9-42A79B6287A1}">
      <text>
        <r>
          <rPr>
            <b/>
            <sz val="9"/>
            <color indexed="81"/>
            <rFont val="Tahoma"/>
            <family val="2"/>
          </rPr>
          <t>CEPICI: Prière lier la facture scannée</t>
        </r>
        <r>
          <rPr>
            <sz val="9"/>
            <color indexed="81"/>
            <rFont val="Tahoma"/>
            <family val="2"/>
          </rPr>
          <t xml:space="preserve">
</t>
        </r>
      </text>
    </comment>
    <comment ref="F495" authorId="0" shapeId="0" xr:uid="{124D4538-447C-4CCA-81DE-97FB80ACC5AE}">
      <text>
        <r>
          <rPr>
            <b/>
            <sz val="9"/>
            <color indexed="81"/>
            <rFont val="Tahoma"/>
            <family val="2"/>
          </rPr>
          <t>CEPICI: Prière lier la facture scannée</t>
        </r>
        <r>
          <rPr>
            <sz val="9"/>
            <color indexed="81"/>
            <rFont val="Tahoma"/>
            <family val="2"/>
          </rPr>
          <t xml:space="preserve">
</t>
        </r>
      </text>
    </comment>
    <comment ref="F496" authorId="0" shapeId="0" xr:uid="{34392525-6B34-4D82-B548-F0E38B507FB0}">
      <text>
        <r>
          <rPr>
            <b/>
            <sz val="9"/>
            <color indexed="81"/>
            <rFont val="Tahoma"/>
            <family val="2"/>
          </rPr>
          <t>CEPICI: Prière lier la facture scannée</t>
        </r>
        <r>
          <rPr>
            <sz val="9"/>
            <color indexed="81"/>
            <rFont val="Tahoma"/>
            <family val="2"/>
          </rPr>
          <t xml:space="preserve">
</t>
        </r>
      </text>
    </comment>
    <comment ref="F497" authorId="0" shapeId="0" xr:uid="{1F1A04C5-F4E5-442D-8606-F322D65A29D2}">
      <text>
        <r>
          <rPr>
            <b/>
            <sz val="9"/>
            <color indexed="81"/>
            <rFont val="Tahoma"/>
            <family val="2"/>
          </rPr>
          <t>CEPICI: Prière lier la facture scannée</t>
        </r>
        <r>
          <rPr>
            <sz val="9"/>
            <color indexed="81"/>
            <rFont val="Tahoma"/>
            <family val="2"/>
          </rPr>
          <t xml:space="preserve">
</t>
        </r>
      </text>
    </comment>
    <comment ref="F498" authorId="0" shapeId="0" xr:uid="{2515D5C5-F406-469C-98DD-8303A6126084}">
      <text>
        <r>
          <rPr>
            <b/>
            <sz val="9"/>
            <color indexed="81"/>
            <rFont val="Tahoma"/>
            <family val="2"/>
          </rPr>
          <t>CEPICI: Prière lier la facture scannée</t>
        </r>
        <r>
          <rPr>
            <sz val="9"/>
            <color indexed="81"/>
            <rFont val="Tahoma"/>
            <family val="2"/>
          </rPr>
          <t xml:space="preserve">
</t>
        </r>
      </text>
    </comment>
    <comment ref="F499" authorId="0" shapeId="0" xr:uid="{CAEEAF35-0F15-4EEF-A79A-AC1ADBDF5F07}">
      <text>
        <r>
          <rPr>
            <b/>
            <sz val="9"/>
            <color indexed="81"/>
            <rFont val="Tahoma"/>
            <family val="2"/>
          </rPr>
          <t>CEPICI: Prière lier la facture scannée</t>
        </r>
        <r>
          <rPr>
            <sz val="9"/>
            <color indexed="81"/>
            <rFont val="Tahoma"/>
            <family val="2"/>
          </rPr>
          <t xml:space="preserve">
</t>
        </r>
      </text>
    </comment>
    <comment ref="F500" authorId="0" shapeId="0" xr:uid="{7DD6B2BD-AD3A-4A61-8CE2-B145C270A622}">
      <text>
        <r>
          <rPr>
            <b/>
            <sz val="9"/>
            <color indexed="81"/>
            <rFont val="Tahoma"/>
            <family val="2"/>
          </rPr>
          <t>CEPICI: Prière lier la facture scannée</t>
        </r>
        <r>
          <rPr>
            <sz val="9"/>
            <color indexed="81"/>
            <rFont val="Tahoma"/>
            <family val="2"/>
          </rPr>
          <t xml:space="preserve">
</t>
        </r>
      </text>
    </comment>
    <comment ref="F501" authorId="0" shapeId="0" xr:uid="{680D0BBE-444F-4208-8320-9CAB8349D8D2}">
      <text>
        <r>
          <rPr>
            <b/>
            <sz val="9"/>
            <color indexed="81"/>
            <rFont val="Tahoma"/>
            <family val="2"/>
          </rPr>
          <t>CEPICI: Prière lier la facture scannée</t>
        </r>
        <r>
          <rPr>
            <sz val="9"/>
            <color indexed="81"/>
            <rFont val="Tahoma"/>
            <family val="2"/>
          </rPr>
          <t xml:space="preserve">
</t>
        </r>
      </text>
    </comment>
    <comment ref="F502" authorId="0" shapeId="0" xr:uid="{1A8E2643-AC6E-4ABB-84AC-270461857FA6}">
      <text>
        <r>
          <rPr>
            <b/>
            <sz val="9"/>
            <color indexed="81"/>
            <rFont val="Tahoma"/>
            <family val="2"/>
          </rPr>
          <t>CEPICI: Prière lier la facture scannée</t>
        </r>
        <r>
          <rPr>
            <sz val="9"/>
            <color indexed="81"/>
            <rFont val="Tahoma"/>
            <family val="2"/>
          </rPr>
          <t xml:space="preserve">
</t>
        </r>
      </text>
    </comment>
    <comment ref="F503" authorId="0" shapeId="0" xr:uid="{2D731D5B-245B-4A3D-A735-82E07AF32E69}">
      <text>
        <r>
          <rPr>
            <b/>
            <sz val="9"/>
            <color indexed="81"/>
            <rFont val="Tahoma"/>
            <family val="2"/>
          </rPr>
          <t>CEPICI: Prière lier la facture scannée</t>
        </r>
        <r>
          <rPr>
            <sz val="9"/>
            <color indexed="81"/>
            <rFont val="Tahoma"/>
            <family val="2"/>
          </rPr>
          <t xml:space="preserve">
</t>
        </r>
      </text>
    </comment>
    <comment ref="F504" authorId="0" shapeId="0" xr:uid="{A8008418-D99A-489B-9673-ECD1534FE5B0}">
      <text>
        <r>
          <rPr>
            <b/>
            <sz val="9"/>
            <color indexed="81"/>
            <rFont val="Tahoma"/>
            <family val="2"/>
          </rPr>
          <t>CEPICI: Prière lier la facture scannée</t>
        </r>
        <r>
          <rPr>
            <sz val="9"/>
            <color indexed="81"/>
            <rFont val="Tahoma"/>
            <family val="2"/>
          </rPr>
          <t xml:space="preserve">
</t>
        </r>
      </text>
    </comment>
    <comment ref="F505" authorId="0" shapeId="0" xr:uid="{B0B901DF-DA22-4AB6-88E2-2499FC3CD8B2}">
      <text>
        <r>
          <rPr>
            <b/>
            <sz val="9"/>
            <color indexed="81"/>
            <rFont val="Tahoma"/>
            <family val="2"/>
          </rPr>
          <t>CEPICI: Prière lier la facture scannée</t>
        </r>
        <r>
          <rPr>
            <sz val="9"/>
            <color indexed="81"/>
            <rFont val="Tahoma"/>
            <family val="2"/>
          </rPr>
          <t xml:space="preserve">
</t>
        </r>
      </text>
    </comment>
    <comment ref="F506" authorId="0" shapeId="0" xr:uid="{DB6D347A-1B38-4123-8C71-E55CBEEDD75B}">
      <text>
        <r>
          <rPr>
            <b/>
            <sz val="9"/>
            <color indexed="81"/>
            <rFont val="Tahoma"/>
            <family val="2"/>
          </rPr>
          <t>CEPICI: Prière lier la facture scannée</t>
        </r>
        <r>
          <rPr>
            <sz val="9"/>
            <color indexed="81"/>
            <rFont val="Tahoma"/>
            <family val="2"/>
          </rPr>
          <t xml:space="preserve">
</t>
        </r>
      </text>
    </comment>
    <comment ref="F507" authorId="0" shapeId="0" xr:uid="{44DFF7A4-0809-4B5D-8973-59103FB03C9F}">
      <text>
        <r>
          <rPr>
            <b/>
            <sz val="9"/>
            <color indexed="81"/>
            <rFont val="Tahoma"/>
            <family val="2"/>
          </rPr>
          <t>CEPICI: Prière lier la facture scannée</t>
        </r>
        <r>
          <rPr>
            <sz val="9"/>
            <color indexed="81"/>
            <rFont val="Tahoma"/>
            <family val="2"/>
          </rPr>
          <t xml:space="preserve">
</t>
        </r>
      </text>
    </comment>
    <comment ref="F508" authorId="0" shapeId="0" xr:uid="{EE022CCF-1B45-4286-93B4-357CB55598CA}">
      <text>
        <r>
          <rPr>
            <b/>
            <sz val="9"/>
            <color indexed="81"/>
            <rFont val="Tahoma"/>
            <family val="2"/>
          </rPr>
          <t>CEPICI: Prière lier la facture scannée</t>
        </r>
        <r>
          <rPr>
            <sz val="9"/>
            <color indexed="81"/>
            <rFont val="Tahoma"/>
            <family val="2"/>
          </rPr>
          <t xml:space="preserve">
</t>
        </r>
      </text>
    </comment>
    <comment ref="F509" authorId="0" shapeId="0" xr:uid="{BBF72414-50E3-441E-8AFC-59DF4EA2DDBF}">
      <text>
        <r>
          <rPr>
            <b/>
            <sz val="9"/>
            <color indexed="81"/>
            <rFont val="Tahoma"/>
            <family val="2"/>
          </rPr>
          <t>CEPICI: Prière lier la facture scannée</t>
        </r>
        <r>
          <rPr>
            <sz val="9"/>
            <color indexed="81"/>
            <rFont val="Tahoma"/>
            <family val="2"/>
          </rPr>
          <t xml:space="preserve">
</t>
        </r>
      </text>
    </comment>
    <comment ref="F510" authorId="0" shapeId="0" xr:uid="{84AB2E57-A003-489C-A803-C31ECEEDA03D}">
      <text>
        <r>
          <rPr>
            <b/>
            <sz val="9"/>
            <color indexed="81"/>
            <rFont val="Tahoma"/>
            <family val="2"/>
          </rPr>
          <t>CEPICI: Prière lier la facture scannée</t>
        </r>
        <r>
          <rPr>
            <sz val="9"/>
            <color indexed="81"/>
            <rFont val="Tahoma"/>
            <family val="2"/>
          </rPr>
          <t xml:space="preserve">
</t>
        </r>
      </text>
    </comment>
    <comment ref="F511" authorId="0" shapeId="0" xr:uid="{EC6FD558-75AE-472F-B45D-ECF46BD9DAE6}">
      <text>
        <r>
          <rPr>
            <b/>
            <sz val="9"/>
            <color indexed="81"/>
            <rFont val="Tahoma"/>
            <family val="2"/>
          </rPr>
          <t>CEPICI: Prière lier la facture scannée</t>
        </r>
        <r>
          <rPr>
            <sz val="9"/>
            <color indexed="81"/>
            <rFont val="Tahoma"/>
            <family val="2"/>
          </rPr>
          <t xml:space="preserve">
</t>
        </r>
      </text>
    </comment>
    <comment ref="F512" authorId="0" shapeId="0" xr:uid="{7C6F0BCC-AC78-41B6-BEFE-C34992DB1073}">
      <text>
        <r>
          <rPr>
            <b/>
            <sz val="9"/>
            <color indexed="81"/>
            <rFont val="Tahoma"/>
            <family val="2"/>
          </rPr>
          <t>CEPICI: Prière lier la facture scannée</t>
        </r>
        <r>
          <rPr>
            <sz val="9"/>
            <color indexed="81"/>
            <rFont val="Tahoma"/>
            <family val="2"/>
          </rPr>
          <t xml:space="preserve">
</t>
        </r>
      </text>
    </comment>
    <comment ref="F513" authorId="0" shapeId="0" xr:uid="{5A3D6A38-F14D-4AED-B491-6EF8F83066C1}">
      <text>
        <r>
          <rPr>
            <b/>
            <sz val="9"/>
            <color indexed="81"/>
            <rFont val="Tahoma"/>
            <family val="2"/>
          </rPr>
          <t>CEPICI: Prière lier la facture scannée</t>
        </r>
        <r>
          <rPr>
            <sz val="9"/>
            <color indexed="81"/>
            <rFont val="Tahoma"/>
            <family val="2"/>
          </rPr>
          <t xml:space="preserve">
</t>
        </r>
      </text>
    </comment>
    <comment ref="F514" authorId="0" shapeId="0" xr:uid="{C20D4E2E-5E26-42EE-AA63-DF3697B5DAB0}">
      <text>
        <r>
          <rPr>
            <b/>
            <sz val="9"/>
            <color indexed="81"/>
            <rFont val="Tahoma"/>
            <family val="2"/>
          </rPr>
          <t>CEPICI: Prière lier la facture scannée</t>
        </r>
        <r>
          <rPr>
            <sz val="9"/>
            <color indexed="81"/>
            <rFont val="Tahoma"/>
            <family val="2"/>
          </rPr>
          <t xml:space="preserve">
</t>
        </r>
      </text>
    </comment>
    <comment ref="F515" authorId="0" shapeId="0" xr:uid="{98F49C44-9124-4675-A88E-539AD13E0B7E}">
      <text>
        <r>
          <rPr>
            <b/>
            <sz val="9"/>
            <color indexed="81"/>
            <rFont val="Tahoma"/>
            <family val="2"/>
          </rPr>
          <t>CEPICI: Prière lier la facture scannée</t>
        </r>
        <r>
          <rPr>
            <sz val="9"/>
            <color indexed="81"/>
            <rFont val="Tahoma"/>
            <family val="2"/>
          </rPr>
          <t xml:space="preserve">
</t>
        </r>
      </text>
    </comment>
    <comment ref="F516" authorId="0" shapeId="0" xr:uid="{0CDC0CE1-EF92-480B-AEEB-51225E996415}">
      <text>
        <r>
          <rPr>
            <b/>
            <sz val="9"/>
            <color indexed="81"/>
            <rFont val="Tahoma"/>
            <family val="2"/>
          </rPr>
          <t>CEPICI: Prière lier la facture scannée</t>
        </r>
        <r>
          <rPr>
            <sz val="9"/>
            <color indexed="81"/>
            <rFont val="Tahoma"/>
            <family val="2"/>
          </rPr>
          <t xml:space="preserve">
</t>
        </r>
      </text>
    </comment>
    <comment ref="F517" authorId="0" shapeId="0" xr:uid="{7A2EE5E6-D0CE-41A0-9D2A-15E360DBACB1}">
      <text>
        <r>
          <rPr>
            <b/>
            <sz val="9"/>
            <color indexed="81"/>
            <rFont val="Tahoma"/>
            <family val="2"/>
          </rPr>
          <t>CEPICI: Prière lier la facture scannée</t>
        </r>
        <r>
          <rPr>
            <sz val="9"/>
            <color indexed="81"/>
            <rFont val="Tahoma"/>
            <family val="2"/>
          </rPr>
          <t xml:space="preserve">
</t>
        </r>
      </text>
    </comment>
    <comment ref="F518" authorId="0" shapeId="0" xr:uid="{D01B7294-10A2-4083-9602-31D276A0C435}">
      <text>
        <r>
          <rPr>
            <b/>
            <sz val="9"/>
            <color indexed="81"/>
            <rFont val="Tahoma"/>
            <family val="2"/>
          </rPr>
          <t>CEPICI: Prière lier la facture scannée</t>
        </r>
        <r>
          <rPr>
            <sz val="9"/>
            <color indexed="81"/>
            <rFont val="Tahoma"/>
            <family val="2"/>
          </rPr>
          <t xml:space="preserve">
</t>
        </r>
      </text>
    </comment>
    <comment ref="F519" authorId="0" shapeId="0" xr:uid="{326DC5A9-F2FA-41AD-87B5-5268E7A8998A}">
      <text>
        <r>
          <rPr>
            <b/>
            <sz val="9"/>
            <color indexed="81"/>
            <rFont val="Tahoma"/>
            <family val="2"/>
          </rPr>
          <t>CEPICI: Prière lier la facture scannée</t>
        </r>
        <r>
          <rPr>
            <sz val="9"/>
            <color indexed="81"/>
            <rFont val="Tahoma"/>
            <family val="2"/>
          </rPr>
          <t xml:space="preserve">
</t>
        </r>
      </text>
    </comment>
    <comment ref="F520" authorId="0" shapeId="0" xr:uid="{4E58BD1C-8A61-4CDE-AB82-0228C4019BB8}">
      <text>
        <r>
          <rPr>
            <b/>
            <sz val="9"/>
            <color indexed="81"/>
            <rFont val="Tahoma"/>
            <family val="2"/>
          </rPr>
          <t>CEPICI: Prière lier la facture scannée</t>
        </r>
        <r>
          <rPr>
            <sz val="9"/>
            <color indexed="81"/>
            <rFont val="Tahoma"/>
            <family val="2"/>
          </rPr>
          <t xml:space="preserve">
</t>
        </r>
      </text>
    </comment>
    <comment ref="F521" authorId="0" shapeId="0" xr:uid="{F0ACA795-8B21-4C46-A723-3688EF8BAB67}">
      <text>
        <r>
          <rPr>
            <b/>
            <sz val="9"/>
            <color indexed="81"/>
            <rFont val="Tahoma"/>
            <family val="2"/>
          </rPr>
          <t>CEPICI: Prière lier la facture scannée</t>
        </r>
        <r>
          <rPr>
            <sz val="9"/>
            <color indexed="81"/>
            <rFont val="Tahoma"/>
            <family val="2"/>
          </rPr>
          <t xml:space="preserve">
</t>
        </r>
      </text>
    </comment>
    <comment ref="F522" authorId="0" shapeId="0" xr:uid="{C3D500DB-CF35-4935-8270-F2130B81B7F3}">
      <text>
        <r>
          <rPr>
            <b/>
            <sz val="9"/>
            <color indexed="81"/>
            <rFont val="Tahoma"/>
            <family val="2"/>
          </rPr>
          <t>CEPICI: Prière lier la facture scannée</t>
        </r>
        <r>
          <rPr>
            <sz val="9"/>
            <color indexed="81"/>
            <rFont val="Tahoma"/>
            <family val="2"/>
          </rPr>
          <t xml:space="preserve">
</t>
        </r>
      </text>
    </comment>
    <comment ref="F523" authorId="0" shapeId="0" xr:uid="{1D2DC66C-5D03-4E36-9753-6359F490E7A5}">
      <text>
        <r>
          <rPr>
            <b/>
            <sz val="9"/>
            <color indexed="81"/>
            <rFont val="Tahoma"/>
            <family val="2"/>
          </rPr>
          <t>CEPICI: Prière lier la facture scannée</t>
        </r>
        <r>
          <rPr>
            <sz val="9"/>
            <color indexed="81"/>
            <rFont val="Tahoma"/>
            <family val="2"/>
          </rPr>
          <t xml:space="preserve">
</t>
        </r>
      </text>
    </comment>
    <comment ref="F524" authorId="0" shapeId="0" xr:uid="{9BA6289B-BD91-4756-BDE6-77277DC5A170}">
      <text>
        <r>
          <rPr>
            <b/>
            <sz val="9"/>
            <color indexed="81"/>
            <rFont val="Tahoma"/>
            <family val="2"/>
          </rPr>
          <t>CEPICI: Prière lier la facture scannée</t>
        </r>
        <r>
          <rPr>
            <sz val="9"/>
            <color indexed="81"/>
            <rFont val="Tahoma"/>
            <family val="2"/>
          </rPr>
          <t xml:space="preserve">
</t>
        </r>
      </text>
    </comment>
    <comment ref="F525" authorId="0" shapeId="0" xr:uid="{F1D85A15-6A42-42E4-9CC8-1DBB46AB907C}">
      <text>
        <r>
          <rPr>
            <b/>
            <sz val="9"/>
            <color indexed="81"/>
            <rFont val="Tahoma"/>
            <family val="2"/>
          </rPr>
          <t>CEPICI: Prière lier la facture scannée</t>
        </r>
        <r>
          <rPr>
            <sz val="9"/>
            <color indexed="81"/>
            <rFont val="Tahoma"/>
            <family val="2"/>
          </rPr>
          <t xml:space="preserve">
</t>
        </r>
      </text>
    </comment>
    <comment ref="F526" authorId="0" shapeId="0" xr:uid="{8309A359-8202-493C-A66B-9B6C2C25B1E1}">
      <text>
        <r>
          <rPr>
            <b/>
            <sz val="9"/>
            <color indexed="81"/>
            <rFont val="Tahoma"/>
            <family val="2"/>
          </rPr>
          <t>CEPICI: Prière lier la facture scannée</t>
        </r>
        <r>
          <rPr>
            <sz val="9"/>
            <color indexed="81"/>
            <rFont val="Tahoma"/>
            <family val="2"/>
          </rPr>
          <t xml:space="preserve">
</t>
        </r>
      </text>
    </comment>
    <comment ref="F527" authorId="0" shapeId="0" xr:uid="{3A23D7EB-8D3F-4F4F-8593-2DF6E7BBBB3B}">
      <text>
        <r>
          <rPr>
            <b/>
            <sz val="9"/>
            <color indexed="81"/>
            <rFont val="Tahoma"/>
            <family val="2"/>
          </rPr>
          <t>CEPICI: Prière lier la facture scannée</t>
        </r>
        <r>
          <rPr>
            <sz val="9"/>
            <color indexed="81"/>
            <rFont val="Tahoma"/>
            <family val="2"/>
          </rPr>
          <t xml:space="preserve">
</t>
        </r>
      </text>
    </comment>
    <comment ref="F528" authorId="0" shapeId="0" xr:uid="{FD156139-F0E9-4DA7-8846-5B6FB4115823}">
      <text>
        <r>
          <rPr>
            <b/>
            <sz val="9"/>
            <color indexed="81"/>
            <rFont val="Tahoma"/>
            <family val="2"/>
          </rPr>
          <t>CEPICI: Prière lier la facture scannée</t>
        </r>
        <r>
          <rPr>
            <sz val="9"/>
            <color indexed="81"/>
            <rFont val="Tahoma"/>
            <family val="2"/>
          </rPr>
          <t xml:space="preserve">
</t>
        </r>
      </text>
    </comment>
    <comment ref="F529" authorId="0" shapeId="0" xr:uid="{DB2B09E0-994B-44C0-92A3-A11B680B2D09}">
      <text>
        <r>
          <rPr>
            <b/>
            <sz val="9"/>
            <color indexed="81"/>
            <rFont val="Tahoma"/>
            <family val="2"/>
          </rPr>
          <t>CEPICI: Prière lier la facture scannée</t>
        </r>
        <r>
          <rPr>
            <sz val="9"/>
            <color indexed="81"/>
            <rFont val="Tahoma"/>
            <family val="2"/>
          </rPr>
          <t xml:space="preserve">
</t>
        </r>
      </text>
    </comment>
    <comment ref="F530" authorId="0" shapeId="0" xr:uid="{6A5DD6E9-21CA-4835-B498-F811F87C9BDB}">
      <text>
        <r>
          <rPr>
            <b/>
            <sz val="9"/>
            <color indexed="81"/>
            <rFont val="Tahoma"/>
            <family val="2"/>
          </rPr>
          <t>CEPICI: Prière lier la facture scannée</t>
        </r>
        <r>
          <rPr>
            <sz val="9"/>
            <color indexed="81"/>
            <rFont val="Tahoma"/>
            <family val="2"/>
          </rPr>
          <t xml:space="preserve">
</t>
        </r>
      </text>
    </comment>
    <comment ref="F531" authorId="0" shapeId="0" xr:uid="{B8362392-2E2A-4B3D-A658-417B38A77EFA}">
      <text>
        <r>
          <rPr>
            <b/>
            <sz val="9"/>
            <color indexed="81"/>
            <rFont val="Tahoma"/>
            <family val="2"/>
          </rPr>
          <t>CEPICI: Prière lier la facture scannée</t>
        </r>
        <r>
          <rPr>
            <sz val="9"/>
            <color indexed="81"/>
            <rFont val="Tahoma"/>
            <family val="2"/>
          </rPr>
          <t xml:space="preserve">
</t>
        </r>
      </text>
    </comment>
    <comment ref="F532" authorId="0" shapeId="0" xr:uid="{7C5990CF-62F6-4899-8461-3BD83E36963B}">
      <text>
        <r>
          <rPr>
            <b/>
            <sz val="9"/>
            <color indexed="81"/>
            <rFont val="Tahoma"/>
            <family val="2"/>
          </rPr>
          <t>CEPICI: Prière lier la facture scannée</t>
        </r>
        <r>
          <rPr>
            <sz val="9"/>
            <color indexed="81"/>
            <rFont val="Tahoma"/>
            <family val="2"/>
          </rPr>
          <t xml:space="preserve">
</t>
        </r>
      </text>
    </comment>
    <comment ref="F533" authorId="0" shapeId="0" xr:uid="{81472334-D0DE-4364-B541-DE4A94B7A8EC}">
      <text>
        <r>
          <rPr>
            <b/>
            <sz val="9"/>
            <color indexed="81"/>
            <rFont val="Tahoma"/>
            <family val="2"/>
          </rPr>
          <t>CEPICI: Prière lier la facture scannée</t>
        </r>
        <r>
          <rPr>
            <sz val="9"/>
            <color indexed="81"/>
            <rFont val="Tahoma"/>
            <family val="2"/>
          </rPr>
          <t xml:space="preserve">
</t>
        </r>
      </text>
    </comment>
    <comment ref="F534" authorId="0" shapeId="0" xr:uid="{11229F0A-3809-4E46-816E-4D4D29D58744}">
      <text>
        <r>
          <rPr>
            <b/>
            <sz val="9"/>
            <color indexed="81"/>
            <rFont val="Tahoma"/>
            <family val="2"/>
          </rPr>
          <t>CEPICI: Prière lier la facture scannée</t>
        </r>
        <r>
          <rPr>
            <sz val="9"/>
            <color indexed="81"/>
            <rFont val="Tahoma"/>
            <family val="2"/>
          </rPr>
          <t xml:space="preserve">
</t>
        </r>
      </text>
    </comment>
    <comment ref="F535" authorId="0" shapeId="0" xr:uid="{30C24338-87B6-4BAB-AAD2-412A2777856D}">
      <text>
        <r>
          <rPr>
            <b/>
            <sz val="9"/>
            <color indexed="81"/>
            <rFont val="Tahoma"/>
            <family val="2"/>
          </rPr>
          <t>CEPICI: Prière lier la facture scannée</t>
        </r>
        <r>
          <rPr>
            <sz val="9"/>
            <color indexed="81"/>
            <rFont val="Tahoma"/>
            <family val="2"/>
          </rPr>
          <t xml:space="preserve">
</t>
        </r>
      </text>
    </comment>
    <comment ref="F536" authorId="0" shapeId="0" xr:uid="{68AD39A9-20A1-41FD-91F9-0CB5E686FADF}">
      <text>
        <r>
          <rPr>
            <b/>
            <sz val="9"/>
            <color indexed="81"/>
            <rFont val="Tahoma"/>
            <family val="2"/>
          </rPr>
          <t>CEPICI: Prière lier la facture scannée</t>
        </r>
        <r>
          <rPr>
            <sz val="9"/>
            <color indexed="81"/>
            <rFont val="Tahoma"/>
            <family val="2"/>
          </rPr>
          <t xml:space="preserve">
</t>
        </r>
      </text>
    </comment>
    <comment ref="F537" authorId="0" shapeId="0" xr:uid="{F38092CF-6108-4578-8ED5-E05D5B669641}">
      <text>
        <r>
          <rPr>
            <b/>
            <sz val="9"/>
            <color indexed="81"/>
            <rFont val="Tahoma"/>
            <family val="2"/>
          </rPr>
          <t>CEPICI: Prière lier la facture scannée</t>
        </r>
        <r>
          <rPr>
            <sz val="9"/>
            <color indexed="81"/>
            <rFont val="Tahoma"/>
            <family val="2"/>
          </rPr>
          <t xml:space="preserve">
</t>
        </r>
      </text>
    </comment>
    <comment ref="F538" authorId="0" shapeId="0" xr:uid="{DA6C7012-83F0-4357-B4A2-417A173433ED}">
      <text>
        <r>
          <rPr>
            <b/>
            <sz val="9"/>
            <color indexed="81"/>
            <rFont val="Tahoma"/>
            <family val="2"/>
          </rPr>
          <t>CEPICI: Prière lier la facture scannée</t>
        </r>
        <r>
          <rPr>
            <sz val="9"/>
            <color indexed="81"/>
            <rFont val="Tahoma"/>
            <family val="2"/>
          </rPr>
          <t xml:space="preserve">
</t>
        </r>
      </text>
    </comment>
    <comment ref="F539" authorId="0" shapeId="0" xr:uid="{ADDC57A2-0884-4AD1-BE96-8C0E2F322B09}">
      <text>
        <r>
          <rPr>
            <b/>
            <sz val="9"/>
            <color indexed="81"/>
            <rFont val="Tahoma"/>
            <family val="2"/>
          </rPr>
          <t>CEPICI: Prière lier la facture scannée</t>
        </r>
        <r>
          <rPr>
            <sz val="9"/>
            <color indexed="81"/>
            <rFont val="Tahoma"/>
            <family val="2"/>
          </rPr>
          <t xml:space="preserve">
</t>
        </r>
      </text>
    </comment>
    <comment ref="F540" authorId="0" shapeId="0" xr:uid="{6A558600-0D95-42BD-8BA0-661C8C94C258}">
      <text>
        <r>
          <rPr>
            <b/>
            <sz val="9"/>
            <color indexed="81"/>
            <rFont val="Tahoma"/>
            <family val="2"/>
          </rPr>
          <t>CEPICI: Prière lier la facture scannée</t>
        </r>
        <r>
          <rPr>
            <sz val="9"/>
            <color indexed="81"/>
            <rFont val="Tahoma"/>
            <family val="2"/>
          </rPr>
          <t xml:space="preserve">
</t>
        </r>
      </text>
    </comment>
    <comment ref="F541" authorId="0" shapeId="0" xr:uid="{282592DF-A5B5-4255-87B8-6A5B9A05BC93}">
      <text>
        <r>
          <rPr>
            <b/>
            <sz val="9"/>
            <color indexed="81"/>
            <rFont val="Tahoma"/>
            <family val="2"/>
          </rPr>
          <t>CEPICI: Prière lier la facture scannée</t>
        </r>
        <r>
          <rPr>
            <sz val="9"/>
            <color indexed="81"/>
            <rFont val="Tahoma"/>
            <family val="2"/>
          </rPr>
          <t xml:space="preserve">
</t>
        </r>
      </text>
    </comment>
    <comment ref="F542" authorId="0" shapeId="0" xr:uid="{FD4D1473-D5AC-442B-82A2-699DA932EFD6}">
      <text>
        <r>
          <rPr>
            <b/>
            <sz val="9"/>
            <color indexed="81"/>
            <rFont val="Tahoma"/>
            <family val="2"/>
          </rPr>
          <t>CEPICI: Prière lier la facture scannée</t>
        </r>
        <r>
          <rPr>
            <sz val="9"/>
            <color indexed="81"/>
            <rFont val="Tahoma"/>
            <family val="2"/>
          </rPr>
          <t xml:space="preserve">
</t>
        </r>
      </text>
    </comment>
    <comment ref="F543" authorId="0" shapeId="0" xr:uid="{A8C3ED42-F322-4FAE-8FE8-1058C5D812AB}">
      <text>
        <r>
          <rPr>
            <b/>
            <sz val="9"/>
            <color indexed="81"/>
            <rFont val="Tahoma"/>
            <family val="2"/>
          </rPr>
          <t>CEPICI: Prière lier la facture scannée</t>
        </r>
        <r>
          <rPr>
            <sz val="9"/>
            <color indexed="81"/>
            <rFont val="Tahoma"/>
            <family val="2"/>
          </rPr>
          <t xml:space="preserve">
</t>
        </r>
      </text>
    </comment>
    <comment ref="F544" authorId="0" shapeId="0" xr:uid="{A2B65892-DA56-4457-A6C4-D3DE0FD98763}">
      <text>
        <r>
          <rPr>
            <b/>
            <sz val="9"/>
            <color indexed="81"/>
            <rFont val="Tahoma"/>
            <family val="2"/>
          </rPr>
          <t>CEPICI: Prière lier la facture scannée</t>
        </r>
        <r>
          <rPr>
            <sz val="9"/>
            <color indexed="81"/>
            <rFont val="Tahoma"/>
            <family val="2"/>
          </rPr>
          <t xml:space="preserve">
</t>
        </r>
      </text>
    </comment>
    <comment ref="F545" authorId="0" shapeId="0" xr:uid="{984A1B78-0D39-4453-8B1E-AD14A4C9DD30}">
      <text>
        <r>
          <rPr>
            <b/>
            <sz val="9"/>
            <color indexed="81"/>
            <rFont val="Tahoma"/>
            <family val="2"/>
          </rPr>
          <t>CEPICI: Prière lier la facture scannée</t>
        </r>
        <r>
          <rPr>
            <sz val="9"/>
            <color indexed="81"/>
            <rFont val="Tahoma"/>
            <family val="2"/>
          </rPr>
          <t xml:space="preserve">
</t>
        </r>
      </text>
    </comment>
    <comment ref="F546" authorId="0" shapeId="0" xr:uid="{9A9AA8D0-7EA0-46BA-BFBC-93B063455894}">
      <text>
        <r>
          <rPr>
            <b/>
            <sz val="9"/>
            <color indexed="81"/>
            <rFont val="Tahoma"/>
            <family val="2"/>
          </rPr>
          <t>CEPICI: Prière lier la facture scannée</t>
        </r>
        <r>
          <rPr>
            <sz val="9"/>
            <color indexed="81"/>
            <rFont val="Tahoma"/>
            <family val="2"/>
          </rPr>
          <t xml:space="preserve">
</t>
        </r>
      </text>
    </comment>
    <comment ref="F547" authorId="0" shapeId="0" xr:uid="{FD970058-6183-46E6-A39D-0BCBAE5E37EE}">
      <text>
        <r>
          <rPr>
            <b/>
            <sz val="9"/>
            <color indexed="81"/>
            <rFont val="Tahoma"/>
            <family val="2"/>
          </rPr>
          <t>CEPICI: Prière lier la facture scannée</t>
        </r>
        <r>
          <rPr>
            <sz val="9"/>
            <color indexed="81"/>
            <rFont val="Tahoma"/>
            <family val="2"/>
          </rPr>
          <t xml:space="preserve">
</t>
        </r>
      </text>
    </comment>
    <comment ref="F548" authorId="0" shapeId="0" xr:uid="{984BC1A9-E98E-462C-8886-729B1B7FA592}">
      <text>
        <r>
          <rPr>
            <b/>
            <sz val="9"/>
            <color indexed="81"/>
            <rFont val="Tahoma"/>
            <family val="2"/>
          </rPr>
          <t>CEPICI: Prière lier la facture scannée</t>
        </r>
        <r>
          <rPr>
            <sz val="9"/>
            <color indexed="81"/>
            <rFont val="Tahoma"/>
            <family val="2"/>
          </rPr>
          <t xml:space="preserve">
</t>
        </r>
      </text>
    </comment>
    <comment ref="F549" authorId="0" shapeId="0" xr:uid="{FD3EECAF-4926-47FC-9834-06E073054E13}">
      <text>
        <r>
          <rPr>
            <b/>
            <sz val="9"/>
            <color indexed="81"/>
            <rFont val="Tahoma"/>
            <family val="2"/>
          </rPr>
          <t>CEPICI: Prière lier la facture scannée</t>
        </r>
        <r>
          <rPr>
            <sz val="9"/>
            <color indexed="81"/>
            <rFont val="Tahoma"/>
            <family val="2"/>
          </rPr>
          <t xml:space="preserve">
</t>
        </r>
      </text>
    </comment>
    <comment ref="F550" authorId="0" shapeId="0" xr:uid="{CF443E86-A584-48CD-AD41-E2F22096AB13}">
      <text>
        <r>
          <rPr>
            <b/>
            <sz val="9"/>
            <color indexed="81"/>
            <rFont val="Tahoma"/>
            <family val="2"/>
          </rPr>
          <t>CEPICI: Prière lier la facture scannée</t>
        </r>
        <r>
          <rPr>
            <sz val="9"/>
            <color indexed="81"/>
            <rFont val="Tahoma"/>
            <family val="2"/>
          </rPr>
          <t xml:space="preserve">
</t>
        </r>
      </text>
    </comment>
    <comment ref="F551" authorId="0" shapeId="0" xr:uid="{AB1B4623-30C2-4FDE-ADDC-0640583FEC22}">
      <text>
        <r>
          <rPr>
            <b/>
            <sz val="9"/>
            <color indexed="81"/>
            <rFont val="Tahoma"/>
            <family val="2"/>
          </rPr>
          <t>CEPICI: Prière lier la facture scannée</t>
        </r>
        <r>
          <rPr>
            <sz val="9"/>
            <color indexed="81"/>
            <rFont val="Tahoma"/>
            <family val="2"/>
          </rPr>
          <t xml:space="preserve">
</t>
        </r>
      </text>
    </comment>
    <comment ref="F552" authorId="0" shapeId="0" xr:uid="{243170EC-55C9-485F-9CFD-3F5EEFAAFE0F}">
      <text>
        <r>
          <rPr>
            <b/>
            <sz val="9"/>
            <color indexed="81"/>
            <rFont val="Tahoma"/>
            <family val="2"/>
          </rPr>
          <t>CEPICI: Prière lier la facture scannée</t>
        </r>
        <r>
          <rPr>
            <sz val="9"/>
            <color indexed="81"/>
            <rFont val="Tahoma"/>
            <family val="2"/>
          </rPr>
          <t xml:space="preserve">
</t>
        </r>
      </text>
    </comment>
    <comment ref="F553" authorId="0" shapeId="0" xr:uid="{07C4B575-6AF8-4FDE-8023-63BCB6DE65CA}">
      <text>
        <r>
          <rPr>
            <b/>
            <sz val="9"/>
            <color indexed="81"/>
            <rFont val="Tahoma"/>
            <family val="2"/>
          </rPr>
          <t>CEPICI: Prière lier la facture scannée</t>
        </r>
        <r>
          <rPr>
            <sz val="9"/>
            <color indexed="81"/>
            <rFont val="Tahoma"/>
            <family val="2"/>
          </rPr>
          <t xml:space="preserve">
</t>
        </r>
      </text>
    </comment>
    <comment ref="F554" authorId="0" shapeId="0" xr:uid="{ADCBB0E9-2730-4CD7-B992-229CDDC75C08}">
      <text>
        <r>
          <rPr>
            <b/>
            <sz val="9"/>
            <color indexed="81"/>
            <rFont val="Tahoma"/>
            <family val="2"/>
          </rPr>
          <t>CEPICI: Prière lier la facture scannée</t>
        </r>
        <r>
          <rPr>
            <sz val="9"/>
            <color indexed="81"/>
            <rFont val="Tahoma"/>
            <family val="2"/>
          </rPr>
          <t xml:space="preserve">
</t>
        </r>
      </text>
    </comment>
    <comment ref="F555" authorId="0" shapeId="0" xr:uid="{9F589D17-FA19-4F94-9DCA-36786FEAA1EB}">
      <text>
        <r>
          <rPr>
            <b/>
            <sz val="9"/>
            <color indexed="81"/>
            <rFont val="Tahoma"/>
            <family val="2"/>
          </rPr>
          <t>CEPICI: Prière lier la facture scannée</t>
        </r>
        <r>
          <rPr>
            <sz val="9"/>
            <color indexed="81"/>
            <rFont val="Tahoma"/>
            <family val="2"/>
          </rPr>
          <t xml:space="preserve">
</t>
        </r>
      </text>
    </comment>
    <comment ref="F556" authorId="0" shapeId="0" xr:uid="{43CC729B-786F-4879-A233-0E357996A494}">
      <text>
        <r>
          <rPr>
            <b/>
            <sz val="9"/>
            <color indexed="81"/>
            <rFont val="Tahoma"/>
            <family val="2"/>
          </rPr>
          <t>CEPICI: Prière lier la facture scannée</t>
        </r>
        <r>
          <rPr>
            <sz val="9"/>
            <color indexed="81"/>
            <rFont val="Tahoma"/>
            <family val="2"/>
          </rPr>
          <t xml:space="preserve">
</t>
        </r>
      </text>
    </comment>
    <comment ref="F557" authorId="0" shapeId="0" xr:uid="{C7C882F5-BE99-44A5-B5CB-A0FC0519A48C}">
      <text>
        <r>
          <rPr>
            <b/>
            <sz val="9"/>
            <color indexed="81"/>
            <rFont val="Tahoma"/>
            <family val="2"/>
          </rPr>
          <t>CEPICI: Prière lier la facture scannée</t>
        </r>
        <r>
          <rPr>
            <sz val="9"/>
            <color indexed="81"/>
            <rFont val="Tahoma"/>
            <family val="2"/>
          </rPr>
          <t xml:space="preserve">
</t>
        </r>
      </text>
    </comment>
    <comment ref="F558" authorId="0" shapeId="0" xr:uid="{F30E1A08-5869-4989-BE38-C214310707B6}">
      <text>
        <r>
          <rPr>
            <b/>
            <sz val="9"/>
            <color indexed="81"/>
            <rFont val="Tahoma"/>
            <family val="2"/>
          </rPr>
          <t>CEPICI: Prière lier la facture scannée</t>
        </r>
        <r>
          <rPr>
            <sz val="9"/>
            <color indexed="81"/>
            <rFont val="Tahoma"/>
            <family val="2"/>
          </rPr>
          <t xml:space="preserve">
</t>
        </r>
      </text>
    </comment>
    <comment ref="F559" authorId="0" shapeId="0" xr:uid="{D1B72BFB-6244-4DC6-AAC0-6547DFBD1F03}">
      <text>
        <r>
          <rPr>
            <b/>
            <sz val="9"/>
            <color indexed="81"/>
            <rFont val="Tahoma"/>
            <family val="2"/>
          </rPr>
          <t>CEPICI: Prière lier la facture scannée</t>
        </r>
        <r>
          <rPr>
            <sz val="9"/>
            <color indexed="81"/>
            <rFont val="Tahoma"/>
            <family val="2"/>
          </rPr>
          <t xml:space="preserve">
</t>
        </r>
      </text>
    </comment>
    <comment ref="F560" authorId="0" shapeId="0" xr:uid="{C56E6C5D-B2B3-4115-8E2D-547719DD171D}">
      <text>
        <r>
          <rPr>
            <b/>
            <sz val="9"/>
            <color indexed="81"/>
            <rFont val="Tahoma"/>
            <family val="2"/>
          </rPr>
          <t>CEPICI: Prière lier la facture scannée</t>
        </r>
        <r>
          <rPr>
            <sz val="9"/>
            <color indexed="81"/>
            <rFont val="Tahoma"/>
            <family val="2"/>
          </rPr>
          <t xml:space="preserve">
</t>
        </r>
      </text>
    </comment>
    <comment ref="F561" authorId="0" shapeId="0" xr:uid="{B5DB3E31-18C6-4865-8943-F6ED58FC81FC}">
      <text>
        <r>
          <rPr>
            <b/>
            <sz val="9"/>
            <color indexed="81"/>
            <rFont val="Tahoma"/>
            <family val="2"/>
          </rPr>
          <t>CEPICI: Prière lier la facture scannée</t>
        </r>
        <r>
          <rPr>
            <sz val="9"/>
            <color indexed="81"/>
            <rFont val="Tahoma"/>
            <family val="2"/>
          </rPr>
          <t xml:space="preserve">
</t>
        </r>
      </text>
    </comment>
    <comment ref="F562" authorId="0" shapeId="0" xr:uid="{A9EC5D8A-4BA9-4522-9D3C-A6DAEE0C57E2}">
      <text>
        <r>
          <rPr>
            <b/>
            <sz val="9"/>
            <color indexed="81"/>
            <rFont val="Tahoma"/>
            <family val="2"/>
          </rPr>
          <t>CEPICI: Prière lier la facture scannée</t>
        </r>
        <r>
          <rPr>
            <sz val="9"/>
            <color indexed="81"/>
            <rFont val="Tahoma"/>
            <family val="2"/>
          </rPr>
          <t xml:space="preserve">
</t>
        </r>
      </text>
    </comment>
    <comment ref="F563" authorId="0" shapeId="0" xr:uid="{C53259C5-5243-4C8E-AD86-658505672E2F}">
      <text>
        <r>
          <rPr>
            <b/>
            <sz val="9"/>
            <color indexed="81"/>
            <rFont val="Tahoma"/>
            <family val="2"/>
          </rPr>
          <t>CEPICI: Prière lier la facture scannée</t>
        </r>
        <r>
          <rPr>
            <sz val="9"/>
            <color indexed="81"/>
            <rFont val="Tahoma"/>
            <family val="2"/>
          </rPr>
          <t xml:space="preserve">
</t>
        </r>
      </text>
    </comment>
    <comment ref="F564" authorId="0" shapeId="0" xr:uid="{00E920B9-60CA-42FC-ADD4-EAB6B3E2AAF3}">
      <text>
        <r>
          <rPr>
            <b/>
            <sz val="9"/>
            <color indexed="81"/>
            <rFont val="Tahoma"/>
            <family val="2"/>
          </rPr>
          <t>CEPICI: Prière lier la facture scannée</t>
        </r>
        <r>
          <rPr>
            <sz val="9"/>
            <color indexed="81"/>
            <rFont val="Tahoma"/>
            <family val="2"/>
          </rPr>
          <t xml:space="preserve">
</t>
        </r>
      </text>
    </comment>
    <comment ref="F565" authorId="0" shapeId="0" xr:uid="{6055F369-16DE-4B1B-B59E-538A88C21EB8}">
      <text>
        <r>
          <rPr>
            <b/>
            <sz val="9"/>
            <color indexed="81"/>
            <rFont val="Tahoma"/>
            <family val="2"/>
          </rPr>
          <t>CEPICI: Prière lier la facture scannée</t>
        </r>
        <r>
          <rPr>
            <sz val="9"/>
            <color indexed="81"/>
            <rFont val="Tahoma"/>
            <family val="2"/>
          </rPr>
          <t xml:space="preserve">
</t>
        </r>
      </text>
    </comment>
    <comment ref="F566" authorId="0" shapeId="0" xr:uid="{2F2C7071-23D8-4A54-A2B6-7602356ED2D9}">
      <text>
        <r>
          <rPr>
            <b/>
            <sz val="9"/>
            <color indexed="81"/>
            <rFont val="Tahoma"/>
            <family val="2"/>
          </rPr>
          <t>CEPICI: Prière lier la facture scannée</t>
        </r>
        <r>
          <rPr>
            <sz val="9"/>
            <color indexed="81"/>
            <rFont val="Tahoma"/>
            <family val="2"/>
          </rPr>
          <t xml:space="preserve">
</t>
        </r>
      </text>
    </comment>
    <comment ref="F567" authorId="0" shapeId="0" xr:uid="{476C1B53-C11E-4DF2-B2AD-FBDA5498D6C4}">
      <text>
        <r>
          <rPr>
            <b/>
            <sz val="9"/>
            <color indexed="81"/>
            <rFont val="Tahoma"/>
            <family val="2"/>
          </rPr>
          <t>CEPICI: Prière lier la facture scannée</t>
        </r>
        <r>
          <rPr>
            <sz val="9"/>
            <color indexed="81"/>
            <rFont val="Tahoma"/>
            <family val="2"/>
          </rPr>
          <t xml:space="preserve">
</t>
        </r>
      </text>
    </comment>
    <comment ref="F568" authorId="0" shapeId="0" xr:uid="{3C619ECA-EF92-4B13-82B6-1329B4DA4278}">
      <text>
        <r>
          <rPr>
            <b/>
            <sz val="9"/>
            <color indexed="81"/>
            <rFont val="Tahoma"/>
            <family val="2"/>
          </rPr>
          <t>CEPICI: Prière lier la facture scannée</t>
        </r>
        <r>
          <rPr>
            <sz val="9"/>
            <color indexed="81"/>
            <rFont val="Tahoma"/>
            <family val="2"/>
          </rPr>
          <t xml:space="preserve">
</t>
        </r>
      </text>
    </comment>
    <comment ref="F569" authorId="0" shapeId="0" xr:uid="{45DD67B7-C73B-435D-8077-68DE1A5D72CD}">
      <text>
        <r>
          <rPr>
            <b/>
            <sz val="9"/>
            <color indexed="81"/>
            <rFont val="Tahoma"/>
            <family val="2"/>
          </rPr>
          <t>CEPICI: Prière lier la facture scannée</t>
        </r>
        <r>
          <rPr>
            <sz val="9"/>
            <color indexed="81"/>
            <rFont val="Tahoma"/>
            <family val="2"/>
          </rPr>
          <t xml:space="preserve">
</t>
        </r>
      </text>
    </comment>
    <comment ref="F570" authorId="0" shapeId="0" xr:uid="{1F7DD3A2-A779-44E0-AEE5-868588FAA86C}">
      <text>
        <r>
          <rPr>
            <b/>
            <sz val="9"/>
            <color indexed="81"/>
            <rFont val="Tahoma"/>
            <family val="2"/>
          </rPr>
          <t>CEPICI: Prière lier la facture scannée</t>
        </r>
        <r>
          <rPr>
            <sz val="9"/>
            <color indexed="81"/>
            <rFont val="Tahoma"/>
            <family val="2"/>
          </rPr>
          <t xml:space="preserve">
</t>
        </r>
      </text>
    </comment>
    <comment ref="F571" authorId="0" shapeId="0" xr:uid="{0A7C492E-1F41-4E46-AA71-E220B512A36A}">
      <text>
        <r>
          <rPr>
            <b/>
            <sz val="9"/>
            <color indexed="81"/>
            <rFont val="Tahoma"/>
            <family val="2"/>
          </rPr>
          <t>CEPICI: Prière lier la facture scannée</t>
        </r>
        <r>
          <rPr>
            <sz val="9"/>
            <color indexed="81"/>
            <rFont val="Tahoma"/>
            <family val="2"/>
          </rPr>
          <t xml:space="preserve">
</t>
        </r>
      </text>
    </comment>
    <comment ref="F572" authorId="0" shapeId="0" xr:uid="{7EA3CD88-8878-4B4F-9A06-FD93B8B314D0}">
      <text>
        <r>
          <rPr>
            <b/>
            <sz val="9"/>
            <color indexed="81"/>
            <rFont val="Tahoma"/>
            <family val="2"/>
          </rPr>
          <t>CEPICI: Prière lier la facture scannée</t>
        </r>
        <r>
          <rPr>
            <sz val="9"/>
            <color indexed="81"/>
            <rFont val="Tahoma"/>
            <family val="2"/>
          </rPr>
          <t xml:space="preserve">
</t>
        </r>
      </text>
    </comment>
    <comment ref="F573" authorId="0" shapeId="0" xr:uid="{F0D799E4-CE10-400A-8C0B-C21C748EA8E1}">
      <text>
        <r>
          <rPr>
            <b/>
            <sz val="9"/>
            <color indexed="81"/>
            <rFont val="Tahoma"/>
            <family val="2"/>
          </rPr>
          <t>CEPICI: Prière lier la facture scannée</t>
        </r>
        <r>
          <rPr>
            <sz val="9"/>
            <color indexed="81"/>
            <rFont val="Tahoma"/>
            <family val="2"/>
          </rPr>
          <t xml:space="preserve">
</t>
        </r>
      </text>
    </comment>
    <comment ref="F574" authorId="0" shapeId="0" xr:uid="{2C9952B5-3E4C-42ED-85AD-03764AAFE97B}">
      <text>
        <r>
          <rPr>
            <b/>
            <sz val="9"/>
            <color indexed="81"/>
            <rFont val="Tahoma"/>
            <family val="2"/>
          </rPr>
          <t>CEPICI: Prière lier la facture scannée</t>
        </r>
        <r>
          <rPr>
            <sz val="9"/>
            <color indexed="81"/>
            <rFont val="Tahoma"/>
            <family val="2"/>
          </rPr>
          <t xml:space="preserve">
</t>
        </r>
      </text>
    </comment>
    <comment ref="F575" authorId="0" shapeId="0" xr:uid="{045B252B-102B-4546-A28E-C594583360C5}">
      <text>
        <r>
          <rPr>
            <b/>
            <sz val="9"/>
            <color indexed="81"/>
            <rFont val="Tahoma"/>
            <family val="2"/>
          </rPr>
          <t>CEPICI: Prière lier la facture scannée</t>
        </r>
        <r>
          <rPr>
            <sz val="9"/>
            <color indexed="81"/>
            <rFont val="Tahoma"/>
            <family val="2"/>
          </rPr>
          <t xml:space="preserve">
</t>
        </r>
      </text>
    </comment>
    <comment ref="F576" authorId="0" shapeId="0" xr:uid="{5A9CAE9F-A0C8-45E9-BAA1-F0BE637672DA}">
      <text>
        <r>
          <rPr>
            <b/>
            <sz val="9"/>
            <color indexed="81"/>
            <rFont val="Tahoma"/>
            <family val="2"/>
          </rPr>
          <t>CEPICI: Prière lier la facture scannée</t>
        </r>
        <r>
          <rPr>
            <sz val="9"/>
            <color indexed="81"/>
            <rFont val="Tahoma"/>
            <family val="2"/>
          </rPr>
          <t xml:space="preserve">
</t>
        </r>
      </text>
    </comment>
    <comment ref="F577" authorId="0" shapeId="0" xr:uid="{8F3CCA77-23B2-40C2-B4F3-B48D500BF7AD}">
      <text>
        <r>
          <rPr>
            <b/>
            <sz val="9"/>
            <color indexed="81"/>
            <rFont val="Tahoma"/>
            <family val="2"/>
          </rPr>
          <t>CEPICI: Prière lier la facture scannée</t>
        </r>
        <r>
          <rPr>
            <sz val="9"/>
            <color indexed="81"/>
            <rFont val="Tahoma"/>
            <family val="2"/>
          </rPr>
          <t xml:space="preserve">
</t>
        </r>
      </text>
    </comment>
    <comment ref="F578" authorId="0" shapeId="0" xr:uid="{52376D72-62BD-44E2-978F-54D789CB46B5}">
      <text>
        <r>
          <rPr>
            <b/>
            <sz val="9"/>
            <color indexed="81"/>
            <rFont val="Tahoma"/>
            <family val="2"/>
          </rPr>
          <t>CEPICI: Prière lier la facture scannée</t>
        </r>
        <r>
          <rPr>
            <sz val="9"/>
            <color indexed="81"/>
            <rFont val="Tahoma"/>
            <family val="2"/>
          </rPr>
          <t xml:space="preserve">
</t>
        </r>
      </text>
    </comment>
    <comment ref="F579" authorId="0" shapeId="0" xr:uid="{6CB10BC2-11DB-4D5E-8976-72D6852265F1}">
      <text>
        <r>
          <rPr>
            <b/>
            <sz val="9"/>
            <color indexed="81"/>
            <rFont val="Tahoma"/>
            <family val="2"/>
          </rPr>
          <t>CEPICI: Prière lier la facture scannée</t>
        </r>
        <r>
          <rPr>
            <sz val="9"/>
            <color indexed="81"/>
            <rFont val="Tahoma"/>
            <family val="2"/>
          </rPr>
          <t xml:space="preserve">
</t>
        </r>
      </text>
    </comment>
    <comment ref="F580" authorId="0" shapeId="0" xr:uid="{868187A4-C467-4905-8353-F9F9F4E1DB9E}">
      <text>
        <r>
          <rPr>
            <b/>
            <sz val="9"/>
            <color indexed="81"/>
            <rFont val="Tahoma"/>
            <family val="2"/>
          </rPr>
          <t>CEPICI: Prière lier la facture scannée</t>
        </r>
        <r>
          <rPr>
            <sz val="9"/>
            <color indexed="81"/>
            <rFont val="Tahoma"/>
            <family val="2"/>
          </rPr>
          <t xml:space="preserve">
</t>
        </r>
      </text>
    </comment>
    <comment ref="F581" authorId="0" shapeId="0" xr:uid="{3C6F9933-4E26-415D-8C62-E104907482F4}">
      <text>
        <r>
          <rPr>
            <b/>
            <sz val="9"/>
            <color indexed="81"/>
            <rFont val="Tahoma"/>
            <family val="2"/>
          </rPr>
          <t>CEPICI: Prière lier la facture scannée</t>
        </r>
        <r>
          <rPr>
            <sz val="9"/>
            <color indexed="81"/>
            <rFont val="Tahoma"/>
            <family val="2"/>
          </rPr>
          <t xml:space="preserve">
</t>
        </r>
      </text>
    </comment>
    <comment ref="F582" authorId="0" shapeId="0" xr:uid="{23C6BB1B-8076-4871-8261-53C72869DA6D}">
      <text>
        <r>
          <rPr>
            <b/>
            <sz val="9"/>
            <color indexed="81"/>
            <rFont val="Tahoma"/>
            <family val="2"/>
          </rPr>
          <t>CEPICI: Prière lier la facture scannée</t>
        </r>
        <r>
          <rPr>
            <sz val="9"/>
            <color indexed="81"/>
            <rFont val="Tahoma"/>
            <family val="2"/>
          </rPr>
          <t xml:space="preserve">
</t>
        </r>
      </text>
    </comment>
    <comment ref="F583" authorId="0" shapeId="0" xr:uid="{9140C10C-4579-4ACD-8056-AFD47ABB9353}">
      <text>
        <r>
          <rPr>
            <b/>
            <sz val="9"/>
            <color indexed="81"/>
            <rFont val="Tahoma"/>
            <family val="2"/>
          </rPr>
          <t>CEPICI: Prière lier la facture scannée</t>
        </r>
        <r>
          <rPr>
            <sz val="9"/>
            <color indexed="81"/>
            <rFont val="Tahoma"/>
            <family val="2"/>
          </rPr>
          <t xml:space="preserve">
</t>
        </r>
      </text>
    </comment>
    <comment ref="F584" authorId="0" shapeId="0" xr:uid="{EA15822C-7439-4C5D-9C35-6851C68CD345}">
      <text>
        <r>
          <rPr>
            <b/>
            <sz val="9"/>
            <color indexed="81"/>
            <rFont val="Tahoma"/>
            <family val="2"/>
          </rPr>
          <t>CEPICI: Prière lier la facture scannée</t>
        </r>
        <r>
          <rPr>
            <sz val="9"/>
            <color indexed="81"/>
            <rFont val="Tahoma"/>
            <family val="2"/>
          </rPr>
          <t xml:space="preserve">
</t>
        </r>
      </text>
    </comment>
    <comment ref="F585" authorId="0" shapeId="0" xr:uid="{2527EE3E-024C-443E-A15D-0719A03F9239}">
      <text>
        <r>
          <rPr>
            <b/>
            <sz val="9"/>
            <color indexed="81"/>
            <rFont val="Tahoma"/>
            <family val="2"/>
          </rPr>
          <t>CEPICI: Prière lier la facture scannée</t>
        </r>
        <r>
          <rPr>
            <sz val="9"/>
            <color indexed="81"/>
            <rFont val="Tahoma"/>
            <family val="2"/>
          </rPr>
          <t xml:space="preserve">
</t>
        </r>
      </text>
    </comment>
    <comment ref="F586" authorId="0" shapeId="0" xr:uid="{9DB64C2D-F22F-444D-878E-FB3C6B2E245C}">
      <text>
        <r>
          <rPr>
            <b/>
            <sz val="9"/>
            <color indexed="81"/>
            <rFont val="Tahoma"/>
            <family val="2"/>
          </rPr>
          <t>CEPICI: Prière lier la facture scannée</t>
        </r>
        <r>
          <rPr>
            <sz val="9"/>
            <color indexed="81"/>
            <rFont val="Tahoma"/>
            <family val="2"/>
          </rPr>
          <t xml:space="preserve">
</t>
        </r>
      </text>
    </comment>
    <comment ref="F587" authorId="0" shapeId="0" xr:uid="{9AAC5F3A-B205-4FDE-9AC3-F38FD2F922B2}">
      <text>
        <r>
          <rPr>
            <b/>
            <sz val="9"/>
            <color indexed="81"/>
            <rFont val="Tahoma"/>
            <family val="2"/>
          </rPr>
          <t>CEPICI: Prière lier la facture scannée</t>
        </r>
        <r>
          <rPr>
            <sz val="9"/>
            <color indexed="81"/>
            <rFont val="Tahoma"/>
            <family val="2"/>
          </rPr>
          <t xml:space="preserve">
</t>
        </r>
      </text>
    </comment>
    <comment ref="F588" authorId="0" shapeId="0" xr:uid="{A38153E3-6C30-4B90-93A5-6F764E60D0B0}">
      <text>
        <r>
          <rPr>
            <b/>
            <sz val="9"/>
            <color indexed="81"/>
            <rFont val="Tahoma"/>
            <family val="2"/>
          </rPr>
          <t>CEPICI: Prière lier la facture scannée</t>
        </r>
        <r>
          <rPr>
            <sz val="9"/>
            <color indexed="81"/>
            <rFont val="Tahoma"/>
            <family val="2"/>
          </rPr>
          <t xml:space="preserve">
</t>
        </r>
      </text>
    </comment>
    <comment ref="F589" authorId="0" shapeId="0" xr:uid="{BD5A3024-56C7-49EE-AD84-0BB3A17420A5}">
      <text>
        <r>
          <rPr>
            <b/>
            <sz val="9"/>
            <color indexed="81"/>
            <rFont val="Tahoma"/>
            <family val="2"/>
          </rPr>
          <t>CEPICI: Prière lier la facture scannée</t>
        </r>
        <r>
          <rPr>
            <sz val="9"/>
            <color indexed="81"/>
            <rFont val="Tahoma"/>
            <family val="2"/>
          </rPr>
          <t xml:space="preserve">
</t>
        </r>
      </text>
    </comment>
    <comment ref="F590" authorId="0" shapeId="0" xr:uid="{59EE91C8-54E8-40BE-95F7-2849E562A1C9}">
      <text>
        <r>
          <rPr>
            <b/>
            <sz val="9"/>
            <color indexed="81"/>
            <rFont val="Tahoma"/>
            <family val="2"/>
          </rPr>
          <t>CEPICI: Prière lier la facture scannée</t>
        </r>
        <r>
          <rPr>
            <sz val="9"/>
            <color indexed="81"/>
            <rFont val="Tahoma"/>
            <family val="2"/>
          </rPr>
          <t xml:space="preserve">
</t>
        </r>
      </text>
    </comment>
    <comment ref="F591" authorId="0" shapeId="0" xr:uid="{C6150E55-2C49-4EBB-ACE4-120BD19EA408}">
      <text>
        <r>
          <rPr>
            <b/>
            <sz val="9"/>
            <color indexed="81"/>
            <rFont val="Tahoma"/>
            <family val="2"/>
          </rPr>
          <t>CEPICI: Prière lier la facture scannée</t>
        </r>
        <r>
          <rPr>
            <sz val="9"/>
            <color indexed="81"/>
            <rFont val="Tahoma"/>
            <family val="2"/>
          </rPr>
          <t xml:space="preserve">
</t>
        </r>
      </text>
    </comment>
    <comment ref="F592" authorId="0" shapeId="0" xr:uid="{C7061F31-219E-426A-ADB5-9CA65FD75786}">
      <text>
        <r>
          <rPr>
            <b/>
            <sz val="9"/>
            <color indexed="81"/>
            <rFont val="Tahoma"/>
            <family val="2"/>
          </rPr>
          <t>CEPICI: Prière lier la facture scannée</t>
        </r>
        <r>
          <rPr>
            <sz val="9"/>
            <color indexed="81"/>
            <rFont val="Tahoma"/>
            <family val="2"/>
          </rPr>
          <t xml:space="preserve">
</t>
        </r>
      </text>
    </comment>
    <comment ref="F593" authorId="0" shapeId="0" xr:uid="{283241BB-8626-43BD-91EB-0EA76E85EEE2}">
      <text>
        <r>
          <rPr>
            <b/>
            <sz val="9"/>
            <color indexed="81"/>
            <rFont val="Tahoma"/>
            <family val="2"/>
          </rPr>
          <t>CEPICI: Prière lier la facture scannée</t>
        </r>
        <r>
          <rPr>
            <sz val="9"/>
            <color indexed="81"/>
            <rFont val="Tahoma"/>
            <family val="2"/>
          </rPr>
          <t xml:space="preserve">
</t>
        </r>
      </text>
    </comment>
    <comment ref="F594" authorId="0" shapeId="0" xr:uid="{E798D995-8474-45CC-8786-EB80AA8909EE}">
      <text>
        <r>
          <rPr>
            <b/>
            <sz val="9"/>
            <color indexed="81"/>
            <rFont val="Tahoma"/>
            <family val="2"/>
          </rPr>
          <t>CEPICI: Prière lier la facture scannée</t>
        </r>
        <r>
          <rPr>
            <sz val="9"/>
            <color indexed="81"/>
            <rFont val="Tahoma"/>
            <family val="2"/>
          </rPr>
          <t xml:space="preserve">
</t>
        </r>
      </text>
    </comment>
    <comment ref="F595" authorId="0" shapeId="0" xr:uid="{EE465B1D-D460-45F8-B76B-1AD701DD542A}">
      <text>
        <r>
          <rPr>
            <b/>
            <sz val="9"/>
            <color indexed="81"/>
            <rFont val="Tahoma"/>
            <family val="2"/>
          </rPr>
          <t>CEPICI: Prière lier la facture scannée</t>
        </r>
        <r>
          <rPr>
            <sz val="9"/>
            <color indexed="81"/>
            <rFont val="Tahoma"/>
            <family val="2"/>
          </rPr>
          <t xml:space="preserve">
</t>
        </r>
      </text>
    </comment>
    <comment ref="F596" authorId="0" shapeId="0" xr:uid="{18D0E1DD-B78D-41DE-AAF8-E6FEA6BE4195}">
      <text>
        <r>
          <rPr>
            <b/>
            <sz val="9"/>
            <color indexed="81"/>
            <rFont val="Tahoma"/>
            <family val="2"/>
          </rPr>
          <t>CEPICI: Prière lier la facture scannée</t>
        </r>
        <r>
          <rPr>
            <sz val="9"/>
            <color indexed="81"/>
            <rFont val="Tahoma"/>
            <family val="2"/>
          </rPr>
          <t xml:space="preserve">
</t>
        </r>
      </text>
    </comment>
    <comment ref="F597" authorId="0" shapeId="0" xr:uid="{9EA72864-5F73-4B71-8F53-D9CA3AAD5CFD}">
      <text>
        <r>
          <rPr>
            <b/>
            <sz val="9"/>
            <color indexed="81"/>
            <rFont val="Tahoma"/>
            <family val="2"/>
          </rPr>
          <t>CEPICI: Prière lier la facture scannée</t>
        </r>
        <r>
          <rPr>
            <sz val="9"/>
            <color indexed="81"/>
            <rFont val="Tahoma"/>
            <family val="2"/>
          </rPr>
          <t xml:space="preserve">
</t>
        </r>
      </text>
    </comment>
    <comment ref="F598" authorId="0" shapeId="0" xr:uid="{0C279A61-E5E0-4D2A-B932-903606FA72CB}">
      <text>
        <r>
          <rPr>
            <b/>
            <sz val="9"/>
            <color indexed="81"/>
            <rFont val="Tahoma"/>
            <family val="2"/>
          </rPr>
          <t>CEPICI: Prière lier la facture scannée</t>
        </r>
        <r>
          <rPr>
            <sz val="9"/>
            <color indexed="81"/>
            <rFont val="Tahoma"/>
            <family val="2"/>
          </rPr>
          <t xml:space="preserve">
</t>
        </r>
      </text>
    </comment>
    <comment ref="F599" authorId="0" shapeId="0" xr:uid="{6815CCDB-F4BB-441C-A56C-98B8FB407C8A}">
      <text>
        <r>
          <rPr>
            <b/>
            <sz val="9"/>
            <color indexed="81"/>
            <rFont val="Tahoma"/>
            <family val="2"/>
          </rPr>
          <t>CEPICI: Prière lier la facture scannée</t>
        </r>
        <r>
          <rPr>
            <sz val="9"/>
            <color indexed="81"/>
            <rFont val="Tahoma"/>
            <family val="2"/>
          </rPr>
          <t xml:space="preserve">
</t>
        </r>
      </text>
    </comment>
    <comment ref="F600" authorId="0" shapeId="0" xr:uid="{13BFBE0C-3463-4F69-B7A1-F77189CB2AFA}">
      <text>
        <r>
          <rPr>
            <b/>
            <sz val="9"/>
            <color indexed="81"/>
            <rFont val="Tahoma"/>
            <family val="2"/>
          </rPr>
          <t>CEPICI: Prière lier la facture scannée</t>
        </r>
        <r>
          <rPr>
            <sz val="9"/>
            <color indexed="81"/>
            <rFont val="Tahoma"/>
            <family val="2"/>
          </rPr>
          <t xml:space="preserve">
</t>
        </r>
      </text>
    </comment>
    <comment ref="F601" authorId="0" shapeId="0" xr:uid="{C96F6AC5-3576-485F-B04B-3094D38FB658}">
      <text>
        <r>
          <rPr>
            <b/>
            <sz val="9"/>
            <color indexed="81"/>
            <rFont val="Tahoma"/>
            <family val="2"/>
          </rPr>
          <t>CEPICI: Prière lier la facture scannée</t>
        </r>
        <r>
          <rPr>
            <sz val="9"/>
            <color indexed="81"/>
            <rFont val="Tahoma"/>
            <family val="2"/>
          </rPr>
          <t xml:space="preserve">
</t>
        </r>
      </text>
    </comment>
    <comment ref="F602" authorId="0" shapeId="0" xr:uid="{2293D76F-FA66-4B6D-9BEB-604F719ED8AB}">
      <text>
        <r>
          <rPr>
            <b/>
            <sz val="9"/>
            <color indexed="81"/>
            <rFont val="Tahoma"/>
            <family val="2"/>
          </rPr>
          <t>CEPICI: Prière lier la facture scannée</t>
        </r>
        <r>
          <rPr>
            <sz val="9"/>
            <color indexed="81"/>
            <rFont val="Tahoma"/>
            <family val="2"/>
          </rPr>
          <t xml:space="preserve">
</t>
        </r>
      </text>
    </comment>
    <comment ref="F603" authorId="0" shapeId="0" xr:uid="{A318344C-3754-49EE-83B1-959090449DB2}">
      <text>
        <r>
          <rPr>
            <b/>
            <sz val="9"/>
            <color indexed="81"/>
            <rFont val="Tahoma"/>
            <family val="2"/>
          </rPr>
          <t>CEPICI: Prière lier la facture scannée</t>
        </r>
        <r>
          <rPr>
            <sz val="9"/>
            <color indexed="81"/>
            <rFont val="Tahoma"/>
            <family val="2"/>
          </rPr>
          <t xml:space="preserve">
</t>
        </r>
      </text>
    </comment>
    <comment ref="F604" authorId="0" shapeId="0" xr:uid="{A58DCBCA-71A7-4C59-BE1D-A60752109E0A}">
      <text>
        <r>
          <rPr>
            <b/>
            <sz val="9"/>
            <color indexed="81"/>
            <rFont val="Tahoma"/>
            <family val="2"/>
          </rPr>
          <t>CEPICI: Prière lier la facture scannée</t>
        </r>
        <r>
          <rPr>
            <sz val="9"/>
            <color indexed="81"/>
            <rFont val="Tahoma"/>
            <family val="2"/>
          </rPr>
          <t xml:space="preserve">
</t>
        </r>
      </text>
    </comment>
    <comment ref="F605" authorId="0" shapeId="0" xr:uid="{CB59793B-F1CC-49D8-84F1-70B5925351D0}">
      <text>
        <r>
          <rPr>
            <b/>
            <sz val="9"/>
            <color indexed="81"/>
            <rFont val="Tahoma"/>
            <family val="2"/>
          </rPr>
          <t>CEPICI: Prière lier la facture scannée</t>
        </r>
        <r>
          <rPr>
            <sz val="9"/>
            <color indexed="81"/>
            <rFont val="Tahoma"/>
            <family val="2"/>
          </rPr>
          <t xml:space="preserve">
</t>
        </r>
      </text>
    </comment>
    <comment ref="F606" authorId="0" shapeId="0" xr:uid="{8FD9B638-D1B5-4F4F-A5E6-E511E725C3A5}">
      <text>
        <r>
          <rPr>
            <b/>
            <sz val="9"/>
            <color indexed="81"/>
            <rFont val="Tahoma"/>
            <family val="2"/>
          </rPr>
          <t>CEPICI: Prière lier la facture scannée</t>
        </r>
        <r>
          <rPr>
            <sz val="9"/>
            <color indexed="81"/>
            <rFont val="Tahoma"/>
            <family val="2"/>
          </rPr>
          <t xml:space="preserve">
</t>
        </r>
      </text>
    </comment>
    <comment ref="F607" authorId="0" shapeId="0" xr:uid="{5B9211C7-8E66-4D09-8F53-E784EBF43A42}">
      <text>
        <r>
          <rPr>
            <b/>
            <sz val="9"/>
            <color indexed="81"/>
            <rFont val="Tahoma"/>
            <family val="2"/>
          </rPr>
          <t>CEPICI: Prière lier la facture scannée</t>
        </r>
        <r>
          <rPr>
            <sz val="9"/>
            <color indexed="81"/>
            <rFont val="Tahoma"/>
            <family val="2"/>
          </rPr>
          <t xml:space="preserve">
</t>
        </r>
      </text>
    </comment>
    <comment ref="F608" authorId="0" shapeId="0" xr:uid="{EB3622BE-38F3-4B2B-962B-738AF7E22F7C}">
      <text>
        <r>
          <rPr>
            <b/>
            <sz val="9"/>
            <color indexed="81"/>
            <rFont val="Tahoma"/>
            <family val="2"/>
          </rPr>
          <t>CEPICI: Prière lier la facture scannée</t>
        </r>
        <r>
          <rPr>
            <sz val="9"/>
            <color indexed="81"/>
            <rFont val="Tahoma"/>
            <family val="2"/>
          </rPr>
          <t xml:space="preserve">
</t>
        </r>
      </text>
    </comment>
    <comment ref="F609" authorId="0" shapeId="0" xr:uid="{6B387107-DFDA-4BED-8951-75E0A59CAE54}">
      <text>
        <r>
          <rPr>
            <b/>
            <sz val="9"/>
            <color indexed="81"/>
            <rFont val="Tahoma"/>
            <family val="2"/>
          </rPr>
          <t>CEPICI: Prière lier la facture scannée</t>
        </r>
        <r>
          <rPr>
            <sz val="9"/>
            <color indexed="81"/>
            <rFont val="Tahoma"/>
            <family val="2"/>
          </rPr>
          <t xml:space="preserve">
</t>
        </r>
      </text>
    </comment>
    <comment ref="F610" authorId="0" shapeId="0" xr:uid="{BC2EE9E8-DA38-49AB-A708-0FC89EA12DF4}">
      <text>
        <r>
          <rPr>
            <b/>
            <sz val="9"/>
            <color indexed="81"/>
            <rFont val="Tahoma"/>
            <family val="2"/>
          </rPr>
          <t>CEPICI: Prière lier la facture scannée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77B2BBC9-27EB-42EE-80A0-CDF83AAB3EE2}">
      <text>
        <r>
          <rPr>
            <b/>
            <sz val="9"/>
            <color indexed="81"/>
            <rFont val="Tahoma"/>
            <family val="2"/>
          </rPr>
          <t>CEPICI: Prière lier la facture scannée</t>
        </r>
        <r>
          <rPr>
            <sz val="9"/>
            <color indexed="81"/>
            <rFont val="Tahoma"/>
            <family val="2"/>
          </rPr>
          <t xml:space="preserve">
</t>
        </r>
      </text>
    </comment>
    <comment ref="F21" authorId="0" shapeId="0" xr:uid="{C273B5E8-9B36-4292-9FDA-A1DC1E459D9E}">
      <text>
        <r>
          <rPr>
            <b/>
            <sz val="9"/>
            <color indexed="81"/>
            <rFont val="Tahoma"/>
            <family val="2"/>
          </rPr>
          <t>CEPICI: Prière lier la facture scannée</t>
        </r>
        <r>
          <rPr>
            <sz val="9"/>
            <color indexed="81"/>
            <rFont val="Tahoma"/>
            <family val="2"/>
          </rPr>
          <t xml:space="preserve">
</t>
        </r>
      </text>
    </comment>
    <comment ref="F22" authorId="0" shapeId="0" xr:uid="{6C1AC173-3F59-4C47-82D2-B512C828B19A}">
      <text>
        <r>
          <rPr>
            <b/>
            <sz val="9"/>
            <color indexed="81"/>
            <rFont val="Tahoma"/>
            <family val="2"/>
          </rPr>
          <t>CEPICI: Prière lier la facture scannée</t>
        </r>
        <r>
          <rPr>
            <sz val="9"/>
            <color indexed="81"/>
            <rFont val="Tahoma"/>
            <family val="2"/>
          </rPr>
          <t xml:space="preserve">
</t>
        </r>
      </text>
    </comment>
    <comment ref="F23" authorId="0" shapeId="0" xr:uid="{E4FFFA7E-1A41-4A6F-B396-EDCB3302212D}">
      <text>
        <r>
          <rPr>
            <b/>
            <sz val="9"/>
            <color indexed="81"/>
            <rFont val="Tahoma"/>
            <family val="2"/>
          </rPr>
          <t>CEPICI: Prière lier la facture scannée</t>
        </r>
        <r>
          <rPr>
            <sz val="9"/>
            <color indexed="81"/>
            <rFont val="Tahoma"/>
            <family val="2"/>
          </rPr>
          <t xml:space="preserve">
</t>
        </r>
      </text>
    </comment>
    <comment ref="F24" authorId="0" shapeId="0" xr:uid="{9D9C0926-C86F-42F2-B470-E540A0122A10}">
      <text>
        <r>
          <rPr>
            <b/>
            <sz val="9"/>
            <color indexed="81"/>
            <rFont val="Tahoma"/>
            <family val="2"/>
          </rPr>
          <t>CEPICI: Prière lier la facture scannée</t>
        </r>
        <r>
          <rPr>
            <sz val="9"/>
            <color indexed="81"/>
            <rFont val="Tahoma"/>
            <family val="2"/>
          </rPr>
          <t xml:space="preserve">
</t>
        </r>
      </text>
    </comment>
    <comment ref="F25" authorId="0" shapeId="0" xr:uid="{EB1771C3-FC0B-4E0D-9206-5323BA175EE0}">
      <text>
        <r>
          <rPr>
            <b/>
            <sz val="9"/>
            <color indexed="81"/>
            <rFont val="Tahoma"/>
            <family val="2"/>
          </rPr>
          <t>CEPICI: Prière lier la facture scannée</t>
        </r>
        <r>
          <rPr>
            <sz val="9"/>
            <color indexed="81"/>
            <rFont val="Tahoma"/>
            <family val="2"/>
          </rPr>
          <t xml:space="preserve">
</t>
        </r>
      </text>
    </comment>
    <comment ref="F26" authorId="0" shapeId="0" xr:uid="{C66F93CE-0557-470F-A8F7-7ADB2AC86769}">
      <text>
        <r>
          <rPr>
            <b/>
            <sz val="9"/>
            <color indexed="81"/>
            <rFont val="Tahoma"/>
            <family val="2"/>
          </rPr>
          <t>CEPICI: Prière lier la facture scannée</t>
        </r>
        <r>
          <rPr>
            <sz val="9"/>
            <color indexed="81"/>
            <rFont val="Tahoma"/>
            <family val="2"/>
          </rPr>
          <t xml:space="preserve">
</t>
        </r>
      </text>
    </comment>
    <comment ref="F27" authorId="0" shapeId="0" xr:uid="{18F5ED7C-755B-4775-8E0C-A65C765B3461}">
      <text>
        <r>
          <rPr>
            <b/>
            <sz val="9"/>
            <color indexed="81"/>
            <rFont val="Tahoma"/>
            <family val="2"/>
          </rPr>
          <t>CEPICI: Prière lier la facture scannée</t>
        </r>
        <r>
          <rPr>
            <sz val="9"/>
            <color indexed="81"/>
            <rFont val="Tahoma"/>
            <family val="2"/>
          </rPr>
          <t xml:space="preserve">
</t>
        </r>
      </text>
    </comment>
    <comment ref="F28" authorId="0" shapeId="0" xr:uid="{AB742106-D118-4E1C-8C75-AD43CB5E8298}">
      <text>
        <r>
          <rPr>
            <b/>
            <sz val="9"/>
            <color indexed="81"/>
            <rFont val="Tahoma"/>
            <family val="2"/>
          </rPr>
          <t>CEPICI: Prière lier la facture scannée</t>
        </r>
        <r>
          <rPr>
            <sz val="9"/>
            <color indexed="81"/>
            <rFont val="Tahoma"/>
            <family val="2"/>
          </rPr>
          <t xml:space="preserve">
</t>
        </r>
      </text>
    </comment>
    <comment ref="F29" authorId="0" shapeId="0" xr:uid="{CA8FB78F-D02E-45A6-885D-F8EF60784308}">
      <text>
        <r>
          <rPr>
            <b/>
            <sz val="9"/>
            <color indexed="81"/>
            <rFont val="Tahoma"/>
            <family val="2"/>
          </rPr>
          <t>CEPICI: Prière lier la facture scannée</t>
        </r>
        <r>
          <rPr>
            <sz val="9"/>
            <color indexed="81"/>
            <rFont val="Tahoma"/>
            <family val="2"/>
          </rPr>
          <t xml:space="preserve">
</t>
        </r>
      </text>
    </comment>
    <comment ref="F30" authorId="0" shapeId="0" xr:uid="{B58AB21A-F181-443E-BD51-B4366BD8EB69}">
      <text>
        <r>
          <rPr>
            <b/>
            <sz val="9"/>
            <color indexed="81"/>
            <rFont val="Tahoma"/>
            <family val="2"/>
          </rPr>
          <t>CEPICI: Prière lier la facture scannée</t>
        </r>
        <r>
          <rPr>
            <sz val="9"/>
            <color indexed="81"/>
            <rFont val="Tahoma"/>
            <family val="2"/>
          </rPr>
          <t xml:space="preserve">
</t>
        </r>
      </text>
    </comment>
    <comment ref="F31" authorId="0" shapeId="0" xr:uid="{05B94249-C1B4-4FAF-9E2B-C1F553B840C6}">
      <text>
        <r>
          <rPr>
            <b/>
            <sz val="9"/>
            <color indexed="81"/>
            <rFont val="Tahoma"/>
            <family val="2"/>
          </rPr>
          <t>CEPICI: Prière lier la facture scannée</t>
        </r>
        <r>
          <rPr>
            <sz val="9"/>
            <color indexed="81"/>
            <rFont val="Tahoma"/>
            <family val="2"/>
          </rPr>
          <t xml:space="preserve">
</t>
        </r>
      </text>
    </comment>
    <comment ref="F32" authorId="0" shapeId="0" xr:uid="{0C4B2480-A816-419D-897C-42B6F4A1E1EA}">
      <text>
        <r>
          <rPr>
            <b/>
            <sz val="9"/>
            <color indexed="81"/>
            <rFont val="Tahoma"/>
            <family val="2"/>
          </rPr>
          <t>CEPICI: Prière lier la facture scannée</t>
        </r>
        <r>
          <rPr>
            <sz val="9"/>
            <color indexed="81"/>
            <rFont val="Tahoma"/>
            <family val="2"/>
          </rPr>
          <t xml:space="preserve">
</t>
        </r>
      </text>
    </comment>
    <comment ref="F33" authorId="0" shapeId="0" xr:uid="{C7D9C382-49B1-4551-B727-409A261EE684}">
      <text>
        <r>
          <rPr>
            <b/>
            <sz val="9"/>
            <color indexed="81"/>
            <rFont val="Tahoma"/>
            <family val="2"/>
          </rPr>
          <t>CEPICI: Prière lier la facture scannée</t>
        </r>
        <r>
          <rPr>
            <sz val="9"/>
            <color indexed="81"/>
            <rFont val="Tahoma"/>
            <family val="2"/>
          </rPr>
          <t xml:space="preserve">
</t>
        </r>
      </text>
    </comment>
    <comment ref="F34" authorId="0" shapeId="0" xr:uid="{700C27D0-699E-42FA-8AEB-22666321B2B9}">
      <text>
        <r>
          <rPr>
            <b/>
            <sz val="9"/>
            <color indexed="81"/>
            <rFont val="Tahoma"/>
            <family val="2"/>
          </rPr>
          <t>CEPICI: Prière lier la facture scannée</t>
        </r>
        <r>
          <rPr>
            <sz val="9"/>
            <color indexed="81"/>
            <rFont val="Tahoma"/>
            <family val="2"/>
          </rPr>
          <t xml:space="preserve">
</t>
        </r>
      </text>
    </comment>
    <comment ref="F35" authorId="0" shapeId="0" xr:uid="{DD05B263-1FD1-46D8-B0FC-51D21E0B899D}">
      <text>
        <r>
          <rPr>
            <b/>
            <sz val="9"/>
            <color indexed="81"/>
            <rFont val="Tahoma"/>
            <family val="2"/>
          </rPr>
          <t>CEPICI: Prière lier la facture scannée</t>
        </r>
        <r>
          <rPr>
            <sz val="9"/>
            <color indexed="81"/>
            <rFont val="Tahoma"/>
            <family val="2"/>
          </rPr>
          <t xml:space="preserve">
</t>
        </r>
      </text>
    </comment>
    <comment ref="F36" authorId="0" shapeId="0" xr:uid="{EB9F8409-036B-485E-B476-8ED2B289E188}">
      <text>
        <r>
          <rPr>
            <b/>
            <sz val="9"/>
            <color indexed="81"/>
            <rFont val="Tahoma"/>
            <family val="2"/>
          </rPr>
          <t>CEPICI: Prière lier la facture scannée</t>
        </r>
        <r>
          <rPr>
            <sz val="9"/>
            <color indexed="81"/>
            <rFont val="Tahoma"/>
            <family val="2"/>
          </rPr>
          <t xml:space="preserve">
</t>
        </r>
      </text>
    </comment>
    <comment ref="F37" authorId="0" shapeId="0" xr:uid="{5E0D1AD9-7D2E-452D-88C6-356F394EC016}">
      <text>
        <r>
          <rPr>
            <b/>
            <sz val="9"/>
            <color indexed="81"/>
            <rFont val="Tahoma"/>
            <family val="2"/>
          </rPr>
          <t>CEPICI: Prière lier la facture scannée</t>
        </r>
        <r>
          <rPr>
            <sz val="9"/>
            <color indexed="81"/>
            <rFont val="Tahoma"/>
            <family val="2"/>
          </rPr>
          <t xml:space="preserve">
</t>
        </r>
      </text>
    </comment>
    <comment ref="F38" authorId="0" shapeId="0" xr:uid="{7CCE64D8-C19E-4291-B41A-81D94EFD7249}">
      <text>
        <r>
          <rPr>
            <b/>
            <sz val="9"/>
            <color indexed="81"/>
            <rFont val="Tahoma"/>
            <family val="2"/>
          </rPr>
          <t>CEPICI: Prière lier la facture scannée</t>
        </r>
        <r>
          <rPr>
            <sz val="9"/>
            <color indexed="81"/>
            <rFont val="Tahoma"/>
            <family val="2"/>
          </rPr>
          <t xml:space="preserve">
</t>
        </r>
      </text>
    </comment>
    <comment ref="F39" authorId="0" shapeId="0" xr:uid="{D81BDDA0-2E09-42EE-80F4-B854CD492032}">
      <text>
        <r>
          <rPr>
            <b/>
            <sz val="9"/>
            <color indexed="81"/>
            <rFont val="Tahoma"/>
            <family val="2"/>
          </rPr>
          <t>CEPICI: Prière lier la facture scannée</t>
        </r>
        <r>
          <rPr>
            <sz val="9"/>
            <color indexed="81"/>
            <rFont val="Tahoma"/>
            <family val="2"/>
          </rPr>
          <t xml:space="preserve">
</t>
        </r>
      </text>
    </comment>
    <comment ref="F40" authorId="0" shapeId="0" xr:uid="{E861E23A-23A3-4996-B85D-553C9B08FA73}">
      <text>
        <r>
          <rPr>
            <b/>
            <sz val="9"/>
            <color indexed="81"/>
            <rFont val="Tahoma"/>
            <family val="2"/>
          </rPr>
          <t>CEPICI: Prière lier la facture scannée</t>
        </r>
        <r>
          <rPr>
            <sz val="9"/>
            <color indexed="81"/>
            <rFont val="Tahoma"/>
            <family val="2"/>
          </rPr>
          <t xml:space="preserve">
</t>
        </r>
      </text>
    </comment>
    <comment ref="F41" authorId="0" shapeId="0" xr:uid="{5E3D59F3-93D6-41AE-9866-8B7FEC60D5AC}">
      <text>
        <r>
          <rPr>
            <b/>
            <sz val="9"/>
            <color indexed="81"/>
            <rFont val="Tahoma"/>
            <family val="2"/>
          </rPr>
          <t>CEPICI: Prière lier la facture scannée</t>
        </r>
        <r>
          <rPr>
            <sz val="9"/>
            <color indexed="81"/>
            <rFont val="Tahoma"/>
            <family val="2"/>
          </rPr>
          <t xml:space="preserve">
</t>
        </r>
      </text>
    </comment>
    <comment ref="F42" authorId="0" shapeId="0" xr:uid="{0F030615-068D-41E0-A084-1FBAD230A7AF}">
      <text>
        <r>
          <rPr>
            <b/>
            <sz val="9"/>
            <color indexed="81"/>
            <rFont val="Tahoma"/>
            <family val="2"/>
          </rPr>
          <t>CEPICI: Prière lier la facture scannée</t>
        </r>
        <r>
          <rPr>
            <sz val="9"/>
            <color indexed="81"/>
            <rFont val="Tahoma"/>
            <family val="2"/>
          </rPr>
          <t xml:space="preserve">
</t>
        </r>
      </text>
    </comment>
    <comment ref="F43" authorId="0" shapeId="0" xr:uid="{D6B1F6D8-C7C6-4610-B9CF-EAEE58174CB2}">
      <text>
        <r>
          <rPr>
            <b/>
            <sz val="9"/>
            <color indexed="81"/>
            <rFont val="Tahoma"/>
            <family val="2"/>
          </rPr>
          <t>CEPICI: Prière lier la facture scannée</t>
        </r>
        <r>
          <rPr>
            <sz val="9"/>
            <color indexed="81"/>
            <rFont val="Tahoma"/>
            <family val="2"/>
          </rPr>
          <t xml:space="preserve">
</t>
        </r>
      </text>
    </comment>
    <comment ref="F44" authorId="0" shapeId="0" xr:uid="{0DF460E3-3AEC-434A-A900-D409E2A7D7D6}">
      <text>
        <r>
          <rPr>
            <b/>
            <sz val="9"/>
            <color indexed="81"/>
            <rFont val="Tahoma"/>
            <family val="2"/>
          </rPr>
          <t>CEPICI: Prière lier la facture scannée</t>
        </r>
        <r>
          <rPr>
            <sz val="9"/>
            <color indexed="81"/>
            <rFont val="Tahoma"/>
            <family val="2"/>
          </rPr>
          <t xml:space="preserve">
</t>
        </r>
      </text>
    </comment>
    <comment ref="F45" authorId="0" shapeId="0" xr:uid="{5725830B-3D38-42AC-BBDD-C7A8E6B86A28}">
      <text>
        <r>
          <rPr>
            <b/>
            <sz val="9"/>
            <color indexed="81"/>
            <rFont val="Tahoma"/>
            <family val="2"/>
          </rPr>
          <t>CEPICI: Prière lier la facture scannée</t>
        </r>
        <r>
          <rPr>
            <sz val="9"/>
            <color indexed="81"/>
            <rFont val="Tahoma"/>
            <family val="2"/>
          </rPr>
          <t xml:space="preserve">
</t>
        </r>
      </text>
    </comment>
    <comment ref="F46" authorId="0" shapeId="0" xr:uid="{58E8ED01-6890-42DC-9AF5-DC6060D82A9F}">
      <text>
        <r>
          <rPr>
            <b/>
            <sz val="9"/>
            <color indexed="81"/>
            <rFont val="Tahoma"/>
            <family val="2"/>
          </rPr>
          <t>CEPICI: Prière lier la facture scannée</t>
        </r>
        <r>
          <rPr>
            <sz val="9"/>
            <color indexed="81"/>
            <rFont val="Tahoma"/>
            <family val="2"/>
          </rPr>
          <t xml:space="preserve">
</t>
        </r>
      </text>
    </comment>
    <comment ref="F47" authorId="0" shapeId="0" xr:uid="{675BDEDA-B8A4-41D6-A014-6C4AAE9EA9DD}">
      <text>
        <r>
          <rPr>
            <b/>
            <sz val="9"/>
            <color indexed="81"/>
            <rFont val="Tahoma"/>
            <family val="2"/>
          </rPr>
          <t>CEPICI: Prière lier la facture scannée</t>
        </r>
        <r>
          <rPr>
            <sz val="9"/>
            <color indexed="81"/>
            <rFont val="Tahoma"/>
            <family val="2"/>
          </rPr>
          <t xml:space="preserve">
</t>
        </r>
      </text>
    </comment>
    <comment ref="F48" authorId="0" shapeId="0" xr:uid="{88DC2FBA-9136-4254-BF14-850647C34499}">
      <text>
        <r>
          <rPr>
            <b/>
            <sz val="9"/>
            <color indexed="81"/>
            <rFont val="Tahoma"/>
            <family val="2"/>
          </rPr>
          <t>CEPICI: Prière lier la facture scannée</t>
        </r>
        <r>
          <rPr>
            <sz val="9"/>
            <color indexed="81"/>
            <rFont val="Tahoma"/>
            <family val="2"/>
          </rPr>
          <t xml:space="preserve">
</t>
        </r>
      </text>
    </comment>
    <comment ref="F49" authorId="0" shapeId="0" xr:uid="{84CE5006-C7AA-4854-B672-AD6167197F94}">
      <text>
        <r>
          <rPr>
            <b/>
            <sz val="9"/>
            <color indexed="81"/>
            <rFont val="Tahoma"/>
            <family val="2"/>
          </rPr>
          <t>CEPICI: Prière lier la facture scannée</t>
        </r>
        <r>
          <rPr>
            <sz val="9"/>
            <color indexed="81"/>
            <rFont val="Tahoma"/>
            <family val="2"/>
          </rPr>
          <t xml:space="preserve">
</t>
        </r>
      </text>
    </comment>
    <comment ref="F50" authorId="0" shapeId="0" xr:uid="{419E034D-9C04-4135-9BEA-B487150F2E2A}">
      <text>
        <r>
          <rPr>
            <b/>
            <sz val="9"/>
            <color indexed="81"/>
            <rFont val="Tahoma"/>
            <family val="2"/>
          </rPr>
          <t>CEPICI: Prière lier la facture scannée</t>
        </r>
        <r>
          <rPr>
            <sz val="9"/>
            <color indexed="81"/>
            <rFont val="Tahoma"/>
            <family val="2"/>
          </rPr>
          <t xml:space="preserve">
</t>
        </r>
      </text>
    </comment>
    <comment ref="F51" authorId="0" shapeId="0" xr:uid="{6143D046-AB4F-4952-B238-B4E9BCB34431}">
      <text>
        <r>
          <rPr>
            <b/>
            <sz val="9"/>
            <color indexed="81"/>
            <rFont val="Tahoma"/>
            <family val="2"/>
          </rPr>
          <t>CEPICI: Prière lier la facture scannée</t>
        </r>
        <r>
          <rPr>
            <sz val="9"/>
            <color indexed="81"/>
            <rFont val="Tahoma"/>
            <family val="2"/>
          </rPr>
          <t xml:space="preserve">
</t>
        </r>
      </text>
    </comment>
    <comment ref="F52" authorId="0" shapeId="0" xr:uid="{ADBE1B57-B9E2-4CFE-AAD8-6CA9029E377D}">
      <text>
        <r>
          <rPr>
            <b/>
            <sz val="9"/>
            <color indexed="81"/>
            <rFont val="Tahoma"/>
            <family val="2"/>
          </rPr>
          <t>CEPICI: Prière lier la facture scannée</t>
        </r>
        <r>
          <rPr>
            <sz val="9"/>
            <color indexed="81"/>
            <rFont val="Tahoma"/>
            <family val="2"/>
          </rPr>
          <t xml:space="preserve">
</t>
        </r>
      </text>
    </comment>
    <comment ref="F53" authorId="0" shapeId="0" xr:uid="{1F95C45D-2537-4CFC-B47F-EF2C392A3113}">
      <text>
        <r>
          <rPr>
            <b/>
            <sz val="9"/>
            <color indexed="81"/>
            <rFont val="Tahoma"/>
            <family val="2"/>
          </rPr>
          <t>CEPICI: Prière lier la facture scannée</t>
        </r>
        <r>
          <rPr>
            <sz val="9"/>
            <color indexed="81"/>
            <rFont val="Tahoma"/>
            <family val="2"/>
          </rPr>
          <t xml:space="preserve">
</t>
        </r>
      </text>
    </comment>
    <comment ref="F54" authorId="0" shapeId="0" xr:uid="{EFFAEF00-9692-4FDB-80FD-C585DE0900E0}">
      <text>
        <r>
          <rPr>
            <b/>
            <sz val="9"/>
            <color indexed="81"/>
            <rFont val="Tahoma"/>
            <family val="2"/>
          </rPr>
          <t>CEPICI: Prière lier la facture scannée</t>
        </r>
        <r>
          <rPr>
            <sz val="9"/>
            <color indexed="81"/>
            <rFont val="Tahoma"/>
            <family val="2"/>
          </rPr>
          <t xml:space="preserve">
</t>
        </r>
      </text>
    </comment>
    <comment ref="F55" authorId="0" shapeId="0" xr:uid="{897EE1C9-C5FB-4A68-B457-D963F48EF0AB}">
      <text>
        <r>
          <rPr>
            <b/>
            <sz val="9"/>
            <color indexed="81"/>
            <rFont val="Tahoma"/>
            <family val="2"/>
          </rPr>
          <t>CEPICI: Prière lier la facture scannée</t>
        </r>
        <r>
          <rPr>
            <sz val="9"/>
            <color indexed="81"/>
            <rFont val="Tahoma"/>
            <family val="2"/>
          </rPr>
          <t xml:space="preserve">
</t>
        </r>
      </text>
    </comment>
    <comment ref="F56" authorId="0" shapeId="0" xr:uid="{4105B5BD-5BD4-4033-AF0A-B62F449F5B2A}">
      <text>
        <r>
          <rPr>
            <b/>
            <sz val="9"/>
            <color indexed="81"/>
            <rFont val="Tahoma"/>
            <family val="2"/>
          </rPr>
          <t>CEPICI: Prière lier la facture scannée</t>
        </r>
        <r>
          <rPr>
            <sz val="9"/>
            <color indexed="81"/>
            <rFont val="Tahoma"/>
            <family val="2"/>
          </rPr>
          <t xml:space="preserve">
</t>
        </r>
      </text>
    </comment>
    <comment ref="F57" authorId="0" shapeId="0" xr:uid="{94224E8A-BD1A-477F-AE2A-BFBEC6F7A138}">
      <text>
        <r>
          <rPr>
            <b/>
            <sz val="9"/>
            <color indexed="81"/>
            <rFont val="Tahoma"/>
            <family val="2"/>
          </rPr>
          <t>CEPICI: Prière lier la facture scannée</t>
        </r>
        <r>
          <rPr>
            <sz val="9"/>
            <color indexed="81"/>
            <rFont val="Tahoma"/>
            <family val="2"/>
          </rPr>
          <t xml:space="preserve">
</t>
        </r>
      </text>
    </comment>
    <comment ref="F58" authorId="0" shapeId="0" xr:uid="{C8052B3A-C0D0-4E79-94E3-84FDE94C4A2A}">
      <text>
        <r>
          <rPr>
            <b/>
            <sz val="9"/>
            <color indexed="81"/>
            <rFont val="Tahoma"/>
            <family val="2"/>
          </rPr>
          <t>CEPICI: Prière lier la facture scannée</t>
        </r>
        <r>
          <rPr>
            <sz val="9"/>
            <color indexed="81"/>
            <rFont val="Tahoma"/>
            <family val="2"/>
          </rPr>
          <t xml:space="preserve">
</t>
        </r>
      </text>
    </comment>
    <comment ref="F59" authorId="0" shapeId="0" xr:uid="{1E10BF8D-B8ED-4464-AE4D-74F41BBFFB30}">
      <text>
        <r>
          <rPr>
            <b/>
            <sz val="9"/>
            <color indexed="81"/>
            <rFont val="Tahoma"/>
            <family val="2"/>
          </rPr>
          <t>CEPICI: Prière lier la facture scannée</t>
        </r>
        <r>
          <rPr>
            <sz val="9"/>
            <color indexed="81"/>
            <rFont val="Tahoma"/>
            <family val="2"/>
          </rPr>
          <t xml:space="preserve">
</t>
        </r>
      </text>
    </comment>
    <comment ref="F60" authorId="0" shapeId="0" xr:uid="{894CB269-F6AB-40E7-85F6-3D6DC7C119FC}">
      <text>
        <r>
          <rPr>
            <b/>
            <sz val="9"/>
            <color indexed="81"/>
            <rFont val="Tahoma"/>
            <family val="2"/>
          </rPr>
          <t>CEPICI: Prière lier la facture scannée</t>
        </r>
        <r>
          <rPr>
            <sz val="9"/>
            <color indexed="81"/>
            <rFont val="Tahoma"/>
            <family val="2"/>
          </rPr>
          <t xml:space="preserve">
</t>
        </r>
      </text>
    </comment>
    <comment ref="F61" authorId="0" shapeId="0" xr:uid="{1D937D46-C28D-4927-A9B2-D529F3DD3B4D}">
      <text>
        <r>
          <rPr>
            <b/>
            <sz val="9"/>
            <color indexed="81"/>
            <rFont val="Tahoma"/>
            <family val="2"/>
          </rPr>
          <t>CEPICI: Prière lier la facture scannée</t>
        </r>
        <r>
          <rPr>
            <sz val="9"/>
            <color indexed="81"/>
            <rFont val="Tahoma"/>
            <family val="2"/>
          </rPr>
          <t xml:space="preserve">
</t>
        </r>
      </text>
    </comment>
    <comment ref="F62" authorId="0" shapeId="0" xr:uid="{83223515-1AD9-4399-8583-CFF141F5B2B1}">
      <text>
        <r>
          <rPr>
            <b/>
            <sz val="9"/>
            <color indexed="81"/>
            <rFont val="Tahoma"/>
            <family val="2"/>
          </rPr>
          <t>CEPICI: Prière lier la facture scannée</t>
        </r>
        <r>
          <rPr>
            <sz val="9"/>
            <color indexed="81"/>
            <rFont val="Tahoma"/>
            <family val="2"/>
          </rPr>
          <t xml:space="preserve">
</t>
        </r>
      </text>
    </comment>
    <comment ref="F63" authorId="0" shapeId="0" xr:uid="{918E4A68-CB40-430B-92E3-C493D48D50F8}">
      <text>
        <r>
          <rPr>
            <b/>
            <sz val="9"/>
            <color indexed="81"/>
            <rFont val="Tahoma"/>
            <family val="2"/>
          </rPr>
          <t>CEPICI: Prière lier la facture scannée</t>
        </r>
        <r>
          <rPr>
            <sz val="9"/>
            <color indexed="81"/>
            <rFont val="Tahoma"/>
            <family val="2"/>
          </rPr>
          <t xml:space="preserve">
</t>
        </r>
      </text>
    </comment>
    <comment ref="F64" authorId="0" shapeId="0" xr:uid="{271DB317-F3B6-4B6F-9FDE-AEC58816665D}">
      <text>
        <r>
          <rPr>
            <b/>
            <sz val="9"/>
            <color indexed="81"/>
            <rFont val="Tahoma"/>
            <family val="2"/>
          </rPr>
          <t>CEPICI: Prière lier la facture scannée</t>
        </r>
        <r>
          <rPr>
            <sz val="9"/>
            <color indexed="81"/>
            <rFont val="Tahoma"/>
            <family val="2"/>
          </rPr>
          <t xml:space="preserve">
</t>
        </r>
      </text>
    </comment>
    <comment ref="F65" authorId="0" shapeId="0" xr:uid="{A89503D3-0F32-4AEF-9CD1-0B82B3553DDB}">
      <text>
        <r>
          <rPr>
            <b/>
            <sz val="9"/>
            <color indexed="81"/>
            <rFont val="Tahoma"/>
            <family val="2"/>
          </rPr>
          <t>CEPICI: Prière lier la facture scannée</t>
        </r>
        <r>
          <rPr>
            <sz val="9"/>
            <color indexed="81"/>
            <rFont val="Tahoma"/>
            <family val="2"/>
          </rPr>
          <t xml:space="preserve">
</t>
        </r>
      </text>
    </comment>
    <comment ref="F66" authorId="0" shapeId="0" xr:uid="{1F106E54-21E4-4981-BE4F-C09C6111E7AE}">
      <text>
        <r>
          <rPr>
            <b/>
            <sz val="9"/>
            <color indexed="81"/>
            <rFont val="Tahoma"/>
            <family val="2"/>
          </rPr>
          <t>CEPICI: Prière lier la facture scannée</t>
        </r>
        <r>
          <rPr>
            <sz val="9"/>
            <color indexed="81"/>
            <rFont val="Tahoma"/>
            <family val="2"/>
          </rPr>
          <t xml:space="preserve">
</t>
        </r>
      </text>
    </comment>
    <comment ref="F67" authorId="0" shapeId="0" xr:uid="{452C9F87-AD00-4ADD-A321-16B2E1CE4560}">
      <text>
        <r>
          <rPr>
            <b/>
            <sz val="9"/>
            <color indexed="81"/>
            <rFont val="Tahoma"/>
            <family val="2"/>
          </rPr>
          <t>CEPICI: Prière lier la facture scannée</t>
        </r>
        <r>
          <rPr>
            <sz val="9"/>
            <color indexed="81"/>
            <rFont val="Tahoma"/>
            <family val="2"/>
          </rPr>
          <t xml:space="preserve">
</t>
        </r>
      </text>
    </comment>
    <comment ref="F68" authorId="0" shapeId="0" xr:uid="{9D5040EF-94B5-4C38-8D1B-231BAF76BF11}">
      <text>
        <r>
          <rPr>
            <b/>
            <sz val="9"/>
            <color indexed="81"/>
            <rFont val="Tahoma"/>
            <family val="2"/>
          </rPr>
          <t>CEPICI: Prière lier la facture scannée</t>
        </r>
        <r>
          <rPr>
            <sz val="9"/>
            <color indexed="81"/>
            <rFont val="Tahoma"/>
            <family val="2"/>
          </rPr>
          <t xml:space="preserve">
</t>
        </r>
      </text>
    </comment>
    <comment ref="F69" authorId="0" shapeId="0" xr:uid="{FF720380-A4BA-4063-B632-443E601F9421}">
      <text>
        <r>
          <rPr>
            <b/>
            <sz val="9"/>
            <color indexed="81"/>
            <rFont val="Tahoma"/>
            <family val="2"/>
          </rPr>
          <t>CEPICI: Prière lier la facture scannée</t>
        </r>
        <r>
          <rPr>
            <sz val="9"/>
            <color indexed="81"/>
            <rFont val="Tahoma"/>
            <family val="2"/>
          </rPr>
          <t xml:space="preserve">
</t>
        </r>
      </text>
    </comment>
    <comment ref="F70" authorId="0" shapeId="0" xr:uid="{D54DE384-D5BF-49ED-91A2-F151ACAE1D08}">
      <text>
        <r>
          <rPr>
            <b/>
            <sz val="9"/>
            <color indexed="81"/>
            <rFont val="Tahoma"/>
            <family val="2"/>
          </rPr>
          <t>CEPICI: Prière lier la facture scannée</t>
        </r>
        <r>
          <rPr>
            <sz val="9"/>
            <color indexed="81"/>
            <rFont val="Tahoma"/>
            <family val="2"/>
          </rPr>
          <t xml:space="preserve">
</t>
        </r>
      </text>
    </comment>
    <comment ref="F71" authorId="0" shapeId="0" xr:uid="{43FC2ACE-146B-43C8-AC5C-1E947063D4CE}">
      <text>
        <r>
          <rPr>
            <b/>
            <sz val="9"/>
            <color indexed="81"/>
            <rFont val="Tahoma"/>
            <family val="2"/>
          </rPr>
          <t>CEPICI: Prière lier la facture scannée</t>
        </r>
        <r>
          <rPr>
            <sz val="9"/>
            <color indexed="81"/>
            <rFont val="Tahoma"/>
            <family val="2"/>
          </rPr>
          <t xml:space="preserve">
</t>
        </r>
      </text>
    </comment>
    <comment ref="F72" authorId="0" shapeId="0" xr:uid="{92E4EDF2-96E1-4706-965D-353FFEF366B2}">
      <text>
        <r>
          <rPr>
            <b/>
            <sz val="9"/>
            <color indexed="81"/>
            <rFont val="Tahoma"/>
            <family val="2"/>
          </rPr>
          <t>CEPICI: Prière lier la facture scannée</t>
        </r>
        <r>
          <rPr>
            <sz val="9"/>
            <color indexed="81"/>
            <rFont val="Tahoma"/>
            <family val="2"/>
          </rPr>
          <t xml:space="preserve">
</t>
        </r>
      </text>
    </comment>
    <comment ref="F73" authorId="0" shapeId="0" xr:uid="{3AE98598-A17B-480F-8035-7881A0ACF5B2}">
      <text>
        <r>
          <rPr>
            <b/>
            <sz val="9"/>
            <color indexed="81"/>
            <rFont val="Tahoma"/>
            <family val="2"/>
          </rPr>
          <t>CEPICI: Prière lier la facture scannée</t>
        </r>
        <r>
          <rPr>
            <sz val="9"/>
            <color indexed="81"/>
            <rFont val="Tahoma"/>
            <family val="2"/>
          </rPr>
          <t xml:space="preserve">
</t>
        </r>
      </text>
    </comment>
    <comment ref="F74" authorId="0" shapeId="0" xr:uid="{7D0A754C-9680-481D-B951-0808A71C080A}">
      <text>
        <r>
          <rPr>
            <b/>
            <sz val="9"/>
            <color indexed="81"/>
            <rFont val="Tahoma"/>
            <family val="2"/>
          </rPr>
          <t>CEPICI: Prière lier la facture scannée</t>
        </r>
        <r>
          <rPr>
            <sz val="9"/>
            <color indexed="81"/>
            <rFont val="Tahoma"/>
            <family val="2"/>
          </rPr>
          <t xml:space="preserve">
</t>
        </r>
      </text>
    </comment>
    <comment ref="F75" authorId="0" shapeId="0" xr:uid="{6693DD54-7172-4755-AAB5-870DC412F535}">
      <text>
        <r>
          <rPr>
            <b/>
            <sz val="9"/>
            <color indexed="81"/>
            <rFont val="Tahoma"/>
            <family val="2"/>
          </rPr>
          <t>CEPICI: Prière lier la facture scannée</t>
        </r>
        <r>
          <rPr>
            <sz val="9"/>
            <color indexed="81"/>
            <rFont val="Tahoma"/>
            <family val="2"/>
          </rPr>
          <t xml:space="preserve">
</t>
        </r>
      </text>
    </comment>
    <comment ref="F76" authorId="0" shapeId="0" xr:uid="{B047264C-7075-4326-A15C-20FA91162CDC}">
      <text>
        <r>
          <rPr>
            <b/>
            <sz val="9"/>
            <color indexed="81"/>
            <rFont val="Tahoma"/>
            <family val="2"/>
          </rPr>
          <t>CEPICI: Prière lier la facture scannée</t>
        </r>
        <r>
          <rPr>
            <sz val="9"/>
            <color indexed="81"/>
            <rFont val="Tahoma"/>
            <family val="2"/>
          </rPr>
          <t xml:space="preserve">
</t>
        </r>
      </text>
    </comment>
    <comment ref="F77" authorId="0" shapeId="0" xr:uid="{354C22DA-1F3B-44D4-89B1-C0D19B9F5208}">
      <text>
        <r>
          <rPr>
            <b/>
            <sz val="9"/>
            <color indexed="81"/>
            <rFont val="Tahoma"/>
            <family val="2"/>
          </rPr>
          <t>CEPICI: Prière lier la facture scannée</t>
        </r>
        <r>
          <rPr>
            <sz val="9"/>
            <color indexed="81"/>
            <rFont val="Tahoma"/>
            <family val="2"/>
          </rPr>
          <t xml:space="preserve">
</t>
        </r>
      </text>
    </comment>
    <comment ref="F78" authorId="0" shapeId="0" xr:uid="{1ABDC014-F8DF-4D3E-97C2-A19C6B6B3F6C}">
      <text>
        <r>
          <rPr>
            <b/>
            <sz val="9"/>
            <color indexed="81"/>
            <rFont val="Tahoma"/>
            <family val="2"/>
          </rPr>
          <t>CEPICI: Prière lier la facture scannée</t>
        </r>
        <r>
          <rPr>
            <sz val="9"/>
            <color indexed="81"/>
            <rFont val="Tahoma"/>
            <family val="2"/>
          </rPr>
          <t xml:space="preserve">
</t>
        </r>
      </text>
    </comment>
    <comment ref="F79" authorId="0" shapeId="0" xr:uid="{5AAD08F0-F76D-42E7-AE79-F9534E5180C8}">
      <text>
        <r>
          <rPr>
            <b/>
            <sz val="9"/>
            <color indexed="81"/>
            <rFont val="Tahoma"/>
            <family val="2"/>
          </rPr>
          <t>CEPICI: Prière lier la facture scannée</t>
        </r>
        <r>
          <rPr>
            <sz val="9"/>
            <color indexed="81"/>
            <rFont val="Tahoma"/>
            <family val="2"/>
          </rPr>
          <t xml:space="preserve">
</t>
        </r>
      </text>
    </comment>
    <comment ref="F80" authorId="0" shapeId="0" xr:uid="{797A6AFD-2ED8-408A-A308-EE06F617766D}">
      <text>
        <r>
          <rPr>
            <b/>
            <sz val="9"/>
            <color indexed="81"/>
            <rFont val="Tahoma"/>
            <family val="2"/>
          </rPr>
          <t>CEPICI: Prière lier la facture scannée</t>
        </r>
        <r>
          <rPr>
            <sz val="9"/>
            <color indexed="81"/>
            <rFont val="Tahoma"/>
            <family val="2"/>
          </rPr>
          <t xml:space="preserve">
</t>
        </r>
      </text>
    </comment>
    <comment ref="F81" authorId="0" shapeId="0" xr:uid="{E31CC97A-3ED7-4410-BED5-EA89BC0663B8}">
      <text>
        <r>
          <rPr>
            <b/>
            <sz val="9"/>
            <color indexed="81"/>
            <rFont val="Tahoma"/>
            <family val="2"/>
          </rPr>
          <t>CEPICI: Prière lier la facture scannée</t>
        </r>
        <r>
          <rPr>
            <sz val="9"/>
            <color indexed="81"/>
            <rFont val="Tahoma"/>
            <family val="2"/>
          </rPr>
          <t xml:space="preserve">
</t>
        </r>
      </text>
    </comment>
    <comment ref="F82" authorId="0" shapeId="0" xr:uid="{630FD9A6-8F47-4400-8D6A-C3E1537D9561}">
      <text>
        <r>
          <rPr>
            <b/>
            <sz val="9"/>
            <color indexed="81"/>
            <rFont val="Tahoma"/>
            <family val="2"/>
          </rPr>
          <t>CEPICI: Prière lier la facture scannée</t>
        </r>
        <r>
          <rPr>
            <sz val="9"/>
            <color indexed="81"/>
            <rFont val="Tahoma"/>
            <family val="2"/>
          </rPr>
          <t xml:space="preserve">
</t>
        </r>
      </text>
    </comment>
    <comment ref="F83" authorId="0" shapeId="0" xr:uid="{B3D8A197-53E2-4C73-953C-192138243E85}">
      <text>
        <r>
          <rPr>
            <b/>
            <sz val="9"/>
            <color indexed="81"/>
            <rFont val="Tahoma"/>
            <family val="2"/>
          </rPr>
          <t>CEPICI: Prière lier la facture scannée</t>
        </r>
        <r>
          <rPr>
            <sz val="9"/>
            <color indexed="81"/>
            <rFont val="Tahoma"/>
            <family val="2"/>
          </rPr>
          <t xml:space="preserve">
</t>
        </r>
      </text>
    </comment>
    <comment ref="F84" authorId="0" shapeId="0" xr:uid="{AA276AA2-2F59-4BCE-B9DC-9C7502154016}">
      <text>
        <r>
          <rPr>
            <b/>
            <sz val="9"/>
            <color indexed="81"/>
            <rFont val="Tahoma"/>
            <family val="2"/>
          </rPr>
          <t>CEPICI: Prière lier la facture scannée</t>
        </r>
        <r>
          <rPr>
            <sz val="9"/>
            <color indexed="81"/>
            <rFont val="Tahoma"/>
            <family val="2"/>
          </rPr>
          <t xml:space="preserve">
</t>
        </r>
      </text>
    </comment>
    <comment ref="F85" authorId="0" shapeId="0" xr:uid="{9C055290-2389-4336-A097-52AA90465287}">
      <text>
        <r>
          <rPr>
            <b/>
            <sz val="9"/>
            <color indexed="81"/>
            <rFont val="Tahoma"/>
            <family val="2"/>
          </rPr>
          <t>CEPICI: Prière lier la facture scannée</t>
        </r>
        <r>
          <rPr>
            <sz val="9"/>
            <color indexed="81"/>
            <rFont val="Tahoma"/>
            <family val="2"/>
          </rPr>
          <t xml:space="preserve">
</t>
        </r>
      </text>
    </comment>
    <comment ref="F86" authorId="0" shapeId="0" xr:uid="{60041B5C-8381-4496-9349-795C052D2CD6}">
      <text>
        <r>
          <rPr>
            <b/>
            <sz val="9"/>
            <color indexed="81"/>
            <rFont val="Tahoma"/>
            <family val="2"/>
          </rPr>
          <t>CEPICI: Prière lier la facture scannée</t>
        </r>
        <r>
          <rPr>
            <sz val="9"/>
            <color indexed="81"/>
            <rFont val="Tahoma"/>
            <family val="2"/>
          </rPr>
          <t xml:space="preserve">
</t>
        </r>
      </text>
    </comment>
    <comment ref="F87" authorId="0" shapeId="0" xr:uid="{B95938CC-747F-40AE-B772-A31F2746274C}">
      <text>
        <r>
          <rPr>
            <b/>
            <sz val="9"/>
            <color indexed="81"/>
            <rFont val="Tahoma"/>
            <family val="2"/>
          </rPr>
          <t>CEPICI: Prière lier la facture scannée</t>
        </r>
        <r>
          <rPr>
            <sz val="9"/>
            <color indexed="81"/>
            <rFont val="Tahoma"/>
            <family val="2"/>
          </rPr>
          <t xml:space="preserve">
</t>
        </r>
      </text>
    </comment>
    <comment ref="F88" authorId="0" shapeId="0" xr:uid="{B9449FCC-EEA9-4C66-850B-459F4BC1CAC8}">
      <text>
        <r>
          <rPr>
            <b/>
            <sz val="9"/>
            <color indexed="81"/>
            <rFont val="Tahoma"/>
            <family val="2"/>
          </rPr>
          <t>CEPICI: Prière lier la facture scannée</t>
        </r>
        <r>
          <rPr>
            <sz val="9"/>
            <color indexed="81"/>
            <rFont val="Tahoma"/>
            <family val="2"/>
          </rPr>
          <t xml:space="preserve">
</t>
        </r>
      </text>
    </comment>
    <comment ref="F89" authorId="0" shapeId="0" xr:uid="{504E8281-4814-4C45-A4EA-E06F41B237BE}">
      <text>
        <r>
          <rPr>
            <b/>
            <sz val="9"/>
            <color indexed="81"/>
            <rFont val="Tahoma"/>
            <family val="2"/>
          </rPr>
          <t>CEPICI: Prière lier la facture scannée</t>
        </r>
        <r>
          <rPr>
            <sz val="9"/>
            <color indexed="81"/>
            <rFont val="Tahoma"/>
            <family val="2"/>
          </rPr>
          <t xml:space="preserve">
</t>
        </r>
      </text>
    </comment>
    <comment ref="F90" authorId="0" shapeId="0" xr:uid="{9DF56B22-78CE-4FDB-8C6D-02BE744B9589}">
      <text>
        <r>
          <rPr>
            <b/>
            <sz val="9"/>
            <color indexed="81"/>
            <rFont val="Tahoma"/>
            <family val="2"/>
          </rPr>
          <t>CEPICI: Prière lier la facture scannée</t>
        </r>
        <r>
          <rPr>
            <sz val="9"/>
            <color indexed="81"/>
            <rFont val="Tahoma"/>
            <family val="2"/>
          </rPr>
          <t xml:space="preserve">
</t>
        </r>
      </text>
    </comment>
    <comment ref="F91" authorId="0" shapeId="0" xr:uid="{15596862-8A61-462D-8ADC-43C516D2DA5F}">
      <text>
        <r>
          <rPr>
            <b/>
            <sz val="9"/>
            <color indexed="81"/>
            <rFont val="Tahoma"/>
            <family val="2"/>
          </rPr>
          <t>CEPICI: Prière lier la facture scannée</t>
        </r>
        <r>
          <rPr>
            <sz val="9"/>
            <color indexed="81"/>
            <rFont val="Tahoma"/>
            <family val="2"/>
          </rPr>
          <t xml:space="preserve">
</t>
        </r>
      </text>
    </comment>
    <comment ref="F92" authorId="0" shapeId="0" xr:uid="{35A49CB9-1036-47E6-A4A1-53819F8E4CF7}">
      <text>
        <r>
          <rPr>
            <b/>
            <sz val="9"/>
            <color indexed="81"/>
            <rFont val="Tahoma"/>
            <family val="2"/>
          </rPr>
          <t>CEPICI: Prière lier la facture scannée</t>
        </r>
        <r>
          <rPr>
            <sz val="9"/>
            <color indexed="81"/>
            <rFont val="Tahoma"/>
            <family val="2"/>
          </rPr>
          <t xml:space="preserve">
</t>
        </r>
      </text>
    </comment>
    <comment ref="F93" authorId="0" shapeId="0" xr:uid="{958F19D8-849B-4636-926D-35258FA2D5D8}">
      <text>
        <r>
          <rPr>
            <b/>
            <sz val="9"/>
            <color indexed="81"/>
            <rFont val="Tahoma"/>
            <family val="2"/>
          </rPr>
          <t>CEPICI: Prière lier la facture scannée</t>
        </r>
        <r>
          <rPr>
            <sz val="9"/>
            <color indexed="81"/>
            <rFont val="Tahoma"/>
            <family val="2"/>
          </rPr>
          <t xml:space="preserve">
</t>
        </r>
      </text>
    </comment>
    <comment ref="F94" authorId="0" shapeId="0" xr:uid="{0E994EB6-0055-43A0-B6AC-F9AD3AF25CD6}">
      <text>
        <r>
          <rPr>
            <b/>
            <sz val="9"/>
            <color indexed="81"/>
            <rFont val="Tahoma"/>
            <family val="2"/>
          </rPr>
          <t>CEPICI: Prière lier la facture scannée</t>
        </r>
        <r>
          <rPr>
            <sz val="9"/>
            <color indexed="81"/>
            <rFont val="Tahoma"/>
            <family val="2"/>
          </rPr>
          <t xml:space="preserve">
</t>
        </r>
      </text>
    </comment>
    <comment ref="F95" authorId="0" shapeId="0" xr:uid="{05FEB2F5-A0B0-425B-A518-B99EC79D2672}">
      <text>
        <r>
          <rPr>
            <b/>
            <sz val="9"/>
            <color indexed="81"/>
            <rFont val="Tahoma"/>
            <family val="2"/>
          </rPr>
          <t>CEPICI: Prière lier la facture scannée</t>
        </r>
        <r>
          <rPr>
            <sz val="9"/>
            <color indexed="81"/>
            <rFont val="Tahoma"/>
            <family val="2"/>
          </rPr>
          <t xml:space="preserve">
</t>
        </r>
      </text>
    </comment>
    <comment ref="F96" authorId="0" shapeId="0" xr:uid="{A766BE98-A18A-4404-A042-DD9FD9C99806}">
      <text>
        <r>
          <rPr>
            <b/>
            <sz val="9"/>
            <color indexed="81"/>
            <rFont val="Tahoma"/>
            <family val="2"/>
          </rPr>
          <t>CEPICI: Prière lier la facture scannée</t>
        </r>
        <r>
          <rPr>
            <sz val="9"/>
            <color indexed="81"/>
            <rFont val="Tahoma"/>
            <family val="2"/>
          </rPr>
          <t xml:space="preserve">
</t>
        </r>
      </text>
    </comment>
    <comment ref="F97" authorId="0" shapeId="0" xr:uid="{EFC8EE04-5882-42A2-ABD1-EB3D2E2065C9}">
      <text>
        <r>
          <rPr>
            <b/>
            <sz val="9"/>
            <color indexed="81"/>
            <rFont val="Tahoma"/>
            <family val="2"/>
          </rPr>
          <t>CEPICI: Prière lier la facture scannée</t>
        </r>
        <r>
          <rPr>
            <sz val="9"/>
            <color indexed="81"/>
            <rFont val="Tahoma"/>
            <family val="2"/>
          </rPr>
          <t xml:space="preserve">
</t>
        </r>
      </text>
    </comment>
    <comment ref="F98" authorId="0" shapeId="0" xr:uid="{11619576-D4D1-4657-8300-78255B95A724}">
      <text>
        <r>
          <rPr>
            <b/>
            <sz val="9"/>
            <color indexed="81"/>
            <rFont val="Tahoma"/>
            <family val="2"/>
          </rPr>
          <t>CEPICI: Prière lier la facture scannée</t>
        </r>
        <r>
          <rPr>
            <sz val="9"/>
            <color indexed="81"/>
            <rFont val="Tahoma"/>
            <family val="2"/>
          </rPr>
          <t xml:space="preserve">
</t>
        </r>
      </text>
    </comment>
    <comment ref="F99" authorId="0" shapeId="0" xr:uid="{D50E668A-54BB-46E0-8C43-66F517BA6E2F}">
      <text>
        <r>
          <rPr>
            <b/>
            <sz val="9"/>
            <color indexed="81"/>
            <rFont val="Tahoma"/>
            <family val="2"/>
          </rPr>
          <t>CEPICI: Prière lier la facture scannée</t>
        </r>
        <r>
          <rPr>
            <sz val="9"/>
            <color indexed="81"/>
            <rFont val="Tahoma"/>
            <family val="2"/>
          </rPr>
          <t xml:space="preserve">
</t>
        </r>
      </text>
    </comment>
    <comment ref="F100" authorId="0" shapeId="0" xr:uid="{30779DA4-27A2-4CB6-A731-D0F1EEFEC5DD}">
      <text>
        <r>
          <rPr>
            <b/>
            <sz val="9"/>
            <color indexed="81"/>
            <rFont val="Tahoma"/>
            <family val="2"/>
          </rPr>
          <t>CEPICI: Prière lier la facture scannée</t>
        </r>
        <r>
          <rPr>
            <sz val="9"/>
            <color indexed="81"/>
            <rFont val="Tahoma"/>
            <family val="2"/>
          </rPr>
          <t xml:space="preserve">
</t>
        </r>
      </text>
    </comment>
    <comment ref="F101" authorId="0" shapeId="0" xr:uid="{503A8169-43F3-4985-9CB7-2128472D60AE}">
      <text>
        <r>
          <rPr>
            <b/>
            <sz val="9"/>
            <color indexed="81"/>
            <rFont val="Tahoma"/>
            <family val="2"/>
          </rPr>
          <t>CEPICI: Prière lier la facture scannée</t>
        </r>
        <r>
          <rPr>
            <sz val="9"/>
            <color indexed="81"/>
            <rFont val="Tahoma"/>
            <family val="2"/>
          </rPr>
          <t xml:space="preserve">
</t>
        </r>
      </text>
    </comment>
    <comment ref="F102" authorId="0" shapeId="0" xr:uid="{66A426D3-DB91-4A33-A4EC-638C23EB33B3}">
      <text>
        <r>
          <rPr>
            <b/>
            <sz val="9"/>
            <color indexed="81"/>
            <rFont val="Tahoma"/>
            <family val="2"/>
          </rPr>
          <t>CEPICI: Prière lier la facture scannée</t>
        </r>
        <r>
          <rPr>
            <sz val="9"/>
            <color indexed="81"/>
            <rFont val="Tahoma"/>
            <family val="2"/>
          </rPr>
          <t xml:space="preserve">
</t>
        </r>
      </text>
    </comment>
    <comment ref="F103" authorId="0" shapeId="0" xr:uid="{C6045DB6-A47E-413A-B6A1-C510FFB8627F}">
      <text>
        <r>
          <rPr>
            <b/>
            <sz val="9"/>
            <color indexed="81"/>
            <rFont val="Tahoma"/>
            <family val="2"/>
          </rPr>
          <t>CEPICI: Prière lier la facture scannée</t>
        </r>
        <r>
          <rPr>
            <sz val="9"/>
            <color indexed="81"/>
            <rFont val="Tahoma"/>
            <family val="2"/>
          </rPr>
          <t xml:space="preserve">
</t>
        </r>
      </text>
    </comment>
    <comment ref="F104" authorId="0" shapeId="0" xr:uid="{1279B049-FE68-46B4-A240-0D0A5296E272}">
      <text>
        <r>
          <rPr>
            <b/>
            <sz val="9"/>
            <color indexed="81"/>
            <rFont val="Tahoma"/>
            <family val="2"/>
          </rPr>
          <t>CEPICI: Prière lier la facture scannée</t>
        </r>
        <r>
          <rPr>
            <sz val="9"/>
            <color indexed="81"/>
            <rFont val="Tahoma"/>
            <family val="2"/>
          </rPr>
          <t xml:space="preserve">
</t>
        </r>
      </text>
    </comment>
    <comment ref="F105" authorId="0" shapeId="0" xr:uid="{680F7642-6ABF-4170-BFAF-2AA4230CAE73}">
      <text>
        <r>
          <rPr>
            <b/>
            <sz val="9"/>
            <color indexed="81"/>
            <rFont val="Tahoma"/>
            <family val="2"/>
          </rPr>
          <t>CEPICI: Prière lier la facture scannée</t>
        </r>
        <r>
          <rPr>
            <sz val="9"/>
            <color indexed="81"/>
            <rFont val="Tahoma"/>
            <family val="2"/>
          </rPr>
          <t xml:space="preserve">
</t>
        </r>
      </text>
    </comment>
    <comment ref="F106" authorId="0" shapeId="0" xr:uid="{0EC81743-46C9-4BC0-A205-642CBDE351A8}">
      <text>
        <r>
          <rPr>
            <b/>
            <sz val="9"/>
            <color indexed="81"/>
            <rFont val="Tahoma"/>
            <family val="2"/>
          </rPr>
          <t>CEPICI: Prière lier la facture scannée</t>
        </r>
        <r>
          <rPr>
            <sz val="9"/>
            <color indexed="81"/>
            <rFont val="Tahoma"/>
            <family val="2"/>
          </rPr>
          <t xml:space="preserve">
</t>
        </r>
      </text>
    </comment>
    <comment ref="F107" authorId="0" shapeId="0" xr:uid="{DFA36DFF-C5A8-4F3B-A129-C89FB286BC9E}">
      <text>
        <r>
          <rPr>
            <b/>
            <sz val="9"/>
            <color indexed="81"/>
            <rFont val="Tahoma"/>
            <family val="2"/>
          </rPr>
          <t>CEPICI: Prière lier la facture scannée</t>
        </r>
        <r>
          <rPr>
            <sz val="9"/>
            <color indexed="81"/>
            <rFont val="Tahoma"/>
            <family val="2"/>
          </rPr>
          <t xml:space="preserve">
</t>
        </r>
      </text>
    </comment>
    <comment ref="F108" authorId="0" shapeId="0" xr:uid="{8DFA41F8-0142-4860-81F9-3A5A744E74B6}">
      <text>
        <r>
          <rPr>
            <b/>
            <sz val="9"/>
            <color indexed="81"/>
            <rFont val="Tahoma"/>
            <family val="2"/>
          </rPr>
          <t>CEPICI: Prière lier la facture scannée</t>
        </r>
        <r>
          <rPr>
            <sz val="9"/>
            <color indexed="81"/>
            <rFont val="Tahoma"/>
            <family val="2"/>
          </rPr>
          <t xml:space="preserve">
</t>
        </r>
      </text>
    </comment>
    <comment ref="F109" authorId="0" shapeId="0" xr:uid="{0D422E86-FDE7-4934-A0D8-67696ED27C49}">
      <text>
        <r>
          <rPr>
            <b/>
            <sz val="9"/>
            <color indexed="81"/>
            <rFont val="Tahoma"/>
            <family val="2"/>
          </rPr>
          <t>CEPICI: Prière lier la facture scannée</t>
        </r>
        <r>
          <rPr>
            <sz val="9"/>
            <color indexed="81"/>
            <rFont val="Tahoma"/>
            <family val="2"/>
          </rPr>
          <t xml:space="preserve">
</t>
        </r>
      </text>
    </comment>
    <comment ref="F110" authorId="0" shapeId="0" xr:uid="{D8402144-A62E-4929-8450-9205065CD6A4}">
      <text>
        <r>
          <rPr>
            <b/>
            <sz val="9"/>
            <color indexed="81"/>
            <rFont val="Tahoma"/>
            <family val="2"/>
          </rPr>
          <t>CEPICI: Prière lier la facture scannée</t>
        </r>
        <r>
          <rPr>
            <sz val="9"/>
            <color indexed="81"/>
            <rFont val="Tahoma"/>
            <family val="2"/>
          </rPr>
          <t xml:space="preserve">
</t>
        </r>
      </text>
    </comment>
    <comment ref="F111" authorId="0" shapeId="0" xr:uid="{474F8296-9A12-4B11-8E68-28E99951CCD4}">
      <text>
        <r>
          <rPr>
            <b/>
            <sz val="9"/>
            <color indexed="81"/>
            <rFont val="Tahoma"/>
            <family val="2"/>
          </rPr>
          <t>CEPICI: Prière lier la facture scannée</t>
        </r>
        <r>
          <rPr>
            <sz val="9"/>
            <color indexed="81"/>
            <rFont val="Tahoma"/>
            <family val="2"/>
          </rPr>
          <t xml:space="preserve">
</t>
        </r>
      </text>
    </comment>
    <comment ref="F112" authorId="0" shapeId="0" xr:uid="{82FA2A76-8394-467D-9BD4-8DDE98FAB817}">
      <text>
        <r>
          <rPr>
            <b/>
            <sz val="9"/>
            <color indexed="81"/>
            <rFont val="Tahoma"/>
            <family val="2"/>
          </rPr>
          <t>CEPICI: Prière lier la facture scannée</t>
        </r>
        <r>
          <rPr>
            <sz val="9"/>
            <color indexed="81"/>
            <rFont val="Tahoma"/>
            <family val="2"/>
          </rPr>
          <t xml:space="preserve">
</t>
        </r>
      </text>
    </comment>
    <comment ref="F113" authorId="0" shapeId="0" xr:uid="{3489BCC1-7D08-4167-9B5A-48B0A4EB8B46}">
      <text>
        <r>
          <rPr>
            <b/>
            <sz val="9"/>
            <color indexed="81"/>
            <rFont val="Tahoma"/>
            <family val="2"/>
          </rPr>
          <t>CEPICI: Prière lier la facture scannée</t>
        </r>
        <r>
          <rPr>
            <sz val="9"/>
            <color indexed="81"/>
            <rFont val="Tahoma"/>
            <family val="2"/>
          </rPr>
          <t xml:space="preserve">
</t>
        </r>
      </text>
    </comment>
    <comment ref="F114" authorId="0" shapeId="0" xr:uid="{A7A44BAD-33A6-47AB-8629-564765E7BBD9}">
      <text>
        <r>
          <rPr>
            <b/>
            <sz val="9"/>
            <color indexed="81"/>
            <rFont val="Tahoma"/>
            <family val="2"/>
          </rPr>
          <t>CEPICI: Prière lier la facture scannée</t>
        </r>
        <r>
          <rPr>
            <sz val="9"/>
            <color indexed="81"/>
            <rFont val="Tahoma"/>
            <family val="2"/>
          </rPr>
          <t xml:space="preserve">
</t>
        </r>
      </text>
    </comment>
    <comment ref="F115" authorId="0" shapeId="0" xr:uid="{F2145A29-F443-4A04-A82C-6296DD6CB1CD}">
      <text>
        <r>
          <rPr>
            <b/>
            <sz val="9"/>
            <color indexed="81"/>
            <rFont val="Tahoma"/>
            <family val="2"/>
          </rPr>
          <t>CEPICI: Prière lier la facture scannée</t>
        </r>
        <r>
          <rPr>
            <sz val="9"/>
            <color indexed="81"/>
            <rFont val="Tahoma"/>
            <family val="2"/>
          </rPr>
          <t xml:space="preserve">
</t>
        </r>
      </text>
    </comment>
    <comment ref="F116" authorId="0" shapeId="0" xr:uid="{30F4E6B8-8E21-48E7-A7D1-3647509C2D01}">
      <text>
        <r>
          <rPr>
            <b/>
            <sz val="9"/>
            <color indexed="81"/>
            <rFont val="Tahoma"/>
            <family val="2"/>
          </rPr>
          <t>CEPICI: Prière lier la facture scannée</t>
        </r>
        <r>
          <rPr>
            <sz val="9"/>
            <color indexed="81"/>
            <rFont val="Tahoma"/>
            <family val="2"/>
          </rPr>
          <t xml:space="preserve">
</t>
        </r>
      </text>
    </comment>
    <comment ref="F117" authorId="0" shapeId="0" xr:uid="{C7A98F99-2754-4216-BCAF-9F899360F5F0}">
      <text>
        <r>
          <rPr>
            <b/>
            <sz val="9"/>
            <color indexed="81"/>
            <rFont val="Tahoma"/>
            <family val="2"/>
          </rPr>
          <t>CEPICI: Prière lier la facture scannée</t>
        </r>
        <r>
          <rPr>
            <sz val="9"/>
            <color indexed="81"/>
            <rFont val="Tahoma"/>
            <family val="2"/>
          </rPr>
          <t xml:space="preserve">
</t>
        </r>
      </text>
    </comment>
    <comment ref="F118" authorId="0" shapeId="0" xr:uid="{73940963-2612-45EA-94C7-875D2E376DD7}">
      <text>
        <r>
          <rPr>
            <b/>
            <sz val="9"/>
            <color indexed="81"/>
            <rFont val="Tahoma"/>
            <family val="2"/>
          </rPr>
          <t>CEPICI: Prière lier la facture scannée</t>
        </r>
        <r>
          <rPr>
            <sz val="9"/>
            <color indexed="81"/>
            <rFont val="Tahoma"/>
            <family val="2"/>
          </rPr>
          <t xml:space="preserve">
</t>
        </r>
      </text>
    </comment>
    <comment ref="F119" authorId="0" shapeId="0" xr:uid="{D5A23265-F714-4BE4-9490-8142DDFFE4A2}">
      <text>
        <r>
          <rPr>
            <b/>
            <sz val="9"/>
            <color indexed="81"/>
            <rFont val="Tahoma"/>
            <family val="2"/>
          </rPr>
          <t>CEPICI: Prière lier la facture scannée</t>
        </r>
        <r>
          <rPr>
            <sz val="9"/>
            <color indexed="81"/>
            <rFont val="Tahoma"/>
            <family val="2"/>
          </rPr>
          <t xml:space="preserve">
</t>
        </r>
      </text>
    </comment>
    <comment ref="F120" authorId="0" shapeId="0" xr:uid="{9E609EE7-8D67-4B4D-B20C-D26C79E57467}">
      <text>
        <r>
          <rPr>
            <b/>
            <sz val="9"/>
            <color indexed="81"/>
            <rFont val="Tahoma"/>
            <family val="2"/>
          </rPr>
          <t>CEPICI: Prière lier la facture scannée</t>
        </r>
        <r>
          <rPr>
            <sz val="9"/>
            <color indexed="81"/>
            <rFont val="Tahoma"/>
            <family val="2"/>
          </rPr>
          <t xml:space="preserve">
</t>
        </r>
      </text>
    </comment>
    <comment ref="F121" authorId="0" shapeId="0" xr:uid="{97C857AC-F5E8-42E5-8101-7ED0560ADC0C}">
      <text>
        <r>
          <rPr>
            <b/>
            <sz val="9"/>
            <color indexed="81"/>
            <rFont val="Tahoma"/>
            <family val="2"/>
          </rPr>
          <t>CEPICI: Prière lier la facture scannée</t>
        </r>
        <r>
          <rPr>
            <sz val="9"/>
            <color indexed="81"/>
            <rFont val="Tahoma"/>
            <family val="2"/>
          </rPr>
          <t xml:space="preserve">
</t>
        </r>
      </text>
    </comment>
    <comment ref="F122" authorId="0" shapeId="0" xr:uid="{D743DCD9-6B33-4809-B846-B2A540173748}">
      <text>
        <r>
          <rPr>
            <b/>
            <sz val="9"/>
            <color indexed="81"/>
            <rFont val="Tahoma"/>
            <family val="2"/>
          </rPr>
          <t>CEPICI: Prière lier la facture scannée</t>
        </r>
        <r>
          <rPr>
            <sz val="9"/>
            <color indexed="81"/>
            <rFont val="Tahoma"/>
            <family val="2"/>
          </rPr>
          <t xml:space="preserve">
</t>
        </r>
      </text>
    </comment>
    <comment ref="F123" authorId="0" shapeId="0" xr:uid="{D90BE5F0-949E-4C4E-8012-181A3232E523}">
      <text>
        <r>
          <rPr>
            <b/>
            <sz val="9"/>
            <color indexed="81"/>
            <rFont val="Tahoma"/>
            <family val="2"/>
          </rPr>
          <t>CEPICI: Prière lier la facture scannée</t>
        </r>
        <r>
          <rPr>
            <sz val="9"/>
            <color indexed="81"/>
            <rFont val="Tahoma"/>
            <family val="2"/>
          </rPr>
          <t xml:space="preserve">
</t>
        </r>
      </text>
    </comment>
    <comment ref="F124" authorId="0" shapeId="0" xr:uid="{67D8671B-5918-47F0-B5A6-CBCA8B8ACD32}">
      <text>
        <r>
          <rPr>
            <b/>
            <sz val="9"/>
            <color indexed="81"/>
            <rFont val="Tahoma"/>
            <family val="2"/>
          </rPr>
          <t>CEPICI: Prière lier la facture scannée</t>
        </r>
        <r>
          <rPr>
            <sz val="9"/>
            <color indexed="81"/>
            <rFont val="Tahoma"/>
            <family val="2"/>
          </rPr>
          <t xml:space="preserve">
</t>
        </r>
      </text>
    </comment>
    <comment ref="F125" authorId="0" shapeId="0" xr:uid="{155908C7-6A6A-47F2-97B5-60B334A72929}">
      <text>
        <r>
          <rPr>
            <b/>
            <sz val="9"/>
            <color indexed="81"/>
            <rFont val="Tahoma"/>
            <family val="2"/>
          </rPr>
          <t>CEPICI: Prière lier la facture scannée</t>
        </r>
        <r>
          <rPr>
            <sz val="9"/>
            <color indexed="81"/>
            <rFont val="Tahoma"/>
            <family val="2"/>
          </rPr>
          <t xml:space="preserve">
</t>
        </r>
      </text>
    </comment>
    <comment ref="F126" authorId="0" shapeId="0" xr:uid="{86B07200-0655-494D-9292-BDEF7D0468B2}">
      <text>
        <r>
          <rPr>
            <b/>
            <sz val="9"/>
            <color indexed="81"/>
            <rFont val="Tahoma"/>
            <family val="2"/>
          </rPr>
          <t>CEPICI: Prière lier la facture scannée</t>
        </r>
        <r>
          <rPr>
            <sz val="9"/>
            <color indexed="81"/>
            <rFont val="Tahoma"/>
            <family val="2"/>
          </rPr>
          <t xml:space="preserve">
</t>
        </r>
      </text>
    </comment>
    <comment ref="F127" authorId="0" shapeId="0" xr:uid="{666C55FE-B6D2-4476-A402-2FA37DD16CDB}">
      <text>
        <r>
          <rPr>
            <b/>
            <sz val="9"/>
            <color indexed="81"/>
            <rFont val="Tahoma"/>
            <family val="2"/>
          </rPr>
          <t>CEPICI: Prière lier la facture scannée</t>
        </r>
        <r>
          <rPr>
            <sz val="9"/>
            <color indexed="81"/>
            <rFont val="Tahoma"/>
            <family val="2"/>
          </rPr>
          <t xml:space="preserve">
</t>
        </r>
      </text>
    </comment>
    <comment ref="F128" authorId="0" shapeId="0" xr:uid="{A60B282C-41E3-4682-B1F8-982F5982D504}">
      <text>
        <r>
          <rPr>
            <b/>
            <sz val="9"/>
            <color indexed="81"/>
            <rFont val="Tahoma"/>
            <family val="2"/>
          </rPr>
          <t>CEPICI: Prière lier la facture scannée</t>
        </r>
        <r>
          <rPr>
            <sz val="9"/>
            <color indexed="81"/>
            <rFont val="Tahoma"/>
            <family val="2"/>
          </rPr>
          <t xml:space="preserve">
</t>
        </r>
      </text>
    </comment>
    <comment ref="F129" authorId="0" shapeId="0" xr:uid="{1798C565-58C5-4FC7-8BBC-81A0E0235481}">
      <text>
        <r>
          <rPr>
            <b/>
            <sz val="9"/>
            <color indexed="81"/>
            <rFont val="Tahoma"/>
            <family val="2"/>
          </rPr>
          <t>CEPICI: Prière lier la facture scannée</t>
        </r>
        <r>
          <rPr>
            <sz val="9"/>
            <color indexed="81"/>
            <rFont val="Tahoma"/>
            <family val="2"/>
          </rPr>
          <t xml:space="preserve">
</t>
        </r>
      </text>
    </comment>
    <comment ref="F130" authorId="0" shapeId="0" xr:uid="{71090C7A-1B6E-4A71-A588-BB5C2FF4FA1F}">
      <text>
        <r>
          <rPr>
            <b/>
            <sz val="9"/>
            <color indexed="81"/>
            <rFont val="Tahoma"/>
            <family val="2"/>
          </rPr>
          <t>CEPICI: Prière lier la facture scannée</t>
        </r>
        <r>
          <rPr>
            <sz val="9"/>
            <color indexed="81"/>
            <rFont val="Tahoma"/>
            <family val="2"/>
          </rPr>
          <t xml:space="preserve">
</t>
        </r>
      </text>
    </comment>
    <comment ref="F131" authorId="0" shapeId="0" xr:uid="{EC7768FB-F267-4F26-BB67-3C2393566C03}">
      <text>
        <r>
          <rPr>
            <b/>
            <sz val="9"/>
            <color indexed="81"/>
            <rFont val="Tahoma"/>
            <family val="2"/>
          </rPr>
          <t>CEPICI: Prière lier la facture scannée</t>
        </r>
        <r>
          <rPr>
            <sz val="9"/>
            <color indexed="81"/>
            <rFont val="Tahoma"/>
            <family val="2"/>
          </rPr>
          <t xml:space="preserve">
</t>
        </r>
      </text>
    </comment>
    <comment ref="F132" authorId="0" shapeId="0" xr:uid="{EE7EBE5E-9ED1-4755-A67D-03C514CBDC9C}">
      <text>
        <r>
          <rPr>
            <b/>
            <sz val="9"/>
            <color indexed="81"/>
            <rFont val="Tahoma"/>
            <family val="2"/>
          </rPr>
          <t>CEPICI: Prière lier la facture scannée</t>
        </r>
        <r>
          <rPr>
            <sz val="9"/>
            <color indexed="81"/>
            <rFont val="Tahoma"/>
            <family val="2"/>
          </rPr>
          <t xml:space="preserve">
</t>
        </r>
      </text>
    </comment>
    <comment ref="F133" authorId="0" shapeId="0" xr:uid="{5931A12D-6219-4B5F-9FB0-9E7C48BF4883}">
      <text>
        <r>
          <rPr>
            <b/>
            <sz val="9"/>
            <color indexed="81"/>
            <rFont val="Tahoma"/>
            <family val="2"/>
          </rPr>
          <t>CEPICI: Prière lier la facture scannée</t>
        </r>
        <r>
          <rPr>
            <sz val="9"/>
            <color indexed="81"/>
            <rFont val="Tahoma"/>
            <family val="2"/>
          </rPr>
          <t xml:space="preserve">
</t>
        </r>
      </text>
    </comment>
    <comment ref="F134" authorId="0" shapeId="0" xr:uid="{8F81FDCC-4DC7-4A7E-B1AB-FEC046C4ED29}">
      <text>
        <r>
          <rPr>
            <b/>
            <sz val="9"/>
            <color indexed="81"/>
            <rFont val="Tahoma"/>
            <family val="2"/>
          </rPr>
          <t>CEPICI: Prière lier la facture scannée</t>
        </r>
        <r>
          <rPr>
            <sz val="9"/>
            <color indexed="81"/>
            <rFont val="Tahoma"/>
            <family val="2"/>
          </rPr>
          <t xml:space="preserve">
</t>
        </r>
      </text>
    </comment>
    <comment ref="F135" authorId="0" shapeId="0" xr:uid="{77061443-71DC-47AF-B492-4504749F2539}">
      <text>
        <r>
          <rPr>
            <b/>
            <sz val="9"/>
            <color indexed="81"/>
            <rFont val="Tahoma"/>
            <family val="2"/>
          </rPr>
          <t>CEPICI: Prière lier la facture scannée</t>
        </r>
        <r>
          <rPr>
            <sz val="9"/>
            <color indexed="81"/>
            <rFont val="Tahoma"/>
            <family val="2"/>
          </rPr>
          <t xml:space="preserve">
</t>
        </r>
      </text>
    </comment>
    <comment ref="F136" authorId="0" shapeId="0" xr:uid="{33302BCB-D412-4F15-B1D3-912F0C007706}">
      <text>
        <r>
          <rPr>
            <b/>
            <sz val="9"/>
            <color indexed="81"/>
            <rFont val="Tahoma"/>
            <family val="2"/>
          </rPr>
          <t>CEPICI: Prière lier la facture scannée</t>
        </r>
        <r>
          <rPr>
            <sz val="9"/>
            <color indexed="81"/>
            <rFont val="Tahoma"/>
            <family val="2"/>
          </rPr>
          <t xml:space="preserve">
</t>
        </r>
      </text>
    </comment>
    <comment ref="F137" authorId="0" shapeId="0" xr:uid="{78900874-8E79-4111-981A-071B23BCF0A2}">
      <text>
        <r>
          <rPr>
            <b/>
            <sz val="9"/>
            <color indexed="81"/>
            <rFont val="Tahoma"/>
            <family val="2"/>
          </rPr>
          <t>CEPICI: Prière lier la facture scannée</t>
        </r>
        <r>
          <rPr>
            <sz val="9"/>
            <color indexed="81"/>
            <rFont val="Tahoma"/>
            <family val="2"/>
          </rPr>
          <t xml:space="preserve">
</t>
        </r>
      </text>
    </comment>
    <comment ref="F138" authorId="0" shapeId="0" xr:uid="{7BD2D7B2-4A57-468E-BCAD-93D6193AEB30}">
      <text>
        <r>
          <rPr>
            <b/>
            <sz val="9"/>
            <color indexed="81"/>
            <rFont val="Tahoma"/>
            <family val="2"/>
          </rPr>
          <t>CEPICI: Prière lier la facture scannée</t>
        </r>
        <r>
          <rPr>
            <sz val="9"/>
            <color indexed="81"/>
            <rFont val="Tahoma"/>
            <family val="2"/>
          </rPr>
          <t xml:space="preserve">
</t>
        </r>
      </text>
    </comment>
    <comment ref="F139" authorId="0" shapeId="0" xr:uid="{B47D429B-8264-45FA-8D46-C29C92918462}">
      <text>
        <r>
          <rPr>
            <b/>
            <sz val="9"/>
            <color indexed="81"/>
            <rFont val="Tahoma"/>
            <family val="2"/>
          </rPr>
          <t>CEPICI: Prière lier la facture scannée</t>
        </r>
        <r>
          <rPr>
            <sz val="9"/>
            <color indexed="81"/>
            <rFont val="Tahoma"/>
            <family val="2"/>
          </rPr>
          <t xml:space="preserve">
</t>
        </r>
      </text>
    </comment>
    <comment ref="F140" authorId="0" shapeId="0" xr:uid="{5DBD6291-3D86-437B-8B22-4E8E2FC46CBB}">
      <text>
        <r>
          <rPr>
            <b/>
            <sz val="9"/>
            <color indexed="81"/>
            <rFont val="Tahoma"/>
            <family val="2"/>
          </rPr>
          <t>CEPICI: Prière lier la facture scannée</t>
        </r>
        <r>
          <rPr>
            <sz val="9"/>
            <color indexed="81"/>
            <rFont val="Tahoma"/>
            <family val="2"/>
          </rPr>
          <t xml:space="preserve">
</t>
        </r>
      </text>
    </comment>
    <comment ref="F141" authorId="0" shapeId="0" xr:uid="{193D04CF-C649-4CF3-BC3C-001B7F6B14F0}">
      <text>
        <r>
          <rPr>
            <b/>
            <sz val="9"/>
            <color indexed="81"/>
            <rFont val="Tahoma"/>
            <family val="2"/>
          </rPr>
          <t>CEPICI: Prière lier la facture scannée</t>
        </r>
        <r>
          <rPr>
            <sz val="9"/>
            <color indexed="81"/>
            <rFont val="Tahoma"/>
            <family val="2"/>
          </rPr>
          <t xml:space="preserve">
</t>
        </r>
      </text>
    </comment>
    <comment ref="F142" authorId="0" shapeId="0" xr:uid="{7CBB709C-3C34-49C0-A6ED-4FA60024B26B}">
      <text>
        <r>
          <rPr>
            <b/>
            <sz val="9"/>
            <color indexed="81"/>
            <rFont val="Tahoma"/>
            <family val="2"/>
          </rPr>
          <t>CEPICI: Prière lier la facture scannée</t>
        </r>
        <r>
          <rPr>
            <sz val="9"/>
            <color indexed="81"/>
            <rFont val="Tahoma"/>
            <family val="2"/>
          </rPr>
          <t xml:space="preserve">
</t>
        </r>
      </text>
    </comment>
    <comment ref="F143" authorId="0" shapeId="0" xr:uid="{3C56F202-EC0E-4A28-8F4C-76792464D9FF}">
      <text>
        <r>
          <rPr>
            <b/>
            <sz val="9"/>
            <color indexed="81"/>
            <rFont val="Tahoma"/>
            <family val="2"/>
          </rPr>
          <t>CEPICI: Prière lier la facture scannée</t>
        </r>
        <r>
          <rPr>
            <sz val="9"/>
            <color indexed="81"/>
            <rFont val="Tahoma"/>
            <family val="2"/>
          </rPr>
          <t xml:space="preserve">
</t>
        </r>
      </text>
    </comment>
    <comment ref="F144" authorId="0" shapeId="0" xr:uid="{ECA9F557-5214-43EB-9FA5-CE0FFDAEB0ED}">
      <text>
        <r>
          <rPr>
            <b/>
            <sz val="9"/>
            <color indexed="81"/>
            <rFont val="Tahoma"/>
            <family val="2"/>
          </rPr>
          <t>CEPICI: Prière lier la facture scannée</t>
        </r>
        <r>
          <rPr>
            <sz val="9"/>
            <color indexed="81"/>
            <rFont val="Tahoma"/>
            <family val="2"/>
          </rPr>
          <t xml:space="preserve">
</t>
        </r>
      </text>
    </comment>
    <comment ref="F145" authorId="0" shapeId="0" xr:uid="{5B0DA6C0-533C-4857-A7FA-56EEEBBB6102}">
      <text>
        <r>
          <rPr>
            <b/>
            <sz val="9"/>
            <color indexed="81"/>
            <rFont val="Tahoma"/>
            <family val="2"/>
          </rPr>
          <t>CEPICI: Prière lier la facture scannée</t>
        </r>
        <r>
          <rPr>
            <sz val="9"/>
            <color indexed="81"/>
            <rFont val="Tahoma"/>
            <family val="2"/>
          </rPr>
          <t xml:space="preserve">
</t>
        </r>
      </text>
    </comment>
    <comment ref="F146" authorId="0" shapeId="0" xr:uid="{295CE727-810B-43AC-8226-A63B6FD42014}">
      <text>
        <r>
          <rPr>
            <b/>
            <sz val="9"/>
            <color indexed="81"/>
            <rFont val="Tahoma"/>
            <family val="2"/>
          </rPr>
          <t>CEPICI: Prière lier la facture scannée</t>
        </r>
        <r>
          <rPr>
            <sz val="9"/>
            <color indexed="81"/>
            <rFont val="Tahoma"/>
            <family val="2"/>
          </rPr>
          <t xml:space="preserve">
</t>
        </r>
      </text>
    </comment>
    <comment ref="F147" authorId="0" shapeId="0" xr:uid="{995DA931-C18C-40A1-9213-04A0A5CA35E2}">
      <text>
        <r>
          <rPr>
            <b/>
            <sz val="9"/>
            <color indexed="81"/>
            <rFont val="Tahoma"/>
            <family val="2"/>
          </rPr>
          <t>CEPICI: Prière lier la facture scannée</t>
        </r>
        <r>
          <rPr>
            <sz val="9"/>
            <color indexed="81"/>
            <rFont val="Tahoma"/>
            <family val="2"/>
          </rPr>
          <t xml:space="preserve">
</t>
        </r>
      </text>
    </comment>
    <comment ref="F148" authorId="0" shapeId="0" xr:uid="{1DC5AC2E-4041-45BA-ACE9-D046E6EB26F2}">
      <text>
        <r>
          <rPr>
            <b/>
            <sz val="9"/>
            <color indexed="81"/>
            <rFont val="Tahoma"/>
            <family val="2"/>
          </rPr>
          <t>CEPICI: Prière lier la facture scannée</t>
        </r>
        <r>
          <rPr>
            <sz val="9"/>
            <color indexed="81"/>
            <rFont val="Tahoma"/>
            <family val="2"/>
          </rPr>
          <t xml:space="preserve">
</t>
        </r>
      </text>
    </comment>
    <comment ref="F149" authorId="0" shapeId="0" xr:uid="{BCE4FDDA-7FAB-4000-899F-1538E54F3CE5}">
      <text>
        <r>
          <rPr>
            <b/>
            <sz val="9"/>
            <color indexed="81"/>
            <rFont val="Tahoma"/>
            <family val="2"/>
          </rPr>
          <t>CEPICI: Prière lier la facture scannée</t>
        </r>
        <r>
          <rPr>
            <sz val="9"/>
            <color indexed="81"/>
            <rFont val="Tahoma"/>
            <family val="2"/>
          </rPr>
          <t xml:space="preserve">
</t>
        </r>
      </text>
    </comment>
    <comment ref="F150" authorId="0" shapeId="0" xr:uid="{7E7F7F57-C0D3-4970-A4C4-93FB57017B1D}">
      <text>
        <r>
          <rPr>
            <b/>
            <sz val="9"/>
            <color indexed="81"/>
            <rFont val="Tahoma"/>
            <family val="2"/>
          </rPr>
          <t>CEPICI: Prière lier la facture scannée</t>
        </r>
        <r>
          <rPr>
            <sz val="9"/>
            <color indexed="81"/>
            <rFont val="Tahoma"/>
            <family val="2"/>
          </rPr>
          <t xml:space="preserve">
</t>
        </r>
      </text>
    </comment>
    <comment ref="F151" authorId="0" shapeId="0" xr:uid="{D19691F5-035F-4E68-8237-E2C519B467F6}">
      <text>
        <r>
          <rPr>
            <b/>
            <sz val="9"/>
            <color indexed="81"/>
            <rFont val="Tahoma"/>
            <family val="2"/>
          </rPr>
          <t>CEPICI: Prière lier la facture scannée</t>
        </r>
        <r>
          <rPr>
            <sz val="9"/>
            <color indexed="81"/>
            <rFont val="Tahoma"/>
            <family val="2"/>
          </rPr>
          <t xml:space="preserve">
</t>
        </r>
      </text>
    </comment>
    <comment ref="F152" authorId="0" shapeId="0" xr:uid="{4F756E6E-1A32-4549-854B-38793CA9FD89}">
      <text>
        <r>
          <rPr>
            <b/>
            <sz val="9"/>
            <color indexed="81"/>
            <rFont val="Tahoma"/>
            <family val="2"/>
          </rPr>
          <t>CEPICI: Prière lier la facture scannée</t>
        </r>
        <r>
          <rPr>
            <sz val="9"/>
            <color indexed="81"/>
            <rFont val="Tahoma"/>
            <family val="2"/>
          </rPr>
          <t xml:space="preserve">
</t>
        </r>
      </text>
    </comment>
    <comment ref="F153" authorId="0" shapeId="0" xr:uid="{177B6C8A-D564-49B8-B9E9-6D573C89563F}">
      <text>
        <r>
          <rPr>
            <b/>
            <sz val="9"/>
            <color indexed="81"/>
            <rFont val="Tahoma"/>
            <family val="2"/>
          </rPr>
          <t>CEPICI: Prière lier la facture scannée</t>
        </r>
        <r>
          <rPr>
            <sz val="9"/>
            <color indexed="81"/>
            <rFont val="Tahoma"/>
            <family val="2"/>
          </rPr>
          <t xml:space="preserve">
</t>
        </r>
      </text>
    </comment>
    <comment ref="F154" authorId="0" shapeId="0" xr:uid="{A5713AD1-030A-4B96-A4FF-E77C31BD3B0B}">
      <text>
        <r>
          <rPr>
            <b/>
            <sz val="9"/>
            <color indexed="81"/>
            <rFont val="Tahoma"/>
            <family val="2"/>
          </rPr>
          <t>CEPICI: Prière lier la facture scannée</t>
        </r>
        <r>
          <rPr>
            <sz val="9"/>
            <color indexed="81"/>
            <rFont val="Tahoma"/>
            <family val="2"/>
          </rPr>
          <t xml:space="preserve">
</t>
        </r>
      </text>
    </comment>
    <comment ref="F155" authorId="0" shapeId="0" xr:uid="{ADD7C5CF-3151-4018-9063-94E771921C9C}">
      <text>
        <r>
          <rPr>
            <b/>
            <sz val="9"/>
            <color indexed="81"/>
            <rFont val="Tahoma"/>
            <family val="2"/>
          </rPr>
          <t>CEPICI: Prière lier la facture scannée</t>
        </r>
        <r>
          <rPr>
            <sz val="9"/>
            <color indexed="81"/>
            <rFont val="Tahoma"/>
            <family val="2"/>
          </rPr>
          <t xml:space="preserve">
</t>
        </r>
      </text>
    </comment>
    <comment ref="F156" authorId="0" shapeId="0" xr:uid="{6D4A58B1-C809-4AB8-8310-DB25BF0F6954}">
      <text>
        <r>
          <rPr>
            <b/>
            <sz val="9"/>
            <color indexed="81"/>
            <rFont val="Tahoma"/>
            <family val="2"/>
          </rPr>
          <t>CEPICI: Prière lier la facture scannée</t>
        </r>
        <r>
          <rPr>
            <sz val="9"/>
            <color indexed="81"/>
            <rFont val="Tahoma"/>
            <family val="2"/>
          </rPr>
          <t xml:space="preserve">
</t>
        </r>
      </text>
    </comment>
    <comment ref="F157" authorId="0" shapeId="0" xr:uid="{945E5F18-7B85-4EF8-A49E-82540DBA3063}">
      <text>
        <r>
          <rPr>
            <b/>
            <sz val="9"/>
            <color indexed="81"/>
            <rFont val="Tahoma"/>
            <family val="2"/>
          </rPr>
          <t>CEPICI: Prière lier la facture scannée</t>
        </r>
        <r>
          <rPr>
            <sz val="9"/>
            <color indexed="81"/>
            <rFont val="Tahoma"/>
            <family val="2"/>
          </rPr>
          <t xml:space="preserve">
</t>
        </r>
      </text>
    </comment>
    <comment ref="F158" authorId="0" shapeId="0" xr:uid="{0395D71B-7786-4D98-BB49-C6D832F21D2C}">
      <text>
        <r>
          <rPr>
            <b/>
            <sz val="9"/>
            <color indexed="81"/>
            <rFont val="Tahoma"/>
            <family val="2"/>
          </rPr>
          <t>CEPICI: Prière lier la facture scannée</t>
        </r>
        <r>
          <rPr>
            <sz val="9"/>
            <color indexed="81"/>
            <rFont val="Tahoma"/>
            <family val="2"/>
          </rPr>
          <t xml:space="preserve">
</t>
        </r>
      </text>
    </comment>
    <comment ref="F159" authorId="0" shapeId="0" xr:uid="{2E785DA0-A535-41E1-A3D2-AB18CEF22560}">
      <text>
        <r>
          <rPr>
            <b/>
            <sz val="9"/>
            <color indexed="81"/>
            <rFont val="Tahoma"/>
            <family val="2"/>
          </rPr>
          <t>CEPICI: Prière lier la facture scannée</t>
        </r>
        <r>
          <rPr>
            <sz val="9"/>
            <color indexed="81"/>
            <rFont val="Tahoma"/>
            <family val="2"/>
          </rPr>
          <t xml:space="preserve">
</t>
        </r>
      </text>
    </comment>
    <comment ref="F160" authorId="0" shapeId="0" xr:uid="{0B6AB5A1-75B1-4632-AD3C-0C92EF42426C}">
      <text>
        <r>
          <rPr>
            <b/>
            <sz val="9"/>
            <color indexed="81"/>
            <rFont val="Tahoma"/>
            <family val="2"/>
          </rPr>
          <t>CEPICI: Prière lier la facture scannée</t>
        </r>
        <r>
          <rPr>
            <sz val="9"/>
            <color indexed="81"/>
            <rFont val="Tahoma"/>
            <family val="2"/>
          </rPr>
          <t xml:space="preserve">
</t>
        </r>
      </text>
    </comment>
    <comment ref="F161" authorId="0" shapeId="0" xr:uid="{B8C00504-C44C-46E7-9F00-35A4DDC7BD8A}">
      <text>
        <r>
          <rPr>
            <b/>
            <sz val="9"/>
            <color indexed="81"/>
            <rFont val="Tahoma"/>
            <family val="2"/>
          </rPr>
          <t>CEPICI: Prière lier la facture scannée</t>
        </r>
        <r>
          <rPr>
            <sz val="9"/>
            <color indexed="81"/>
            <rFont val="Tahoma"/>
            <family val="2"/>
          </rPr>
          <t xml:space="preserve">
</t>
        </r>
      </text>
    </comment>
    <comment ref="F162" authorId="0" shapeId="0" xr:uid="{7C201D46-CFD1-4489-BB13-DF3D91E938D5}">
      <text>
        <r>
          <rPr>
            <b/>
            <sz val="9"/>
            <color indexed="81"/>
            <rFont val="Tahoma"/>
            <family val="2"/>
          </rPr>
          <t>CEPICI: Prière lier la facture scannée</t>
        </r>
        <r>
          <rPr>
            <sz val="9"/>
            <color indexed="81"/>
            <rFont val="Tahoma"/>
            <family val="2"/>
          </rPr>
          <t xml:space="preserve">
</t>
        </r>
      </text>
    </comment>
    <comment ref="F163" authorId="0" shapeId="0" xr:uid="{BB509C2D-7E5F-4A2C-8C8E-3F9BE43F2026}">
      <text>
        <r>
          <rPr>
            <b/>
            <sz val="9"/>
            <color indexed="81"/>
            <rFont val="Tahoma"/>
            <family val="2"/>
          </rPr>
          <t>CEPICI: Prière lier la facture scannée</t>
        </r>
        <r>
          <rPr>
            <sz val="9"/>
            <color indexed="81"/>
            <rFont val="Tahoma"/>
            <family val="2"/>
          </rPr>
          <t xml:space="preserve">
</t>
        </r>
      </text>
    </comment>
    <comment ref="F164" authorId="0" shapeId="0" xr:uid="{128BF31B-495F-458B-B775-4336912A3C26}">
      <text>
        <r>
          <rPr>
            <b/>
            <sz val="9"/>
            <color indexed="81"/>
            <rFont val="Tahoma"/>
            <family val="2"/>
          </rPr>
          <t>CEPICI: Prière lier la facture scannée</t>
        </r>
        <r>
          <rPr>
            <sz val="9"/>
            <color indexed="81"/>
            <rFont val="Tahoma"/>
            <family val="2"/>
          </rPr>
          <t xml:space="preserve">
</t>
        </r>
      </text>
    </comment>
    <comment ref="F165" authorId="0" shapeId="0" xr:uid="{DD377EBA-8F1C-4056-89DF-7067EDB652B7}">
      <text>
        <r>
          <rPr>
            <b/>
            <sz val="9"/>
            <color indexed="81"/>
            <rFont val="Tahoma"/>
            <family val="2"/>
          </rPr>
          <t>CEPICI: Prière lier la facture scannée</t>
        </r>
        <r>
          <rPr>
            <sz val="9"/>
            <color indexed="81"/>
            <rFont val="Tahoma"/>
            <family val="2"/>
          </rPr>
          <t xml:space="preserve">
</t>
        </r>
      </text>
    </comment>
    <comment ref="F166" authorId="0" shapeId="0" xr:uid="{46A6148E-5284-4274-94C2-C2BD89CE2112}">
      <text>
        <r>
          <rPr>
            <b/>
            <sz val="9"/>
            <color indexed="81"/>
            <rFont val="Tahoma"/>
            <family val="2"/>
          </rPr>
          <t>CEPICI: Prière lier la facture scannée</t>
        </r>
        <r>
          <rPr>
            <sz val="9"/>
            <color indexed="81"/>
            <rFont val="Tahoma"/>
            <family val="2"/>
          </rPr>
          <t xml:space="preserve">
</t>
        </r>
      </text>
    </comment>
    <comment ref="F167" authorId="0" shapeId="0" xr:uid="{55068BA4-3D7B-4711-BE5A-6D8984F9E624}">
      <text>
        <r>
          <rPr>
            <b/>
            <sz val="9"/>
            <color indexed="81"/>
            <rFont val="Tahoma"/>
            <family val="2"/>
          </rPr>
          <t>CEPICI: Prière lier la facture scannée</t>
        </r>
        <r>
          <rPr>
            <sz val="9"/>
            <color indexed="81"/>
            <rFont val="Tahoma"/>
            <family val="2"/>
          </rPr>
          <t xml:space="preserve">
</t>
        </r>
      </text>
    </comment>
    <comment ref="F168" authorId="0" shapeId="0" xr:uid="{25844EDC-2113-42B7-B696-A1E3EBA261D2}">
      <text>
        <r>
          <rPr>
            <b/>
            <sz val="9"/>
            <color indexed="81"/>
            <rFont val="Tahoma"/>
            <family val="2"/>
          </rPr>
          <t>CEPICI: Prière lier la facture scannée</t>
        </r>
        <r>
          <rPr>
            <sz val="9"/>
            <color indexed="81"/>
            <rFont val="Tahoma"/>
            <family val="2"/>
          </rPr>
          <t xml:space="preserve">
</t>
        </r>
      </text>
    </comment>
    <comment ref="F169" authorId="0" shapeId="0" xr:uid="{5D20C6BB-86D7-4383-9BC1-E7DB37622687}">
      <text>
        <r>
          <rPr>
            <b/>
            <sz val="9"/>
            <color indexed="81"/>
            <rFont val="Tahoma"/>
            <family val="2"/>
          </rPr>
          <t>CEPICI: Prière lier la facture scannée</t>
        </r>
        <r>
          <rPr>
            <sz val="9"/>
            <color indexed="81"/>
            <rFont val="Tahoma"/>
            <family val="2"/>
          </rPr>
          <t xml:space="preserve">
</t>
        </r>
      </text>
    </comment>
    <comment ref="F170" authorId="0" shapeId="0" xr:uid="{0BC767B5-57C1-4EDC-9554-FC9B1B86F600}">
      <text>
        <r>
          <rPr>
            <b/>
            <sz val="9"/>
            <color indexed="81"/>
            <rFont val="Tahoma"/>
            <family val="2"/>
          </rPr>
          <t>CEPICI: Prière lier la facture scannée</t>
        </r>
        <r>
          <rPr>
            <sz val="9"/>
            <color indexed="81"/>
            <rFont val="Tahoma"/>
            <family val="2"/>
          </rPr>
          <t xml:space="preserve">
</t>
        </r>
      </text>
    </comment>
    <comment ref="F171" authorId="0" shapeId="0" xr:uid="{5AA0B6CE-DC66-41D6-8442-608EDCFFC465}">
      <text>
        <r>
          <rPr>
            <b/>
            <sz val="9"/>
            <color indexed="81"/>
            <rFont val="Tahoma"/>
            <family val="2"/>
          </rPr>
          <t>CEPICI: Prière lier la facture scannée</t>
        </r>
        <r>
          <rPr>
            <sz val="9"/>
            <color indexed="81"/>
            <rFont val="Tahoma"/>
            <family val="2"/>
          </rPr>
          <t xml:space="preserve">
</t>
        </r>
      </text>
    </comment>
    <comment ref="F172" authorId="0" shapeId="0" xr:uid="{9553E240-94CB-42E8-91A4-786764B76891}">
      <text>
        <r>
          <rPr>
            <b/>
            <sz val="9"/>
            <color indexed="81"/>
            <rFont val="Tahoma"/>
            <family val="2"/>
          </rPr>
          <t>CEPICI: Prière lier la facture scannée</t>
        </r>
        <r>
          <rPr>
            <sz val="9"/>
            <color indexed="81"/>
            <rFont val="Tahoma"/>
            <family val="2"/>
          </rPr>
          <t xml:space="preserve">
</t>
        </r>
      </text>
    </comment>
    <comment ref="F173" authorId="0" shapeId="0" xr:uid="{1036D36E-7AB8-4725-B6EC-5B96C86F7E2F}">
      <text>
        <r>
          <rPr>
            <b/>
            <sz val="9"/>
            <color indexed="81"/>
            <rFont val="Tahoma"/>
            <family val="2"/>
          </rPr>
          <t>CEPICI: Prière lier la facture scannée</t>
        </r>
        <r>
          <rPr>
            <sz val="9"/>
            <color indexed="81"/>
            <rFont val="Tahoma"/>
            <family val="2"/>
          </rPr>
          <t xml:space="preserve">
</t>
        </r>
      </text>
    </comment>
    <comment ref="F174" authorId="0" shapeId="0" xr:uid="{94E2B2BD-705C-48A6-9B7A-027C2EA8EE39}">
      <text>
        <r>
          <rPr>
            <b/>
            <sz val="9"/>
            <color indexed="81"/>
            <rFont val="Tahoma"/>
            <family val="2"/>
          </rPr>
          <t>CEPICI: Prière lier la facture scannée</t>
        </r>
        <r>
          <rPr>
            <sz val="9"/>
            <color indexed="81"/>
            <rFont val="Tahoma"/>
            <family val="2"/>
          </rPr>
          <t xml:space="preserve">
</t>
        </r>
      </text>
    </comment>
    <comment ref="F175" authorId="0" shapeId="0" xr:uid="{4D0FA48F-43FC-416A-B4DB-48B7A20DF257}">
      <text>
        <r>
          <rPr>
            <b/>
            <sz val="9"/>
            <color indexed="81"/>
            <rFont val="Tahoma"/>
            <family val="2"/>
          </rPr>
          <t>CEPICI: Prière lier la facture scannée</t>
        </r>
        <r>
          <rPr>
            <sz val="9"/>
            <color indexed="81"/>
            <rFont val="Tahoma"/>
            <family val="2"/>
          </rPr>
          <t xml:space="preserve">
</t>
        </r>
      </text>
    </comment>
    <comment ref="F176" authorId="0" shapeId="0" xr:uid="{FF6A5BC2-17D6-4CCC-B9CB-674EB49F18D1}">
      <text>
        <r>
          <rPr>
            <b/>
            <sz val="9"/>
            <color indexed="81"/>
            <rFont val="Tahoma"/>
            <family val="2"/>
          </rPr>
          <t>CEPICI: Prière lier la facture scannée</t>
        </r>
        <r>
          <rPr>
            <sz val="9"/>
            <color indexed="81"/>
            <rFont val="Tahoma"/>
            <family val="2"/>
          </rPr>
          <t xml:space="preserve">
</t>
        </r>
      </text>
    </comment>
    <comment ref="F177" authorId="0" shapeId="0" xr:uid="{6C2757EC-8BCB-46E1-8FC8-180C9E272FC7}">
      <text>
        <r>
          <rPr>
            <b/>
            <sz val="9"/>
            <color indexed="81"/>
            <rFont val="Tahoma"/>
            <family val="2"/>
          </rPr>
          <t>CEPICI: Prière lier la facture scannée</t>
        </r>
        <r>
          <rPr>
            <sz val="9"/>
            <color indexed="81"/>
            <rFont val="Tahoma"/>
            <family val="2"/>
          </rPr>
          <t xml:space="preserve">
</t>
        </r>
      </text>
    </comment>
    <comment ref="F178" authorId="0" shapeId="0" xr:uid="{29CCCF82-6243-4D9F-A136-13723190E4BC}">
      <text>
        <r>
          <rPr>
            <b/>
            <sz val="9"/>
            <color indexed="81"/>
            <rFont val="Tahoma"/>
            <family val="2"/>
          </rPr>
          <t>CEPICI: Prière lier la facture scannée</t>
        </r>
        <r>
          <rPr>
            <sz val="9"/>
            <color indexed="81"/>
            <rFont val="Tahoma"/>
            <family val="2"/>
          </rPr>
          <t xml:space="preserve">
</t>
        </r>
      </text>
    </comment>
    <comment ref="F179" authorId="0" shapeId="0" xr:uid="{E1805DFD-0C4A-4FCF-B02C-99EE1DD63ECD}">
      <text>
        <r>
          <rPr>
            <b/>
            <sz val="9"/>
            <color indexed="81"/>
            <rFont val="Tahoma"/>
            <family val="2"/>
          </rPr>
          <t>CEPICI: Prière lier la facture scannée</t>
        </r>
        <r>
          <rPr>
            <sz val="9"/>
            <color indexed="81"/>
            <rFont val="Tahoma"/>
            <family val="2"/>
          </rPr>
          <t xml:space="preserve">
</t>
        </r>
      </text>
    </comment>
    <comment ref="F180" authorId="0" shapeId="0" xr:uid="{8DA61D3D-0AB9-4246-A91A-BF905B2A7D71}">
      <text>
        <r>
          <rPr>
            <b/>
            <sz val="9"/>
            <color indexed="81"/>
            <rFont val="Tahoma"/>
            <family val="2"/>
          </rPr>
          <t>CEPICI: Prière lier la facture scannée</t>
        </r>
        <r>
          <rPr>
            <sz val="9"/>
            <color indexed="81"/>
            <rFont val="Tahoma"/>
            <family val="2"/>
          </rPr>
          <t xml:space="preserve">
</t>
        </r>
      </text>
    </comment>
    <comment ref="F181" authorId="0" shapeId="0" xr:uid="{E64FE0DF-3345-40D5-A03C-899E48A51C78}">
      <text>
        <r>
          <rPr>
            <b/>
            <sz val="9"/>
            <color indexed="81"/>
            <rFont val="Tahoma"/>
            <family val="2"/>
          </rPr>
          <t>CEPICI: Prière lier la facture scannée</t>
        </r>
        <r>
          <rPr>
            <sz val="9"/>
            <color indexed="81"/>
            <rFont val="Tahoma"/>
            <family val="2"/>
          </rPr>
          <t xml:space="preserve">
</t>
        </r>
      </text>
    </comment>
    <comment ref="F182" authorId="0" shapeId="0" xr:uid="{5C3D7703-ACD1-4B80-BDF6-B9E8F9F18255}">
      <text>
        <r>
          <rPr>
            <b/>
            <sz val="9"/>
            <color indexed="81"/>
            <rFont val="Tahoma"/>
            <family val="2"/>
          </rPr>
          <t>CEPICI: Prière lier la facture scannée</t>
        </r>
        <r>
          <rPr>
            <sz val="9"/>
            <color indexed="81"/>
            <rFont val="Tahoma"/>
            <family val="2"/>
          </rPr>
          <t xml:space="preserve">
</t>
        </r>
      </text>
    </comment>
    <comment ref="F183" authorId="0" shapeId="0" xr:uid="{165FDA17-D828-4228-8C3E-5CF5B0B9BFA7}">
      <text>
        <r>
          <rPr>
            <b/>
            <sz val="9"/>
            <color indexed="81"/>
            <rFont val="Tahoma"/>
            <family val="2"/>
          </rPr>
          <t>CEPICI: Prière lier la facture scannée</t>
        </r>
        <r>
          <rPr>
            <sz val="9"/>
            <color indexed="81"/>
            <rFont val="Tahoma"/>
            <family val="2"/>
          </rPr>
          <t xml:space="preserve">
</t>
        </r>
      </text>
    </comment>
    <comment ref="F184" authorId="0" shapeId="0" xr:uid="{20551D9C-E5A8-45EB-98D4-C0E08B26FCE0}">
      <text>
        <r>
          <rPr>
            <b/>
            <sz val="9"/>
            <color indexed="81"/>
            <rFont val="Tahoma"/>
            <family val="2"/>
          </rPr>
          <t>CEPICI: Prière lier la facture scannée</t>
        </r>
        <r>
          <rPr>
            <sz val="9"/>
            <color indexed="81"/>
            <rFont val="Tahoma"/>
            <family val="2"/>
          </rPr>
          <t xml:space="preserve">
</t>
        </r>
      </text>
    </comment>
    <comment ref="F185" authorId="0" shapeId="0" xr:uid="{50AA5564-B84C-46BA-804B-FE2A071A18EE}">
      <text>
        <r>
          <rPr>
            <b/>
            <sz val="9"/>
            <color indexed="81"/>
            <rFont val="Tahoma"/>
            <family val="2"/>
          </rPr>
          <t>CEPICI: Prière lier la facture scannée</t>
        </r>
        <r>
          <rPr>
            <sz val="9"/>
            <color indexed="81"/>
            <rFont val="Tahoma"/>
            <family val="2"/>
          </rPr>
          <t xml:space="preserve">
</t>
        </r>
      </text>
    </comment>
    <comment ref="F186" authorId="0" shapeId="0" xr:uid="{F1AF8CF3-529F-4BFB-A45A-5C3B3AF0C4A8}">
      <text>
        <r>
          <rPr>
            <b/>
            <sz val="9"/>
            <color indexed="81"/>
            <rFont val="Tahoma"/>
            <family val="2"/>
          </rPr>
          <t>CEPICI: Prière lier la facture scannée</t>
        </r>
        <r>
          <rPr>
            <sz val="9"/>
            <color indexed="81"/>
            <rFont val="Tahoma"/>
            <family val="2"/>
          </rPr>
          <t xml:space="preserve">
</t>
        </r>
      </text>
    </comment>
    <comment ref="F187" authorId="0" shapeId="0" xr:uid="{0942E5FE-67CC-4BC7-86BA-82104528D641}">
      <text>
        <r>
          <rPr>
            <b/>
            <sz val="9"/>
            <color indexed="81"/>
            <rFont val="Tahoma"/>
            <family val="2"/>
          </rPr>
          <t>CEPICI: Prière lier la facture scannée</t>
        </r>
        <r>
          <rPr>
            <sz val="9"/>
            <color indexed="81"/>
            <rFont val="Tahoma"/>
            <family val="2"/>
          </rPr>
          <t xml:space="preserve">
</t>
        </r>
      </text>
    </comment>
    <comment ref="F188" authorId="0" shapeId="0" xr:uid="{EAE5E6FA-4C8D-4E8A-90FE-35A1B4BA4032}">
      <text>
        <r>
          <rPr>
            <b/>
            <sz val="9"/>
            <color indexed="81"/>
            <rFont val="Tahoma"/>
            <family val="2"/>
          </rPr>
          <t>CEPICI: Prière lier la facture scannée</t>
        </r>
        <r>
          <rPr>
            <sz val="9"/>
            <color indexed="81"/>
            <rFont val="Tahoma"/>
            <family val="2"/>
          </rPr>
          <t xml:space="preserve">
</t>
        </r>
      </text>
    </comment>
    <comment ref="F189" authorId="0" shapeId="0" xr:uid="{7CFDD50D-8BFF-4D95-AB28-F9B77A383A5F}">
      <text>
        <r>
          <rPr>
            <b/>
            <sz val="9"/>
            <color indexed="81"/>
            <rFont val="Tahoma"/>
            <family val="2"/>
          </rPr>
          <t>CEPICI: Prière lier la facture scannée</t>
        </r>
        <r>
          <rPr>
            <sz val="9"/>
            <color indexed="81"/>
            <rFont val="Tahoma"/>
            <family val="2"/>
          </rPr>
          <t xml:space="preserve">
</t>
        </r>
      </text>
    </comment>
    <comment ref="F190" authorId="0" shapeId="0" xr:uid="{143FD6ED-5B77-4FCA-B3EF-833944F1AC66}">
      <text>
        <r>
          <rPr>
            <b/>
            <sz val="9"/>
            <color indexed="81"/>
            <rFont val="Tahoma"/>
            <family val="2"/>
          </rPr>
          <t>CEPICI: Prière lier la facture scannée</t>
        </r>
        <r>
          <rPr>
            <sz val="9"/>
            <color indexed="81"/>
            <rFont val="Tahoma"/>
            <family val="2"/>
          </rPr>
          <t xml:space="preserve">
</t>
        </r>
      </text>
    </comment>
    <comment ref="F191" authorId="0" shapeId="0" xr:uid="{5AB260A7-C25C-47E3-90D1-A1D750FC940C}">
      <text>
        <r>
          <rPr>
            <b/>
            <sz val="9"/>
            <color indexed="81"/>
            <rFont val="Tahoma"/>
            <family val="2"/>
          </rPr>
          <t>CEPICI: Prière lier la facture scannée</t>
        </r>
        <r>
          <rPr>
            <sz val="9"/>
            <color indexed="81"/>
            <rFont val="Tahoma"/>
            <family val="2"/>
          </rPr>
          <t xml:space="preserve">
</t>
        </r>
      </text>
    </comment>
    <comment ref="F192" authorId="0" shapeId="0" xr:uid="{BC0DEAAA-451B-40E4-BF4E-69326F61CEE6}">
      <text>
        <r>
          <rPr>
            <b/>
            <sz val="9"/>
            <color indexed="81"/>
            <rFont val="Tahoma"/>
            <family val="2"/>
          </rPr>
          <t>CEPICI: Prière lier la facture scannée</t>
        </r>
        <r>
          <rPr>
            <sz val="9"/>
            <color indexed="81"/>
            <rFont val="Tahoma"/>
            <family val="2"/>
          </rPr>
          <t xml:space="preserve">
</t>
        </r>
      </text>
    </comment>
    <comment ref="F193" authorId="0" shapeId="0" xr:uid="{2AF2C2C1-AFB3-4E57-8545-20C371FFE936}">
      <text>
        <r>
          <rPr>
            <b/>
            <sz val="9"/>
            <color indexed="81"/>
            <rFont val="Tahoma"/>
            <family val="2"/>
          </rPr>
          <t>CEPICI: Prière lier la facture scannée</t>
        </r>
        <r>
          <rPr>
            <sz val="9"/>
            <color indexed="81"/>
            <rFont val="Tahoma"/>
            <family val="2"/>
          </rPr>
          <t xml:space="preserve">
</t>
        </r>
      </text>
    </comment>
    <comment ref="F194" authorId="0" shapeId="0" xr:uid="{28A83B2A-B609-4D03-93A9-C819A6F4546E}">
      <text>
        <r>
          <rPr>
            <b/>
            <sz val="9"/>
            <color indexed="81"/>
            <rFont val="Tahoma"/>
            <family val="2"/>
          </rPr>
          <t>CEPICI: Prière lier la facture scannée</t>
        </r>
        <r>
          <rPr>
            <sz val="9"/>
            <color indexed="81"/>
            <rFont val="Tahoma"/>
            <family val="2"/>
          </rPr>
          <t xml:space="preserve">
</t>
        </r>
      </text>
    </comment>
    <comment ref="F195" authorId="0" shapeId="0" xr:uid="{22DA968D-E372-4F44-916D-A45C0FA5AC62}">
      <text>
        <r>
          <rPr>
            <b/>
            <sz val="9"/>
            <color indexed="81"/>
            <rFont val="Tahoma"/>
            <family val="2"/>
          </rPr>
          <t>CEPICI: Prière lier la facture scannée</t>
        </r>
        <r>
          <rPr>
            <sz val="9"/>
            <color indexed="81"/>
            <rFont val="Tahoma"/>
            <family val="2"/>
          </rPr>
          <t xml:space="preserve">
</t>
        </r>
      </text>
    </comment>
    <comment ref="F196" authorId="0" shapeId="0" xr:uid="{E179206E-9D29-45C6-9823-11740BFC175D}">
      <text>
        <r>
          <rPr>
            <b/>
            <sz val="9"/>
            <color indexed="81"/>
            <rFont val="Tahoma"/>
            <family val="2"/>
          </rPr>
          <t>CEPICI: Prière lier la facture scannée</t>
        </r>
        <r>
          <rPr>
            <sz val="9"/>
            <color indexed="81"/>
            <rFont val="Tahoma"/>
            <family val="2"/>
          </rPr>
          <t xml:space="preserve">
</t>
        </r>
      </text>
    </comment>
    <comment ref="F197" authorId="0" shapeId="0" xr:uid="{0311BC91-9250-45B5-94F8-BDEFA8E65435}">
      <text>
        <r>
          <rPr>
            <b/>
            <sz val="9"/>
            <color indexed="81"/>
            <rFont val="Tahoma"/>
            <family val="2"/>
          </rPr>
          <t>CEPICI: Prière lier la facture scannée</t>
        </r>
        <r>
          <rPr>
            <sz val="9"/>
            <color indexed="81"/>
            <rFont val="Tahoma"/>
            <family val="2"/>
          </rPr>
          <t xml:space="preserve">
</t>
        </r>
      </text>
    </comment>
    <comment ref="F198" authorId="0" shapeId="0" xr:uid="{F36C3305-D380-4583-AF6E-8904F61B4F40}">
      <text>
        <r>
          <rPr>
            <b/>
            <sz val="9"/>
            <color indexed="81"/>
            <rFont val="Tahoma"/>
            <family val="2"/>
          </rPr>
          <t>CEPICI: Prière lier la facture scannée</t>
        </r>
        <r>
          <rPr>
            <sz val="9"/>
            <color indexed="81"/>
            <rFont val="Tahoma"/>
            <family val="2"/>
          </rPr>
          <t xml:space="preserve">
</t>
        </r>
      </text>
    </comment>
    <comment ref="F199" authorId="0" shapeId="0" xr:uid="{870A739A-7171-434B-9398-11EE9A7604B1}">
      <text>
        <r>
          <rPr>
            <b/>
            <sz val="9"/>
            <color indexed="81"/>
            <rFont val="Tahoma"/>
            <family val="2"/>
          </rPr>
          <t>CEPICI: Prière lier la facture scannée</t>
        </r>
        <r>
          <rPr>
            <sz val="9"/>
            <color indexed="81"/>
            <rFont val="Tahoma"/>
            <family val="2"/>
          </rPr>
          <t xml:space="preserve">
</t>
        </r>
      </text>
    </comment>
    <comment ref="F200" authorId="0" shapeId="0" xr:uid="{EE8B32CD-06C5-43C9-924C-46441E3B1E69}">
      <text>
        <r>
          <rPr>
            <b/>
            <sz val="9"/>
            <color indexed="81"/>
            <rFont val="Tahoma"/>
            <family val="2"/>
          </rPr>
          <t>CEPICI: Prière lier la facture scannée</t>
        </r>
        <r>
          <rPr>
            <sz val="9"/>
            <color indexed="81"/>
            <rFont val="Tahoma"/>
            <family val="2"/>
          </rPr>
          <t xml:space="preserve">
</t>
        </r>
      </text>
    </comment>
    <comment ref="F201" authorId="0" shapeId="0" xr:uid="{CFD16831-9F1C-4A02-B040-75AB2F95A8FD}">
      <text>
        <r>
          <rPr>
            <b/>
            <sz val="9"/>
            <color indexed="81"/>
            <rFont val="Tahoma"/>
            <family val="2"/>
          </rPr>
          <t>CEPICI: Prière lier la facture scannée</t>
        </r>
        <r>
          <rPr>
            <sz val="9"/>
            <color indexed="81"/>
            <rFont val="Tahoma"/>
            <family val="2"/>
          </rPr>
          <t xml:space="preserve">
</t>
        </r>
      </text>
    </comment>
    <comment ref="F202" authorId="0" shapeId="0" xr:uid="{BB85AD8F-4E73-4E6D-B313-9B5B4121F66B}">
      <text>
        <r>
          <rPr>
            <b/>
            <sz val="9"/>
            <color indexed="81"/>
            <rFont val="Tahoma"/>
            <family val="2"/>
          </rPr>
          <t>CEPICI: Prière lier la facture scannée</t>
        </r>
        <r>
          <rPr>
            <sz val="9"/>
            <color indexed="81"/>
            <rFont val="Tahoma"/>
            <family val="2"/>
          </rPr>
          <t xml:space="preserve">
</t>
        </r>
      </text>
    </comment>
    <comment ref="F203" authorId="0" shapeId="0" xr:uid="{95CA46C0-9786-4BA0-A5CD-CF1B5CECFFF1}">
      <text>
        <r>
          <rPr>
            <b/>
            <sz val="9"/>
            <color indexed="81"/>
            <rFont val="Tahoma"/>
            <family val="2"/>
          </rPr>
          <t>CEPICI: Prière lier la facture scannée</t>
        </r>
        <r>
          <rPr>
            <sz val="9"/>
            <color indexed="81"/>
            <rFont val="Tahoma"/>
            <family val="2"/>
          </rPr>
          <t xml:space="preserve">
</t>
        </r>
      </text>
    </comment>
    <comment ref="F204" authorId="0" shapeId="0" xr:uid="{CD71DB3F-83A2-4182-8838-09EF5BC3275D}">
      <text>
        <r>
          <rPr>
            <b/>
            <sz val="9"/>
            <color indexed="81"/>
            <rFont val="Tahoma"/>
            <family val="2"/>
          </rPr>
          <t>CEPICI: Prière lier la facture scannée</t>
        </r>
        <r>
          <rPr>
            <sz val="9"/>
            <color indexed="81"/>
            <rFont val="Tahoma"/>
            <family val="2"/>
          </rPr>
          <t xml:space="preserve">
</t>
        </r>
      </text>
    </comment>
    <comment ref="F205" authorId="0" shapeId="0" xr:uid="{7954BC88-EE58-474D-BF9A-E1236A9A47D5}">
      <text>
        <r>
          <rPr>
            <b/>
            <sz val="9"/>
            <color indexed="81"/>
            <rFont val="Tahoma"/>
            <family val="2"/>
          </rPr>
          <t>CEPICI: Prière lier la facture scannée</t>
        </r>
        <r>
          <rPr>
            <sz val="9"/>
            <color indexed="81"/>
            <rFont val="Tahoma"/>
            <family val="2"/>
          </rPr>
          <t xml:space="preserve">
</t>
        </r>
      </text>
    </comment>
    <comment ref="F206" authorId="0" shapeId="0" xr:uid="{9D1A24D3-27E4-4EF7-902B-084200CAA17B}">
      <text>
        <r>
          <rPr>
            <b/>
            <sz val="9"/>
            <color indexed="81"/>
            <rFont val="Tahoma"/>
            <family val="2"/>
          </rPr>
          <t>CEPICI: Prière lier la facture scannée</t>
        </r>
        <r>
          <rPr>
            <sz val="9"/>
            <color indexed="81"/>
            <rFont val="Tahoma"/>
            <family val="2"/>
          </rPr>
          <t xml:space="preserve">
</t>
        </r>
      </text>
    </comment>
    <comment ref="F207" authorId="0" shapeId="0" xr:uid="{4E30ECC7-AE34-4CFE-BCF6-95BEA35B07DE}">
      <text>
        <r>
          <rPr>
            <b/>
            <sz val="9"/>
            <color indexed="81"/>
            <rFont val="Tahoma"/>
            <family val="2"/>
          </rPr>
          <t>CEPICI: Prière lier la facture scannée</t>
        </r>
        <r>
          <rPr>
            <sz val="9"/>
            <color indexed="81"/>
            <rFont val="Tahoma"/>
            <family val="2"/>
          </rPr>
          <t xml:space="preserve">
</t>
        </r>
      </text>
    </comment>
    <comment ref="F208" authorId="0" shapeId="0" xr:uid="{6976CCA8-1E83-43BB-9EEC-3A52A9826B5F}">
      <text>
        <r>
          <rPr>
            <b/>
            <sz val="9"/>
            <color indexed="81"/>
            <rFont val="Tahoma"/>
            <family val="2"/>
          </rPr>
          <t>CEPICI: Prière lier la facture scannée</t>
        </r>
        <r>
          <rPr>
            <sz val="9"/>
            <color indexed="81"/>
            <rFont val="Tahoma"/>
            <family val="2"/>
          </rPr>
          <t xml:space="preserve">
</t>
        </r>
      </text>
    </comment>
    <comment ref="F209" authorId="0" shapeId="0" xr:uid="{0F455F7E-6A29-497D-9C25-E96151AC4512}">
      <text>
        <r>
          <rPr>
            <b/>
            <sz val="9"/>
            <color indexed="81"/>
            <rFont val="Tahoma"/>
            <family val="2"/>
          </rPr>
          <t>CEPICI: Prière lier la facture scannée</t>
        </r>
        <r>
          <rPr>
            <sz val="9"/>
            <color indexed="81"/>
            <rFont val="Tahoma"/>
            <family val="2"/>
          </rPr>
          <t xml:space="preserve">
</t>
        </r>
      </text>
    </comment>
    <comment ref="F210" authorId="0" shapeId="0" xr:uid="{3A798EED-70F7-42CF-A560-4210E3782F63}">
      <text>
        <r>
          <rPr>
            <b/>
            <sz val="9"/>
            <color indexed="81"/>
            <rFont val="Tahoma"/>
            <family val="2"/>
          </rPr>
          <t>CEPICI: Prière lier la facture scannée</t>
        </r>
        <r>
          <rPr>
            <sz val="9"/>
            <color indexed="81"/>
            <rFont val="Tahoma"/>
            <family val="2"/>
          </rPr>
          <t xml:space="preserve">
</t>
        </r>
      </text>
    </comment>
    <comment ref="F211" authorId="0" shapeId="0" xr:uid="{6DEF321B-B338-46FF-A3BE-F49E58686513}">
      <text>
        <r>
          <rPr>
            <b/>
            <sz val="9"/>
            <color indexed="81"/>
            <rFont val="Tahoma"/>
            <family val="2"/>
          </rPr>
          <t>CEPICI: Prière lier la facture scannée</t>
        </r>
        <r>
          <rPr>
            <sz val="9"/>
            <color indexed="81"/>
            <rFont val="Tahoma"/>
            <family val="2"/>
          </rPr>
          <t xml:space="preserve">
</t>
        </r>
      </text>
    </comment>
    <comment ref="F212" authorId="0" shapeId="0" xr:uid="{907EB7EC-F527-4A20-B6A6-5A256359D13D}">
      <text>
        <r>
          <rPr>
            <b/>
            <sz val="9"/>
            <color indexed="81"/>
            <rFont val="Tahoma"/>
            <family val="2"/>
          </rPr>
          <t>CEPICI: Prière lier la facture scannée</t>
        </r>
        <r>
          <rPr>
            <sz val="9"/>
            <color indexed="81"/>
            <rFont val="Tahoma"/>
            <family val="2"/>
          </rPr>
          <t xml:space="preserve">
</t>
        </r>
      </text>
    </comment>
    <comment ref="F213" authorId="0" shapeId="0" xr:uid="{7174584A-B4A4-443B-B083-E7483FCD97DF}">
      <text>
        <r>
          <rPr>
            <b/>
            <sz val="9"/>
            <color indexed="81"/>
            <rFont val="Tahoma"/>
            <family val="2"/>
          </rPr>
          <t>CEPICI: Prière lier la facture scannée</t>
        </r>
        <r>
          <rPr>
            <sz val="9"/>
            <color indexed="81"/>
            <rFont val="Tahoma"/>
            <family val="2"/>
          </rPr>
          <t xml:space="preserve">
</t>
        </r>
      </text>
    </comment>
    <comment ref="F214" authorId="0" shapeId="0" xr:uid="{0039D924-0C2F-4D3D-8242-4209B117C439}">
      <text>
        <r>
          <rPr>
            <b/>
            <sz val="9"/>
            <color indexed="81"/>
            <rFont val="Tahoma"/>
            <family val="2"/>
          </rPr>
          <t>CEPICI: Prière lier la facture scannée</t>
        </r>
        <r>
          <rPr>
            <sz val="9"/>
            <color indexed="81"/>
            <rFont val="Tahoma"/>
            <family val="2"/>
          </rPr>
          <t xml:space="preserve">
</t>
        </r>
      </text>
    </comment>
    <comment ref="F215" authorId="0" shapeId="0" xr:uid="{A3A99A27-5F9F-42F9-82FD-6B9AE95481FA}">
      <text>
        <r>
          <rPr>
            <b/>
            <sz val="9"/>
            <color indexed="81"/>
            <rFont val="Tahoma"/>
            <family val="2"/>
          </rPr>
          <t>CEPICI: Prière lier la facture scannée</t>
        </r>
        <r>
          <rPr>
            <sz val="9"/>
            <color indexed="81"/>
            <rFont val="Tahoma"/>
            <family val="2"/>
          </rPr>
          <t xml:space="preserve">
</t>
        </r>
      </text>
    </comment>
    <comment ref="F216" authorId="0" shapeId="0" xr:uid="{5FD001C2-1D8E-4ED5-A0BC-1BDEAD6CC629}">
      <text>
        <r>
          <rPr>
            <b/>
            <sz val="9"/>
            <color indexed="81"/>
            <rFont val="Tahoma"/>
            <family val="2"/>
          </rPr>
          <t>CEPICI: Prière lier la facture scannée</t>
        </r>
        <r>
          <rPr>
            <sz val="9"/>
            <color indexed="81"/>
            <rFont val="Tahoma"/>
            <family val="2"/>
          </rPr>
          <t xml:space="preserve">
</t>
        </r>
      </text>
    </comment>
    <comment ref="F217" authorId="0" shapeId="0" xr:uid="{95E5AF2E-E8CD-487E-9378-929A5F2C4238}">
      <text>
        <r>
          <rPr>
            <b/>
            <sz val="9"/>
            <color indexed="81"/>
            <rFont val="Tahoma"/>
            <family val="2"/>
          </rPr>
          <t>CEPICI: Prière lier la facture scannée</t>
        </r>
        <r>
          <rPr>
            <sz val="9"/>
            <color indexed="81"/>
            <rFont val="Tahoma"/>
            <family val="2"/>
          </rPr>
          <t xml:space="preserve">
</t>
        </r>
      </text>
    </comment>
    <comment ref="F218" authorId="0" shapeId="0" xr:uid="{79ED8875-2D6B-4ADA-B044-9C43D2B399A8}">
      <text>
        <r>
          <rPr>
            <b/>
            <sz val="9"/>
            <color indexed="81"/>
            <rFont val="Tahoma"/>
            <family val="2"/>
          </rPr>
          <t>CEPICI: Prière lier la facture scannée</t>
        </r>
        <r>
          <rPr>
            <sz val="9"/>
            <color indexed="81"/>
            <rFont val="Tahoma"/>
            <family val="2"/>
          </rPr>
          <t xml:space="preserve">
</t>
        </r>
      </text>
    </comment>
    <comment ref="F219" authorId="0" shapeId="0" xr:uid="{438618FC-F64E-46DD-8E93-2F6EF1754B52}">
      <text>
        <r>
          <rPr>
            <b/>
            <sz val="9"/>
            <color indexed="81"/>
            <rFont val="Tahoma"/>
            <family val="2"/>
          </rPr>
          <t>CEPICI: Prière lier la facture scannée</t>
        </r>
        <r>
          <rPr>
            <sz val="9"/>
            <color indexed="81"/>
            <rFont val="Tahoma"/>
            <family val="2"/>
          </rPr>
          <t xml:space="preserve">
</t>
        </r>
      </text>
    </comment>
    <comment ref="F220" authorId="0" shapeId="0" xr:uid="{2BE8856F-66F4-4C24-96E4-2EE102503911}">
      <text>
        <r>
          <rPr>
            <b/>
            <sz val="9"/>
            <color indexed="81"/>
            <rFont val="Tahoma"/>
            <family val="2"/>
          </rPr>
          <t>CEPICI: Prière lier la facture scannée</t>
        </r>
        <r>
          <rPr>
            <sz val="9"/>
            <color indexed="81"/>
            <rFont val="Tahoma"/>
            <family val="2"/>
          </rPr>
          <t xml:space="preserve">
</t>
        </r>
      </text>
    </comment>
    <comment ref="F221" authorId="0" shapeId="0" xr:uid="{C7DF7228-FD76-442F-B4D0-D7C755838AA2}">
      <text>
        <r>
          <rPr>
            <b/>
            <sz val="9"/>
            <color indexed="81"/>
            <rFont val="Tahoma"/>
            <family val="2"/>
          </rPr>
          <t>CEPICI: Prière lier la facture scannée</t>
        </r>
        <r>
          <rPr>
            <sz val="9"/>
            <color indexed="81"/>
            <rFont val="Tahoma"/>
            <family val="2"/>
          </rPr>
          <t xml:space="preserve">
</t>
        </r>
      </text>
    </comment>
    <comment ref="F222" authorId="0" shapeId="0" xr:uid="{3FAE48F0-1EFC-43D6-ABBC-BE2EAF74DFCF}">
      <text>
        <r>
          <rPr>
            <b/>
            <sz val="9"/>
            <color indexed="81"/>
            <rFont val="Tahoma"/>
            <family val="2"/>
          </rPr>
          <t>CEPICI: Prière lier la facture scannée</t>
        </r>
        <r>
          <rPr>
            <sz val="9"/>
            <color indexed="81"/>
            <rFont val="Tahoma"/>
            <family val="2"/>
          </rPr>
          <t xml:space="preserve">
</t>
        </r>
      </text>
    </comment>
    <comment ref="F223" authorId="0" shapeId="0" xr:uid="{B3CC35E0-CAE3-41F0-801D-A72A9836BDCC}">
      <text>
        <r>
          <rPr>
            <b/>
            <sz val="9"/>
            <color indexed="81"/>
            <rFont val="Tahoma"/>
            <family val="2"/>
          </rPr>
          <t>CEPICI: Prière lier la facture scannée</t>
        </r>
        <r>
          <rPr>
            <sz val="9"/>
            <color indexed="81"/>
            <rFont val="Tahoma"/>
            <family val="2"/>
          </rPr>
          <t xml:space="preserve">
</t>
        </r>
      </text>
    </comment>
    <comment ref="F224" authorId="0" shapeId="0" xr:uid="{F719C3B7-DD0A-45F2-98E8-709A575D6960}">
      <text>
        <r>
          <rPr>
            <b/>
            <sz val="9"/>
            <color indexed="81"/>
            <rFont val="Tahoma"/>
            <family val="2"/>
          </rPr>
          <t>CEPICI: Prière lier la facture scannée</t>
        </r>
        <r>
          <rPr>
            <sz val="9"/>
            <color indexed="81"/>
            <rFont val="Tahoma"/>
            <family val="2"/>
          </rPr>
          <t xml:space="preserve">
</t>
        </r>
      </text>
    </comment>
    <comment ref="F225" authorId="0" shapeId="0" xr:uid="{A66A6D88-64E4-4FD3-AF81-D208FFEF37FC}">
      <text>
        <r>
          <rPr>
            <b/>
            <sz val="9"/>
            <color indexed="81"/>
            <rFont val="Tahoma"/>
            <family val="2"/>
          </rPr>
          <t>CEPICI: Prière lier la facture scannée</t>
        </r>
        <r>
          <rPr>
            <sz val="9"/>
            <color indexed="81"/>
            <rFont val="Tahoma"/>
            <family val="2"/>
          </rPr>
          <t xml:space="preserve">
</t>
        </r>
      </text>
    </comment>
    <comment ref="F226" authorId="0" shapeId="0" xr:uid="{A989CED8-B8DC-4C16-AEB7-1CF256ED546E}">
      <text>
        <r>
          <rPr>
            <b/>
            <sz val="9"/>
            <color indexed="81"/>
            <rFont val="Tahoma"/>
            <family val="2"/>
          </rPr>
          <t>CEPICI: Prière lier la facture scannée</t>
        </r>
        <r>
          <rPr>
            <sz val="9"/>
            <color indexed="81"/>
            <rFont val="Tahoma"/>
            <family val="2"/>
          </rPr>
          <t xml:space="preserve">
</t>
        </r>
      </text>
    </comment>
    <comment ref="F227" authorId="0" shapeId="0" xr:uid="{BD328CAE-93CB-4559-A051-98EB0D0F076B}">
      <text>
        <r>
          <rPr>
            <b/>
            <sz val="9"/>
            <color indexed="81"/>
            <rFont val="Tahoma"/>
            <family val="2"/>
          </rPr>
          <t>CEPICI: Prière lier la facture scannée</t>
        </r>
        <r>
          <rPr>
            <sz val="9"/>
            <color indexed="81"/>
            <rFont val="Tahoma"/>
            <family val="2"/>
          </rPr>
          <t xml:space="preserve">
</t>
        </r>
      </text>
    </comment>
    <comment ref="F228" authorId="0" shapeId="0" xr:uid="{4B785D2D-F2F6-4051-A346-6F39EF1B5008}">
      <text>
        <r>
          <rPr>
            <b/>
            <sz val="9"/>
            <color indexed="81"/>
            <rFont val="Tahoma"/>
            <family val="2"/>
          </rPr>
          <t>CEPICI: Prière lier la facture scannée</t>
        </r>
        <r>
          <rPr>
            <sz val="9"/>
            <color indexed="81"/>
            <rFont val="Tahoma"/>
            <family val="2"/>
          </rPr>
          <t xml:space="preserve">
</t>
        </r>
      </text>
    </comment>
    <comment ref="F229" authorId="0" shapeId="0" xr:uid="{C3B7B30C-786A-4DEB-A8CD-BBB9EC060F4C}">
      <text>
        <r>
          <rPr>
            <b/>
            <sz val="9"/>
            <color indexed="81"/>
            <rFont val="Tahoma"/>
            <family val="2"/>
          </rPr>
          <t>CEPICI: Prière lier la facture scannée</t>
        </r>
        <r>
          <rPr>
            <sz val="9"/>
            <color indexed="81"/>
            <rFont val="Tahoma"/>
            <family val="2"/>
          </rPr>
          <t xml:space="preserve">
</t>
        </r>
      </text>
    </comment>
    <comment ref="F230" authorId="0" shapeId="0" xr:uid="{0D0F3939-9F7A-408D-BDB2-F8F57BC7FE7D}">
      <text>
        <r>
          <rPr>
            <b/>
            <sz val="9"/>
            <color indexed="81"/>
            <rFont val="Tahoma"/>
            <family val="2"/>
          </rPr>
          <t>CEPICI: Prière lier la facture scannée</t>
        </r>
        <r>
          <rPr>
            <sz val="9"/>
            <color indexed="81"/>
            <rFont val="Tahoma"/>
            <family val="2"/>
          </rPr>
          <t xml:space="preserve">
</t>
        </r>
      </text>
    </comment>
    <comment ref="F231" authorId="0" shapeId="0" xr:uid="{F349BD59-4387-4017-A7C7-F93C5810C65F}">
      <text>
        <r>
          <rPr>
            <b/>
            <sz val="9"/>
            <color indexed="81"/>
            <rFont val="Tahoma"/>
            <family val="2"/>
          </rPr>
          <t>CEPICI: Prière lier la facture scannée</t>
        </r>
        <r>
          <rPr>
            <sz val="9"/>
            <color indexed="81"/>
            <rFont val="Tahoma"/>
            <family val="2"/>
          </rPr>
          <t xml:space="preserve">
</t>
        </r>
      </text>
    </comment>
    <comment ref="F232" authorId="0" shapeId="0" xr:uid="{B1A6C3EB-F427-4D62-AB2D-D1FC3D5C1FA5}">
      <text>
        <r>
          <rPr>
            <b/>
            <sz val="9"/>
            <color indexed="81"/>
            <rFont val="Tahoma"/>
            <family val="2"/>
          </rPr>
          <t>CEPICI: Prière lier la facture scannée</t>
        </r>
        <r>
          <rPr>
            <sz val="9"/>
            <color indexed="81"/>
            <rFont val="Tahoma"/>
            <family val="2"/>
          </rPr>
          <t xml:space="preserve">
</t>
        </r>
      </text>
    </comment>
    <comment ref="F233" authorId="0" shapeId="0" xr:uid="{EBDFF001-CF29-4608-B4FA-23322F1D1E76}">
      <text>
        <r>
          <rPr>
            <b/>
            <sz val="9"/>
            <color indexed="81"/>
            <rFont val="Tahoma"/>
            <family val="2"/>
          </rPr>
          <t>CEPICI: Prière lier la facture scannée</t>
        </r>
        <r>
          <rPr>
            <sz val="9"/>
            <color indexed="81"/>
            <rFont val="Tahoma"/>
            <family val="2"/>
          </rPr>
          <t xml:space="preserve">
</t>
        </r>
      </text>
    </comment>
    <comment ref="F234" authorId="0" shapeId="0" xr:uid="{1AD03F11-7FDC-400F-B38A-4D021F38B191}">
      <text>
        <r>
          <rPr>
            <b/>
            <sz val="9"/>
            <color indexed="81"/>
            <rFont val="Tahoma"/>
            <family val="2"/>
          </rPr>
          <t>CEPICI: Prière lier la facture scannée</t>
        </r>
        <r>
          <rPr>
            <sz val="9"/>
            <color indexed="81"/>
            <rFont val="Tahoma"/>
            <family val="2"/>
          </rPr>
          <t xml:space="preserve">
</t>
        </r>
      </text>
    </comment>
    <comment ref="F235" authorId="0" shapeId="0" xr:uid="{1AC2911A-C37E-4A24-AA6E-6DAA398EB669}">
      <text>
        <r>
          <rPr>
            <b/>
            <sz val="9"/>
            <color indexed="81"/>
            <rFont val="Tahoma"/>
            <family val="2"/>
          </rPr>
          <t>CEPICI: Prière lier la facture scannée</t>
        </r>
        <r>
          <rPr>
            <sz val="9"/>
            <color indexed="81"/>
            <rFont val="Tahoma"/>
            <family val="2"/>
          </rPr>
          <t xml:space="preserve">
</t>
        </r>
      </text>
    </comment>
    <comment ref="F236" authorId="0" shapeId="0" xr:uid="{A4E6E4ED-705E-4718-9BD3-2BF68B6C36DD}">
      <text>
        <r>
          <rPr>
            <b/>
            <sz val="9"/>
            <color indexed="81"/>
            <rFont val="Tahoma"/>
            <family val="2"/>
          </rPr>
          <t>CEPICI: Prière lier la facture scannée</t>
        </r>
        <r>
          <rPr>
            <sz val="9"/>
            <color indexed="81"/>
            <rFont val="Tahoma"/>
            <family val="2"/>
          </rPr>
          <t xml:space="preserve">
</t>
        </r>
      </text>
    </comment>
    <comment ref="F237" authorId="0" shapeId="0" xr:uid="{C7BB9B42-A328-4742-A9C3-46FD6F33BC8A}">
      <text>
        <r>
          <rPr>
            <b/>
            <sz val="9"/>
            <color indexed="81"/>
            <rFont val="Tahoma"/>
            <family val="2"/>
          </rPr>
          <t>CEPICI: Prière lier la facture scannée</t>
        </r>
        <r>
          <rPr>
            <sz val="9"/>
            <color indexed="81"/>
            <rFont val="Tahoma"/>
            <family val="2"/>
          </rPr>
          <t xml:space="preserve">
</t>
        </r>
      </text>
    </comment>
    <comment ref="F238" authorId="0" shapeId="0" xr:uid="{82E6C0C3-FCDF-4B15-B9D9-9837E68ED9A1}">
      <text>
        <r>
          <rPr>
            <b/>
            <sz val="9"/>
            <color indexed="81"/>
            <rFont val="Tahoma"/>
            <family val="2"/>
          </rPr>
          <t>CEPICI: Prière lier la facture scannée</t>
        </r>
        <r>
          <rPr>
            <sz val="9"/>
            <color indexed="81"/>
            <rFont val="Tahoma"/>
            <family val="2"/>
          </rPr>
          <t xml:space="preserve">
</t>
        </r>
      </text>
    </comment>
    <comment ref="F239" authorId="0" shapeId="0" xr:uid="{35BE3531-221E-4DAC-AC73-45F0B370B964}">
      <text>
        <r>
          <rPr>
            <b/>
            <sz val="9"/>
            <color indexed="81"/>
            <rFont val="Tahoma"/>
            <family val="2"/>
          </rPr>
          <t>CEPICI: Prière lier la facture scannée</t>
        </r>
        <r>
          <rPr>
            <sz val="9"/>
            <color indexed="81"/>
            <rFont val="Tahoma"/>
            <family val="2"/>
          </rPr>
          <t xml:space="preserve">
</t>
        </r>
      </text>
    </comment>
    <comment ref="F240" authorId="0" shapeId="0" xr:uid="{E475A22E-32A4-49CA-BC85-AFA2B308E62E}">
      <text>
        <r>
          <rPr>
            <b/>
            <sz val="9"/>
            <color indexed="81"/>
            <rFont val="Tahoma"/>
            <family val="2"/>
          </rPr>
          <t>CEPICI: Prière lier la facture scannée</t>
        </r>
        <r>
          <rPr>
            <sz val="9"/>
            <color indexed="81"/>
            <rFont val="Tahoma"/>
            <family val="2"/>
          </rPr>
          <t xml:space="preserve">
</t>
        </r>
      </text>
    </comment>
    <comment ref="F241" authorId="0" shapeId="0" xr:uid="{911C683F-2E18-4020-AD09-F8F816F255EA}">
      <text>
        <r>
          <rPr>
            <b/>
            <sz val="9"/>
            <color indexed="81"/>
            <rFont val="Tahoma"/>
            <family val="2"/>
          </rPr>
          <t>CEPICI: Prière lier la facture scannée</t>
        </r>
        <r>
          <rPr>
            <sz val="9"/>
            <color indexed="81"/>
            <rFont val="Tahoma"/>
            <family val="2"/>
          </rPr>
          <t xml:space="preserve">
</t>
        </r>
      </text>
    </comment>
    <comment ref="F242" authorId="0" shapeId="0" xr:uid="{2BC62E26-575C-4CFE-B4A8-DECD428E0CC2}">
      <text>
        <r>
          <rPr>
            <b/>
            <sz val="9"/>
            <color indexed="81"/>
            <rFont val="Tahoma"/>
            <family val="2"/>
          </rPr>
          <t>CEPICI: Prière lier la facture scannée</t>
        </r>
        <r>
          <rPr>
            <sz val="9"/>
            <color indexed="81"/>
            <rFont val="Tahoma"/>
            <family val="2"/>
          </rPr>
          <t xml:space="preserve">
</t>
        </r>
      </text>
    </comment>
    <comment ref="F243" authorId="0" shapeId="0" xr:uid="{F98D89E5-9DF9-4C19-BAAA-E135089ED80B}">
      <text>
        <r>
          <rPr>
            <b/>
            <sz val="9"/>
            <color indexed="81"/>
            <rFont val="Tahoma"/>
            <family val="2"/>
          </rPr>
          <t>CEPICI: Prière lier la facture scannée</t>
        </r>
        <r>
          <rPr>
            <sz val="9"/>
            <color indexed="81"/>
            <rFont val="Tahoma"/>
            <family val="2"/>
          </rPr>
          <t xml:space="preserve">
</t>
        </r>
      </text>
    </comment>
    <comment ref="F244" authorId="0" shapeId="0" xr:uid="{9B52ED55-4166-44F8-9861-375FB3260BE9}">
      <text>
        <r>
          <rPr>
            <b/>
            <sz val="9"/>
            <color indexed="81"/>
            <rFont val="Tahoma"/>
            <family val="2"/>
          </rPr>
          <t>CEPICI: Prière lier la facture scannée</t>
        </r>
        <r>
          <rPr>
            <sz val="9"/>
            <color indexed="81"/>
            <rFont val="Tahoma"/>
            <family val="2"/>
          </rPr>
          <t xml:space="preserve">
</t>
        </r>
      </text>
    </comment>
    <comment ref="F245" authorId="0" shapeId="0" xr:uid="{19680967-042E-46D0-8622-7375913E428E}">
      <text>
        <r>
          <rPr>
            <b/>
            <sz val="9"/>
            <color indexed="81"/>
            <rFont val="Tahoma"/>
            <family val="2"/>
          </rPr>
          <t>CEPICI: Prière lier la facture scannée</t>
        </r>
        <r>
          <rPr>
            <sz val="9"/>
            <color indexed="81"/>
            <rFont val="Tahoma"/>
            <family val="2"/>
          </rPr>
          <t xml:space="preserve">
</t>
        </r>
      </text>
    </comment>
    <comment ref="F246" authorId="0" shapeId="0" xr:uid="{23DE438B-F937-4EA6-89EA-B66E7077F1D4}">
      <text>
        <r>
          <rPr>
            <b/>
            <sz val="9"/>
            <color indexed="81"/>
            <rFont val="Tahoma"/>
            <family val="2"/>
          </rPr>
          <t>CEPICI: Prière lier la facture scannée</t>
        </r>
        <r>
          <rPr>
            <sz val="9"/>
            <color indexed="81"/>
            <rFont val="Tahoma"/>
            <family val="2"/>
          </rPr>
          <t xml:space="preserve">
</t>
        </r>
      </text>
    </comment>
    <comment ref="F247" authorId="0" shapeId="0" xr:uid="{A051FAAB-DDDF-45A1-A5A2-A3268E6DB66E}">
      <text>
        <r>
          <rPr>
            <b/>
            <sz val="9"/>
            <color indexed="81"/>
            <rFont val="Tahoma"/>
            <family val="2"/>
          </rPr>
          <t>CEPICI: Prière lier la facture scannée</t>
        </r>
        <r>
          <rPr>
            <sz val="9"/>
            <color indexed="81"/>
            <rFont val="Tahoma"/>
            <family val="2"/>
          </rPr>
          <t xml:space="preserve">
</t>
        </r>
      </text>
    </comment>
    <comment ref="F248" authorId="0" shapeId="0" xr:uid="{E2A4A441-8DA7-40A3-B6B9-8F401930C419}">
      <text>
        <r>
          <rPr>
            <b/>
            <sz val="9"/>
            <color indexed="81"/>
            <rFont val="Tahoma"/>
            <family val="2"/>
          </rPr>
          <t>CEPICI: Prière lier la facture scannée</t>
        </r>
        <r>
          <rPr>
            <sz val="9"/>
            <color indexed="81"/>
            <rFont val="Tahoma"/>
            <family val="2"/>
          </rPr>
          <t xml:space="preserve">
</t>
        </r>
      </text>
    </comment>
    <comment ref="F249" authorId="0" shapeId="0" xr:uid="{D506F30A-7576-4C79-B452-E79BD939F324}">
      <text>
        <r>
          <rPr>
            <b/>
            <sz val="9"/>
            <color indexed="81"/>
            <rFont val="Tahoma"/>
            <family val="2"/>
          </rPr>
          <t>CEPICI: Prière lier la facture scannée</t>
        </r>
        <r>
          <rPr>
            <sz val="9"/>
            <color indexed="81"/>
            <rFont val="Tahoma"/>
            <family val="2"/>
          </rPr>
          <t xml:space="preserve">
</t>
        </r>
      </text>
    </comment>
    <comment ref="F250" authorId="0" shapeId="0" xr:uid="{9B5D0B9F-9738-427D-B640-C1BBD4163FD3}">
      <text>
        <r>
          <rPr>
            <b/>
            <sz val="9"/>
            <color indexed="81"/>
            <rFont val="Tahoma"/>
            <family val="2"/>
          </rPr>
          <t>CEPICI: Prière lier la facture scannée</t>
        </r>
        <r>
          <rPr>
            <sz val="9"/>
            <color indexed="81"/>
            <rFont val="Tahoma"/>
            <family val="2"/>
          </rPr>
          <t xml:space="preserve">
</t>
        </r>
      </text>
    </comment>
    <comment ref="F251" authorId="0" shapeId="0" xr:uid="{1A728C1D-1958-4116-8CCE-C7548CF7CABD}">
      <text>
        <r>
          <rPr>
            <b/>
            <sz val="9"/>
            <color indexed="81"/>
            <rFont val="Tahoma"/>
            <family val="2"/>
          </rPr>
          <t>CEPICI: Prière lier la facture scannée</t>
        </r>
        <r>
          <rPr>
            <sz val="9"/>
            <color indexed="81"/>
            <rFont val="Tahoma"/>
            <family val="2"/>
          </rPr>
          <t xml:space="preserve">
</t>
        </r>
      </text>
    </comment>
    <comment ref="F252" authorId="0" shapeId="0" xr:uid="{D9D10AD4-E020-4B80-9ECA-32DBD2681D9E}">
      <text>
        <r>
          <rPr>
            <b/>
            <sz val="9"/>
            <color indexed="81"/>
            <rFont val="Tahoma"/>
            <family val="2"/>
          </rPr>
          <t>CEPICI: Prière lier la facture scannée</t>
        </r>
        <r>
          <rPr>
            <sz val="9"/>
            <color indexed="81"/>
            <rFont val="Tahoma"/>
            <family val="2"/>
          </rPr>
          <t xml:space="preserve">
</t>
        </r>
      </text>
    </comment>
    <comment ref="F253" authorId="0" shapeId="0" xr:uid="{7483EC4A-D819-4B77-8BDA-6C259B25C6BD}">
      <text>
        <r>
          <rPr>
            <b/>
            <sz val="9"/>
            <color indexed="81"/>
            <rFont val="Tahoma"/>
            <family val="2"/>
          </rPr>
          <t>CEPICI: Prière lier la facture scannée</t>
        </r>
        <r>
          <rPr>
            <sz val="9"/>
            <color indexed="81"/>
            <rFont val="Tahoma"/>
            <family val="2"/>
          </rPr>
          <t xml:space="preserve">
</t>
        </r>
      </text>
    </comment>
    <comment ref="F254" authorId="0" shapeId="0" xr:uid="{95488241-6B03-4BD8-BEFE-98E0C472B196}">
      <text>
        <r>
          <rPr>
            <b/>
            <sz val="9"/>
            <color indexed="81"/>
            <rFont val="Tahoma"/>
            <family val="2"/>
          </rPr>
          <t>CEPICI: Prière lier la facture scannée</t>
        </r>
        <r>
          <rPr>
            <sz val="9"/>
            <color indexed="81"/>
            <rFont val="Tahoma"/>
            <family val="2"/>
          </rPr>
          <t xml:space="preserve">
</t>
        </r>
      </text>
    </comment>
    <comment ref="F255" authorId="0" shapeId="0" xr:uid="{0892953E-5187-4202-9D73-49E57160D639}">
      <text>
        <r>
          <rPr>
            <b/>
            <sz val="9"/>
            <color indexed="81"/>
            <rFont val="Tahoma"/>
            <family val="2"/>
          </rPr>
          <t>CEPICI: Prière lier la facture scannée</t>
        </r>
        <r>
          <rPr>
            <sz val="9"/>
            <color indexed="81"/>
            <rFont val="Tahoma"/>
            <family val="2"/>
          </rPr>
          <t xml:space="preserve">
</t>
        </r>
      </text>
    </comment>
    <comment ref="F256" authorId="0" shapeId="0" xr:uid="{1DDF7657-B0E5-4D0C-BBAF-D20B216F8F85}">
      <text>
        <r>
          <rPr>
            <b/>
            <sz val="9"/>
            <color indexed="81"/>
            <rFont val="Tahoma"/>
            <family val="2"/>
          </rPr>
          <t>CEPICI: Prière lier la facture scannée</t>
        </r>
        <r>
          <rPr>
            <sz val="9"/>
            <color indexed="81"/>
            <rFont val="Tahoma"/>
            <family val="2"/>
          </rPr>
          <t xml:space="preserve">
</t>
        </r>
      </text>
    </comment>
    <comment ref="F257" authorId="0" shapeId="0" xr:uid="{1F0B05BF-8B26-4FA9-B975-E3158FD86F67}">
      <text>
        <r>
          <rPr>
            <b/>
            <sz val="9"/>
            <color indexed="81"/>
            <rFont val="Tahoma"/>
            <family val="2"/>
          </rPr>
          <t>CEPICI: Prière lier la facture scannée</t>
        </r>
        <r>
          <rPr>
            <sz val="9"/>
            <color indexed="81"/>
            <rFont val="Tahoma"/>
            <family val="2"/>
          </rPr>
          <t xml:space="preserve">
</t>
        </r>
      </text>
    </comment>
    <comment ref="F258" authorId="0" shapeId="0" xr:uid="{938769A2-E6D2-4DF2-B57F-A391D17CA97D}">
      <text>
        <r>
          <rPr>
            <b/>
            <sz val="9"/>
            <color indexed="81"/>
            <rFont val="Tahoma"/>
            <family val="2"/>
          </rPr>
          <t>CEPICI: Prière lier la facture scannée</t>
        </r>
        <r>
          <rPr>
            <sz val="9"/>
            <color indexed="81"/>
            <rFont val="Tahoma"/>
            <family val="2"/>
          </rPr>
          <t xml:space="preserve">
</t>
        </r>
      </text>
    </comment>
    <comment ref="F259" authorId="0" shapeId="0" xr:uid="{06FCEAAB-42EC-4E6D-AA2D-1D195515D29B}">
      <text>
        <r>
          <rPr>
            <b/>
            <sz val="9"/>
            <color indexed="81"/>
            <rFont val="Tahoma"/>
            <family val="2"/>
          </rPr>
          <t>CEPICI: Prière lier la facture scannée</t>
        </r>
        <r>
          <rPr>
            <sz val="9"/>
            <color indexed="81"/>
            <rFont val="Tahoma"/>
            <family val="2"/>
          </rPr>
          <t xml:space="preserve">
</t>
        </r>
      </text>
    </comment>
    <comment ref="F260" authorId="0" shapeId="0" xr:uid="{354869FE-4137-4C55-9943-749C481BD45C}">
      <text>
        <r>
          <rPr>
            <b/>
            <sz val="9"/>
            <color indexed="81"/>
            <rFont val="Tahoma"/>
            <family val="2"/>
          </rPr>
          <t>CEPICI: Prière lier la facture scannée</t>
        </r>
        <r>
          <rPr>
            <sz val="9"/>
            <color indexed="81"/>
            <rFont val="Tahoma"/>
            <family val="2"/>
          </rPr>
          <t xml:space="preserve">
</t>
        </r>
      </text>
    </comment>
    <comment ref="F261" authorId="0" shapeId="0" xr:uid="{A6F909E6-4EE4-473D-ABBF-A793DBC3A2DB}">
      <text>
        <r>
          <rPr>
            <b/>
            <sz val="9"/>
            <color indexed="81"/>
            <rFont val="Tahoma"/>
            <family val="2"/>
          </rPr>
          <t>CEPICI: Prière lier la facture scannée</t>
        </r>
        <r>
          <rPr>
            <sz val="9"/>
            <color indexed="81"/>
            <rFont val="Tahoma"/>
            <family val="2"/>
          </rPr>
          <t xml:space="preserve">
</t>
        </r>
      </text>
    </comment>
    <comment ref="F262" authorId="0" shapeId="0" xr:uid="{8ABBD44D-EBD6-4E20-A3E6-D8A8E4C66719}">
      <text>
        <r>
          <rPr>
            <b/>
            <sz val="9"/>
            <color indexed="81"/>
            <rFont val="Tahoma"/>
            <family val="2"/>
          </rPr>
          <t>CEPICI: Prière lier la facture scannée</t>
        </r>
        <r>
          <rPr>
            <sz val="9"/>
            <color indexed="81"/>
            <rFont val="Tahoma"/>
            <family val="2"/>
          </rPr>
          <t xml:space="preserve">
</t>
        </r>
      </text>
    </comment>
    <comment ref="F263" authorId="0" shapeId="0" xr:uid="{9B9C99F2-1E85-4727-81B8-3F3FA8486126}">
      <text>
        <r>
          <rPr>
            <b/>
            <sz val="9"/>
            <color indexed="81"/>
            <rFont val="Tahoma"/>
            <family val="2"/>
          </rPr>
          <t>CEPICI: Prière lier la facture scannée</t>
        </r>
        <r>
          <rPr>
            <sz val="9"/>
            <color indexed="81"/>
            <rFont val="Tahoma"/>
            <family val="2"/>
          </rPr>
          <t xml:space="preserve">
</t>
        </r>
      </text>
    </comment>
    <comment ref="F264" authorId="0" shapeId="0" xr:uid="{B74AB3C4-B352-46E1-970D-ED62E8525326}">
      <text>
        <r>
          <rPr>
            <b/>
            <sz val="9"/>
            <color indexed="81"/>
            <rFont val="Tahoma"/>
            <family val="2"/>
          </rPr>
          <t>CEPICI: Prière lier la facture scannée</t>
        </r>
        <r>
          <rPr>
            <sz val="9"/>
            <color indexed="81"/>
            <rFont val="Tahoma"/>
            <family val="2"/>
          </rPr>
          <t xml:space="preserve">
</t>
        </r>
      </text>
    </comment>
    <comment ref="F265" authorId="0" shapeId="0" xr:uid="{C6444520-78B3-4E15-83DB-C07FA61A941E}">
      <text>
        <r>
          <rPr>
            <b/>
            <sz val="9"/>
            <color indexed="81"/>
            <rFont val="Tahoma"/>
            <family val="2"/>
          </rPr>
          <t>CEPICI: Prière lier la facture scannée</t>
        </r>
        <r>
          <rPr>
            <sz val="9"/>
            <color indexed="81"/>
            <rFont val="Tahoma"/>
            <family val="2"/>
          </rPr>
          <t xml:space="preserve">
</t>
        </r>
      </text>
    </comment>
    <comment ref="F266" authorId="0" shapeId="0" xr:uid="{611FFCC7-FF45-4517-A3DB-BF5EBE70E6AB}">
      <text>
        <r>
          <rPr>
            <b/>
            <sz val="9"/>
            <color indexed="81"/>
            <rFont val="Tahoma"/>
            <family val="2"/>
          </rPr>
          <t>CEPICI: Prière lier la facture scannée</t>
        </r>
        <r>
          <rPr>
            <sz val="9"/>
            <color indexed="81"/>
            <rFont val="Tahoma"/>
            <family val="2"/>
          </rPr>
          <t xml:space="preserve">
</t>
        </r>
      </text>
    </comment>
    <comment ref="F267" authorId="0" shapeId="0" xr:uid="{DF35B6A9-E8CE-436F-81F3-67DB613FBD6F}">
      <text>
        <r>
          <rPr>
            <b/>
            <sz val="9"/>
            <color indexed="81"/>
            <rFont val="Tahoma"/>
            <family val="2"/>
          </rPr>
          <t>CEPICI: Prière lier la facture scannée</t>
        </r>
        <r>
          <rPr>
            <sz val="9"/>
            <color indexed="81"/>
            <rFont val="Tahoma"/>
            <family val="2"/>
          </rPr>
          <t xml:space="preserve">
</t>
        </r>
      </text>
    </comment>
    <comment ref="F268" authorId="0" shapeId="0" xr:uid="{8C98BB2D-37A7-4481-A412-69522F9C7276}">
      <text>
        <r>
          <rPr>
            <b/>
            <sz val="9"/>
            <color indexed="81"/>
            <rFont val="Tahoma"/>
            <family val="2"/>
          </rPr>
          <t>CEPICI: Prière lier la facture scannée</t>
        </r>
        <r>
          <rPr>
            <sz val="9"/>
            <color indexed="81"/>
            <rFont val="Tahoma"/>
            <family val="2"/>
          </rPr>
          <t xml:space="preserve">
</t>
        </r>
      </text>
    </comment>
    <comment ref="F269" authorId="0" shapeId="0" xr:uid="{854BB817-2BCB-4769-9C19-18E3EB6674C9}">
      <text>
        <r>
          <rPr>
            <b/>
            <sz val="9"/>
            <color indexed="81"/>
            <rFont val="Tahoma"/>
            <family val="2"/>
          </rPr>
          <t>CEPICI: Prière lier la facture scannée</t>
        </r>
        <r>
          <rPr>
            <sz val="9"/>
            <color indexed="81"/>
            <rFont val="Tahoma"/>
            <family val="2"/>
          </rPr>
          <t xml:space="preserve">
</t>
        </r>
      </text>
    </comment>
    <comment ref="F270" authorId="0" shapeId="0" xr:uid="{286AD6FC-2E03-400B-A686-332FAB2B7410}">
      <text>
        <r>
          <rPr>
            <b/>
            <sz val="9"/>
            <color indexed="81"/>
            <rFont val="Tahoma"/>
            <family val="2"/>
          </rPr>
          <t>CEPICI: Prière lier la facture scannée</t>
        </r>
        <r>
          <rPr>
            <sz val="9"/>
            <color indexed="81"/>
            <rFont val="Tahoma"/>
            <family val="2"/>
          </rPr>
          <t xml:space="preserve">
</t>
        </r>
      </text>
    </comment>
    <comment ref="F271" authorId="0" shapeId="0" xr:uid="{284CFCB5-661A-4194-9DA1-55C803F89E33}">
      <text>
        <r>
          <rPr>
            <b/>
            <sz val="9"/>
            <color indexed="81"/>
            <rFont val="Tahoma"/>
            <family val="2"/>
          </rPr>
          <t>CEPICI: Prière lier la facture scannée</t>
        </r>
        <r>
          <rPr>
            <sz val="9"/>
            <color indexed="81"/>
            <rFont val="Tahoma"/>
            <family val="2"/>
          </rPr>
          <t xml:space="preserve">
</t>
        </r>
      </text>
    </comment>
    <comment ref="F272" authorId="0" shapeId="0" xr:uid="{68944A7E-38EE-40F6-89FA-2BF96D003113}">
      <text>
        <r>
          <rPr>
            <b/>
            <sz val="9"/>
            <color indexed="81"/>
            <rFont val="Tahoma"/>
            <family val="2"/>
          </rPr>
          <t>CEPICI: Prière lier la facture scannée</t>
        </r>
        <r>
          <rPr>
            <sz val="9"/>
            <color indexed="81"/>
            <rFont val="Tahoma"/>
            <family val="2"/>
          </rPr>
          <t xml:space="preserve">
</t>
        </r>
      </text>
    </comment>
    <comment ref="F273" authorId="0" shapeId="0" xr:uid="{406A3650-966E-4E1F-8799-4AC6A53CC753}">
      <text>
        <r>
          <rPr>
            <b/>
            <sz val="9"/>
            <color indexed="81"/>
            <rFont val="Tahoma"/>
            <family val="2"/>
          </rPr>
          <t>CEPICI: Prière lier la facture scannée</t>
        </r>
        <r>
          <rPr>
            <sz val="9"/>
            <color indexed="81"/>
            <rFont val="Tahoma"/>
            <family val="2"/>
          </rPr>
          <t xml:space="preserve">
</t>
        </r>
      </text>
    </comment>
    <comment ref="F274" authorId="0" shapeId="0" xr:uid="{C5E94220-8FC2-43C2-B207-E976B306E64B}">
      <text>
        <r>
          <rPr>
            <b/>
            <sz val="9"/>
            <color indexed="81"/>
            <rFont val="Tahoma"/>
            <family val="2"/>
          </rPr>
          <t>CEPICI: Prière lier la facture scannée</t>
        </r>
        <r>
          <rPr>
            <sz val="9"/>
            <color indexed="81"/>
            <rFont val="Tahoma"/>
            <family val="2"/>
          </rPr>
          <t xml:space="preserve">
</t>
        </r>
      </text>
    </comment>
    <comment ref="F275" authorId="0" shapeId="0" xr:uid="{68705692-CAF4-43D7-BE3A-5B8865B49A90}">
      <text>
        <r>
          <rPr>
            <b/>
            <sz val="9"/>
            <color indexed="81"/>
            <rFont val="Tahoma"/>
            <family val="2"/>
          </rPr>
          <t>CEPICI: Prière lier la facture scannée</t>
        </r>
        <r>
          <rPr>
            <sz val="9"/>
            <color indexed="81"/>
            <rFont val="Tahoma"/>
            <family val="2"/>
          </rPr>
          <t xml:space="preserve">
</t>
        </r>
      </text>
    </comment>
    <comment ref="F276" authorId="0" shapeId="0" xr:uid="{281C08D7-6661-4BDC-B894-2004F874293A}">
      <text>
        <r>
          <rPr>
            <b/>
            <sz val="9"/>
            <color indexed="81"/>
            <rFont val="Tahoma"/>
            <family val="2"/>
          </rPr>
          <t>CEPICI: Prière lier la facture scannée</t>
        </r>
        <r>
          <rPr>
            <sz val="9"/>
            <color indexed="81"/>
            <rFont val="Tahoma"/>
            <family val="2"/>
          </rPr>
          <t xml:space="preserve">
</t>
        </r>
      </text>
    </comment>
    <comment ref="F277" authorId="0" shapeId="0" xr:uid="{353E2918-E1C6-4DDF-822E-2B9990D4975E}">
      <text>
        <r>
          <rPr>
            <b/>
            <sz val="9"/>
            <color indexed="81"/>
            <rFont val="Tahoma"/>
            <family val="2"/>
          </rPr>
          <t>CEPICI: Prière lier la facture scannée</t>
        </r>
        <r>
          <rPr>
            <sz val="9"/>
            <color indexed="81"/>
            <rFont val="Tahoma"/>
            <family val="2"/>
          </rPr>
          <t xml:space="preserve">
</t>
        </r>
      </text>
    </comment>
    <comment ref="F278" authorId="0" shapeId="0" xr:uid="{3A6AD08A-1757-488F-87A1-7A4349A67607}">
      <text>
        <r>
          <rPr>
            <b/>
            <sz val="9"/>
            <color indexed="81"/>
            <rFont val="Tahoma"/>
            <family val="2"/>
          </rPr>
          <t>CEPICI: Prière lier la facture scannée</t>
        </r>
        <r>
          <rPr>
            <sz val="9"/>
            <color indexed="81"/>
            <rFont val="Tahoma"/>
            <family val="2"/>
          </rPr>
          <t xml:space="preserve">
</t>
        </r>
      </text>
    </comment>
    <comment ref="F279" authorId="0" shapeId="0" xr:uid="{00DD1A50-1058-4B77-9B96-4BD57C8C120F}">
      <text>
        <r>
          <rPr>
            <b/>
            <sz val="9"/>
            <color indexed="81"/>
            <rFont val="Tahoma"/>
            <family val="2"/>
          </rPr>
          <t>CEPICI: Prière lier la facture scannée</t>
        </r>
        <r>
          <rPr>
            <sz val="9"/>
            <color indexed="81"/>
            <rFont val="Tahoma"/>
            <family val="2"/>
          </rPr>
          <t xml:space="preserve">
</t>
        </r>
      </text>
    </comment>
    <comment ref="F280" authorId="0" shapeId="0" xr:uid="{15B0C3CF-0A36-4530-95F3-8AA7CF6C14CE}">
      <text>
        <r>
          <rPr>
            <b/>
            <sz val="9"/>
            <color indexed="81"/>
            <rFont val="Tahoma"/>
            <family val="2"/>
          </rPr>
          <t>CEPICI: Prière lier la facture scannée</t>
        </r>
        <r>
          <rPr>
            <sz val="9"/>
            <color indexed="81"/>
            <rFont val="Tahoma"/>
            <family val="2"/>
          </rPr>
          <t xml:space="preserve">
</t>
        </r>
      </text>
    </comment>
    <comment ref="F281" authorId="0" shapeId="0" xr:uid="{5635F5BA-A80F-48C1-9B19-8A012791CF1C}">
      <text>
        <r>
          <rPr>
            <b/>
            <sz val="9"/>
            <color indexed="81"/>
            <rFont val="Tahoma"/>
            <family val="2"/>
          </rPr>
          <t>CEPICI: Prière lier la facture scannée</t>
        </r>
        <r>
          <rPr>
            <sz val="9"/>
            <color indexed="81"/>
            <rFont val="Tahoma"/>
            <family val="2"/>
          </rPr>
          <t xml:space="preserve">
</t>
        </r>
      </text>
    </comment>
    <comment ref="F282" authorId="0" shapeId="0" xr:uid="{E148B3FB-8A58-41B6-AACC-54E19C73AF8D}">
      <text>
        <r>
          <rPr>
            <b/>
            <sz val="9"/>
            <color indexed="81"/>
            <rFont val="Tahoma"/>
            <family val="2"/>
          </rPr>
          <t>CEPICI: Prière lier la facture scannée</t>
        </r>
        <r>
          <rPr>
            <sz val="9"/>
            <color indexed="81"/>
            <rFont val="Tahoma"/>
            <family val="2"/>
          </rPr>
          <t xml:space="preserve">
</t>
        </r>
      </text>
    </comment>
    <comment ref="F283" authorId="0" shapeId="0" xr:uid="{818F0869-AC9E-4C4D-9D9C-45C461064923}">
      <text>
        <r>
          <rPr>
            <b/>
            <sz val="9"/>
            <color indexed="81"/>
            <rFont val="Tahoma"/>
            <family val="2"/>
          </rPr>
          <t>CEPICI: Prière lier la facture scannée</t>
        </r>
        <r>
          <rPr>
            <sz val="9"/>
            <color indexed="81"/>
            <rFont val="Tahoma"/>
            <family val="2"/>
          </rPr>
          <t xml:space="preserve">
</t>
        </r>
      </text>
    </comment>
    <comment ref="F284" authorId="0" shapeId="0" xr:uid="{20300CCC-257B-48E0-B15F-F1CC58C3F1D6}">
      <text>
        <r>
          <rPr>
            <b/>
            <sz val="9"/>
            <color indexed="81"/>
            <rFont val="Tahoma"/>
            <family val="2"/>
          </rPr>
          <t>CEPICI: Prière lier la facture scannée</t>
        </r>
        <r>
          <rPr>
            <sz val="9"/>
            <color indexed="81"/>
            <rFont val="Tahoma"/>
            <family val="2"/>
          </rPr>
          <t xml:space="preserve">
</t>
        </r>
      </text>
    </comment>
    <comment ref="F285" authorId="0" shapeId="0" xr:uid="{39E148DE-0ABA-4F57-A182-188962336E79}">
      <text>
        <r>
          <rPr>
            <b/>
            <sz val="9"/>
            <color indexed="81"/>
            <rFont val="Tahoma"/>
            <family val="2"/>
          </rPr>
          <t>CEPICI: Prière lier la facture scannée</t>
        </r>
        <r>
          <rPr>
            <sz val="9"/>
            <color indexed="81"/>
            <rFont val="Tahoma"/>
            <family val="2"/>
          </rPr>
          <t xml:space="preserve">
</t>
        </r>
      </text>
    </comment>
    <comment ref="F286" authorId="0" shapeId="0" xr:uid="{6F4285BE-9EF9-4D9B-8611-4ECA8ED7165D}">
      <text>
        <r>
          <rPr>
            <b/>
            <sz val="9"/>
            <color indexed="81"/>
            <rFont val="Tahoma"/>
            <family val="2"/>
          </rPr>
          <t>CEPICI: Prière lier la facture scannée</t>
        </r>
        <r>
          <rPr>
            <sz val="9"/>
            <color indexed="81"/>
            <rFont val="Tahoma"/>
            <family val="2"/>
          </rPr>
          <t xml:space="preserve">
</t>
        </r>
      </text>
    </comment>
    <comment ref="F287" authorId="0" shapeId="0" xr:uid="{3E976B92-E6CD-41C8-8400-BA638FC350CE}">
      <text>
        <r>
          <rPr>
            <b/>
            <sz val="9"/>
            <color indexed="81"/>
            <rFont val="Tahoma"/>
            <family val="2"/>
          </rPr>
          <t>CEPICI: Prière lier la facture scannée</t>
        </r>
        <r>
          <rPr>
            <sz val="9"/>
            <color indexed="81"/>
            <rFont val="Tahoma"/>
            <family val="2"/>
          </rPr>
          <t xml:space="preserve">
</t>
        </r>
      </text>
    </comment>
    <comment ref="F288" authorId="0" shapeId="0" xr:uid="{78A515ED-2D0A-4641-A342-77C9AE1B3437}">
      <text>
        <r>
          <rPr>
            <b/>
            <sz val="9"/>
            <color indexed="81"/>
            <rFont val="Tahoma"/>
            <family val="2"/>
          </rPr>
          <t>CEPICI: Prière lier la facture scannée</t>
        </r>
        <r>
          <rPr>
            <sz val="9"/>
            <color indexed="81"/>
            <rFont val="Tahoma"/>
            <family val="2"/>
          </rPr>
          <t xml:space="preserve">
</t>
        </r>
      </text>
    </comment>
    <comment ref="F289" authorId="0" shapeId="0" xr:uid="{9A42C6F0-D414-46BB-A46C-218E652C22C8}">
      <text>
        <r>
          <rPr>
            <b/>
            <sz val="9"/>
            <color indexed="81"/>
            <rFont val="Tahoma"/>
            <family val="2"/>
          </rPr>
          <t>CEPICI: Prière lier la facture scannée</t>
        </r>
        <r>
          <rPr>
            <sz val="9"/>
            <color indexed="81"/>
            <rFont val="Tahoma"/>
            <family val="2"/>
          </rPr>
          <t xml:space="preserve">
</t>
        </r>
      </text>
    </comment>
    <comment ref="F290" authorId="0" shapeId="0" xr:uid="{600697E4-794A-4A95-AC83-2C41175B74E6}">
      <text>
        <r>
          <rPr>
            <b/>
            <sz val="9"/>
            <color indexed="81"/>
            <rFont val="Tahoma"/>
            <family val="2"/>
          </rPr>
          <t>CEPICI: Prière lier la facture scannée</t>
        </r>
        <r>
          <rPr>
            <sz val="9"/>
            <color indexed="81"/>
            <rFont val="Tahoma"/>
            <family val="2"/>
          </rPr>
          <t xml:space="preserve">
</t>
        </r>
      </text>
    </comment>
    <comment ref="F291" authorId="0" shapeId="0" xr:uid="{2D7376BF-44C3-4BD9-9C59-09F33FB7C5B2}">
      <text>
        <r>
          <rPr>
            <b/>
            <sz val="9"/>
            <color indexed="81"/>
            <rFont val="Tahoma"/>
            <family val="2"/>
          </rPr>
          <t>CEPICI: Prière lier la facture scannée</t>
        </r>
        <r>
          <rPr>
            <sz val="9"/>
            <color indexed="81"/>
            <rFont val="Tahoma"/>
            <family val="2"/>
          </rPr>
          <t xml:space="preserve">
</t>
        </r>
      </text>
    </comment>
    <comment ref="F292" authorId="0" shapeId="0" xr:uid="{AED14B05-E290-4AFD-8B68-1E02EEF00C65}">
      <text>
        <r>
          <rPr>
            <b/>
            <sz val="9"/>
            <color indexed="81"/>
            <rFont val="Tahoma"/>
            <family val="2"/>
          </rPr>
          <t>CEPICI: Prière lier la facture scannée</t>
        </r>
        <r>
          <rPr>
            <sz val="9"/>
            <color indexed="81"/>
            <rFont val="Tahoma"/>
            <family val="2"/>
          </rPr>
          <t xml:space="preserve">
</t>
        </r>
      </text>
    </comment>
    <comment ref="F293" authorId="0" shapeId="0" xr:uid="{F0D41C16-9F7B-468F-BD40-720F9A18BF2E}">
      <text>
        <r>
          <rPr>
            <b/>
            <sz val="9"/>
            <color indexed="81"/>
            <rFont val="Tahoma"/>
            <family val="2"/>
          </rPr>
          <t>CEPICI: Prière lier la facture scannée</t>
        </r>
        <r>
          <rPr>
            <sz val="9"/>
            <color indexed="81"/>
            <rFont val="Tahoma"/>
            <family val="2"/>
          </rPr>
          <t xml:space="preserve">
</t>
        </r>
      </text>
    </comment>
    <comment ref="F294" authorId="0" shapeId="0" xr:uid="{B6CD017E-10EE-4A2A-BC2D-1D5E88B6A6F7}">
      <text>
        <r>
          <rPr>
            <b/>
            <sz val="9"/>
            <color indexed="81"/>
            <rFont val="Tahoma"/>
            <family val="2"/>
          </rPr>
          <t>CEPICI: Prière lier la facture scannée</t>
        </r>
        <r>
          <rPr>
            <sz val="9"/>
            <color indexed="81"/>
            <rFont val="Tahoma"/>
            <family val="2"/>
          </rPr>
          <t xml:space="preserve">
</t>
        </r>
      </text>
    </comment>
    <comment ref="F295" authorId="0" shapeId="0" xr:uid="{C6FF86E8-079E-4727-845B-5A1FCC8DF29D}">
      <text>
        <r>
          <rPr>
            <b/>
            <sz val="9"/>
            <color indexed="81"/>
            <rFont val="Tahoma"/>
            <family val="2"/>
          </rPr>
          <t>CEPICI: Prière lier la facture scannée</t>
        </r>
        <r>
          <rPr>
            <sz val="9"/>
            <color indexed="81"/>
            <rFont val="Tahoma"/>
            <family val="2"/>
          </rPr>
          <t xml:space="preserve">
</t>
        </r>
      </text>
    </comment>
    <comment ref="F296" authorId="0" shapeId="0" xr:uid="{E148CE84-21BF-4961-ACA0-AA1552131601}">
      <text>
        <r>
          <rPr>
            <b/>
            <sz val="9"/>
            <color indexed="81"/>
            <rFont val="Tahoma"/>
            <family val="2"/>
          </rPr>
          <t>CEPICI: Prière lier la facture scannée</t>
        </r>
        <r>
          <rPr>
            <sz val="9"/>
            <color indexed="81"/>
            <rFont val="Tahoma"/>
            <family val="2"/>
          </rPr>
          <t xml:space="preserve">
</t>
        </r>
      </text>
    </comment>
    <comment ref="F297" authorId="0" shapeId="0" xr:uid="{C1890AC2-B204-4548-838C-8C6A02456C56}">
      <text>
        <r>
          <rPr>
            <b/>
            <sz val="9"/>
            <color indexed="81"/>
            <rFont val="Tahoma"/>
            <family val="2"/>
          </rPr>
          <t>CEPICI: Prière lier la facture scannée</t>
        </r>
        <r>
          <rPr>
            <sz val="9"/>
            <color indexed="81"/>
            <rFont val="Tahoma"/>
            <family val="2"/>
          </rPr>
          <t xml:space="preserve">
</t>
        </r>
      </text>
    </comment>
    <comment ref="F298" authorId="0" shapeId="0" xr:uid="{3F77A858-182D-4022-8630-5761DF95E562}">
      <text>
        <r>
          <rPr>
            <b/>
            <sz val="9"/>
            <color indexed="81"/>
            <rFont val="Tahoma"/>
            <family val="2"/>
          </rPr>
          <t>CEPICI: Prière lier la facture scannée</t>
        </r>
        <r>
          <rPr>
            <sz val="9"/>
            <color indexed="81"/>
            <rFont val="Tahoma"/>
            <family val="2"/>
          </rPr>
          <t xml:space="preserve">
</t>
        </r>
      </text>
    </comment>
    <comment ref="F299" authorId="0" shapeId="0" xr:uid="{91D8A899-295A-467D-9871-0265DD69120A}">
      <text>
        <r>
          <rPr>
            <b/>
            <sz val="9"/>
            <color indexed="81"/>
            <rFont val="Tahoma"/>
            <family val="2"/>
          </rPr>
          <t>CEPICI: Prière lier la facture scannée</t>
        </r>
        <r>
          <rPr>
            <sz val="9"/>
            <color indexed="81"/>
            <rFont val="Tahoma"/>
            <family val="2"/>
          </rPr>
          <t xml:space="preserve">
</t>
        </r>
      </text>
    </comment>
    <comment ref="F300" authorId="0" shapeId="0" xr:uid="{136D09C2-8E0B-4552-9122-FBCBA0D44C15}">
      <text>
        <r>
          <rPr>
            <b/>
            <sz val="9"/>
            <color indexed="81"/>
            <rFont val="Tahoma"/>
            <family val="2"/>
          </rPr>
          <t>CEPICI: Prière lier la facture scannée</t>
        </r>
        <r>
          <rPr>
            <sz val="9"/>
            <color indexed="81"/>
            <rFont val="Tahoma"/>
            <family val="2"/>
          </rPr>
          <t xml:space="preserve">
</t>
        </r>
      </text>
    </comment>
    <comment ref="F301" authorId="0" shapeId="0" xr:uid="{2899CAE5-B3EB-4A5D-B724-80BC5DC0A9F3}">
      <text>
        <r>
          <rPr>
            <b/>
            <sz val="9"/>
            <color indexed="81"/>
            <rFont val="Tahoma"/>
            <family val="2"/>
          </rPr>
          <t>CEPICI: Prière lier la facture scannée</t>
        </r>
        <r>
          <rPr>
            <sz val="9"/>
            <color indexed="81"/>
            <rFont val="Tahoma"/>
            <family val="2"/>
          </rPr>
          <t xml:space="preserve">
</t>
        </r>
      </text>
    </comment>
    <comment ref="F302" authorId="0" shapeId="0" xr:uid="{DC5CC269-3A22-4A79-B899-F440F616CDF0}">
      <text>
        <r>
          <rPr>
            <b/>
            <sz val="9"/>
            <color indexed="81"/>
            <rFont val="Tahoma"/>
            <family val="2"/>
          </rPr>
          <t>CEPICI: Prière lier la facture scannée</t>
        </r>
        <r>
          <rPr>
            <sz val="9"/>
            <color indexed="81"/>
            <rFont val="Tahoma"/>
            <family val="2"/>
          </rPr>
          <t xml:space="preserve">
</t>
        </r>
      </text>
    </comment>
    <comment ref="F303" authorId="0" shapeId="0" xr:uid="{5393D54B-4973-43DB-AB46-AD72AE63E6C2}">
      <text>
        <r>
          <rPr>
            <b/>
            <sz val="9"/>
            <color indexed="81"/>
            <rFont val="Tahoma"/>
            <family val="2"/>
          </rPr>
          <t>CEPICI: Prière lier la facture scannée</t>
        </r>
        <r>
          <rPr>
            <sz val="9"/>
            <color indexed="81"/>
            <rFont val="Tahoma"/>
            <family val="2"/>
          </rPr>
          <t xml:space="preserve">
</t>
        </r>
      </text>
    </comment>
    <comment ref="F304" authorId="0" shapeId="0" xr:uid="{A78AC38D-1266-4903-902D-816D3B1C3809}">
      <text>
        <r>
          <rPr>
            <b/>
            <sz val="9"/>
            <color indexed="81"/>
            <rFont val="Tahoma"/>
            <family val="2"/>
          </rPr>
          <t>CEPICI: Prière lier la facture scannée</t>
        </r>
        <r>
          <rPr>
            <sz val="9"/>
            <color indexed="81"/>
            <rFont val="Tahoma"/>
            <family val="2"/>
          </rPr>
          <t xml:space="preserve">
</t>
        </r>
      </text>
    </comment>
    <comment ref="F305" authorId="0" shapeId="0" xr:uid="{3C2E99E3-CDCA-4B6B-88D4-C90158218F01}">
      <text>
        <r>
          <rPr>
            <b/>
            <sz val="9"/>
            <color indexed="81"/>
            <rFont val="Tahoma"/>
            <family val="2"/>
          </rPr>
          <t>CEPICI: Prière lier la facture scannée</t>
        </r>
        <r>
          <rPr>
            <sz val="9"/>
            <color indexed="81"/>
            <rFont val="Tahoma"/>
            <family val="2"/>
          </rPr>
          <t xml:space="preserve">
</t>
        </r>
      </text>
    </comment>
    <comment ref="F306" authorId="0" shapeId="0" xr:uid="{A5D17ACD-682E-4950-9EE7-1598E41F73A0}">
      <text>
        <r>
          <rPr>
            <b/>
            <sz val="9"/>
            <color indexed="81"/>
            <rFont val="Tahoma"/>
            <family val="2"/>
          </rPr>
          <t>CEPICI: Prière lier la facture scannée</t>
        </r>
        <r>
          <rPr>
            <sz val="9"/>
            <color indexed="81"/>
            <rFont val="Tahoma"/>
            <family val="2"/>
          </rPr>
          <t xml:space="preserve">
</t>
        </r>
      </text>
    </comment>
    <comment ref="F307" authorId="0" shapeId="0" xr:uid="{86900F99-79D9-4FA2-B84C-F85DA2A73788}">
      <text>
        <r>
          <rPr>
            <b/>
            <sz val="9"/>
            <color indexed="81"/>
            <rFont val="Tahoma"/>
            <family val="2"/>
          </rPr>
          <t>CEPICI: Prière lier la facture scannée</t>
        </r>
        <r>
          <rPr>
            <sz val="9"/>
            <color indexed="81"/>
            <rFont val="Tahoma"/>
            <family val="2"/>
          </rPr>
          <t xml:space="preserve">
</t>
        </r>
      </text>
    </comment>
    <comment ref="F308" authorId="0" shapeId="0" xr:uid="{481A6C57-34B1-4CA6-BFA7-6054FB789C6F}">
      <text>
        <r>
          <rPr>
            <b/>
            <sz val="9"/>
            <color indexed="81"/>
            <rFont val="Tahoma"/>
            <family val="2"/>
          </rPr>
          <t>CEPICI: Prière lier la facture scannée</t>
        </r>
        <r>
          <rPr>
            <sz val="9"/>
            <color indexed="81"/>
            <rFont val="Tahoma"/>
            <family val="2"/>
          </rPr>
          <t xml:space="preserve">
</t>
        </r>
      </text>
    </comment>
    <comment ref="F309" authorId="0" shapeId="0" xr:uid="{BCF48C0F-4208-416F-92CF-B1D9382CDAF6}">
      <text>
        <r>
          <rPr>
            <b/>
            <sz val="9"/>
            <color indexed="81"/>
            <rFont val="Tahoma"/>
            <family val="2"/>
          </rPr>
          <t>CEPICI: Prière lier la facture scannée</t>
        </r>
        <r>
          <rPr>
            <sz val="9"/>
            <color indexed="81"/>
            <rFont val="Tahoma"/>
            <family val="2"/>
          </rPr>
          <t xml:space="preserve">
</t>
        </r>
      </text>
    </comment>
    <comment ref="F310" authorId="0" shapeId="0" xr:uid="{BBC4D4D6-B360-4FBE-A74B-A518A187DB8E}">
      <text>
        <r>
          <rPr>
            <b/>
            <sz val="9"/>
            <color indexed="81"/>
            <rFont val="Tahoma"/>
            <family val="2"/>
          </rPr>
          <t>CEPICI: Prière lier la facture scannée</t>
        </r>
        <r>
          <rPr>
            <sz val="9"/>
            <color indexed="81"/>
            <rFont val="Tahoma"/>
            <family val="2"/>
          </rPr>
          <t xml:space="preserve">
</t>
        </r>
      </text>
    </comment>
    <comment ref="F311" authorId="0" shapeId="0" xr:uid="{8A8DFE35-970A-43D4-A4CE-F6C6E6C149F1}">
      <text>
        <r>
          <rPr>
            <b/>
            <sz val="9"/>
            <color indexed="81"/>
            <rFont val="Tahoma"/>
            <family val="2"/>
          </rPr>
          <t>CEPICI: Prière lier la facture scannée</t>
        </r>
        <r>
          <rPr>
            <sz val="9"/>
            <color indexed="81"/>
            <rFont val="Tahoma"/>
            <family val="2"/>
          </rPr>
          <t xml:space="preserve">
</t>
        </r>
      </text>
    </comment>
    <comment ref="F312" authorId="0" shapeId="0" xr:uid="{C5736341-5820-4416-B8C1-D53837AE4C29}">
      <text>
        <r>
          <rPr>
            <b/>
            <sz val="9"/>
            <color indexed="81"/>
            <rFont val="Tahoma"/>
            <family val="2"/>
          </rPr>
          <t>CEPICI: Prière lier la facture scannée</t>
        </r>
        <r>
          <rPr>
            <sz val="9"/>
            <color indexed="81"/>
            <rFont val="Tahoma"/>
            <family val="2"/>
          </rPr>
          <t xml:space="preserve">
</t>
        </r>
      </text>
    </comment>
    <comment ref="F313" authorId="0" shapeId="0" xr:uid="{1C0C1F28-866B-4135-BBFF-6C936D36F0D6}">
      <text>
        <r>
          <rPr>
            <b/>
            <sz val="9"/>
            <color indexed="81"/>
            <rFont val="Tahoma"/>
            <family val="2"/>
          </rPr>
          <t>CEPICI: Prière lier la facture scannée</t>
        </r>
        <r>
          <rPr>
            <sz val="9"/>
            <color indexed="81"/>
            <rFont val="Tahoma"/>
            <family val="2"/>
          </rPr>
          <t xml:space="preserve">
</t>
        </r>
      </text>
    </comment>
    <comment ref="F314" authorId="0" shapeId="0" xr:uid="{B3C11D29-7EF1-48BC-A8F4-E99C0782EB12}">
      <text>
        <r>
          <rPr>
            <b/>
            <sz val="9"/>
            <color indexed="81"/>
            <rFont val="Tahoma"/>
            <family val="2"/>
          </rPr>
          <t>CEPICI: Prière lier la facture scannée</t>
        </r>
        <r>
          <rPr>
            <sz val="9"/>
            <color indexed="81"/>
            <rFont val="Tahoma"/>
            <family val="2"/>
          </rPr>
          <t xml:space="preserve">
</t>
        </r>
      </text>
    </comment>
    <comment ref="F315" authorId="0" shapeId="0" xr:uid="{5D1FB149-0271-4B8C-8F6A-FAC53994F3BD}">
      <text>
        <r>
          <rPr>
            <b/>
            <sz val="9"/>
            <color indexed="81"/>
            <rFont val="Tahoma"/>
            <family val="2"/>
          </rPr>
          <t>CEPICI: Prière lier la facture scannée</t>
        </r>
        <r>
          <rPr>
            <sz val="9"/>
            <color indexed="81"/>
            <rFont val="Tahoma"/>
            <family val="2"/>
          </rPr>
          <t xml:space="preserve">
</t>
        </r>
      </text>
    </comment>
    <comment ref="F316" authorId="0" shapeId="0" xr:uid="{820B6280-6D23-4FA0-9454-36A7C16122AF}">
      <text>
        <r>
          <rPr>
            <b/>
            <sz val="9"/>
            <color indexed="81"/>
            <rFont val="Tahoma"/>
            <family val="2"/>
          </rPr>
          <t>CEPICI: Prière lier la facture scannée</t>
        </r>
        <r>
          <rPr>
            <sz val="9"/>
            <color indexed="81"/>
            <rFont val="Tahoma"/>
            <family val="2"/>
          </rPr>
          <t xml:space="preserve">
</t>
        </r>
      </text>
    </comment>
    <comment ref="F317" authorId="0" shapeId="0" xr:uid="{0F6D717C-F841-44FE-8376-7E13C80FCB59}">
      <text>
        <r>
          <rPr>
            <b/>
            <sz val="9"/>
            <color indexed="81"/>
            <rFont val="Tahoma"/>
            <family val="2"/>
          </rPr>
          <t>CEPICI: Prière lier la facture scannée</t>
        </r>
        <r>
          <rPr>
            <sz val="9"/>
            <color indexed="81"/>
            <rFont val="Tahoma"/>
            <family val="2"/>
          </rPr>
          <t xml:space="preserve">
</t>
        </r>
      </text>
    </comment>
    <comment ref="F318" authorId="0" shapeId="0" xr:uid="{8EA7607F-88D7-4367-BF1B-9DADD282FE1A}">
      <text>
        <r>
          <rPr>
            <b/>
            <sz val="9"/>
            <color indexed="81"/>
            <rFont val="Tahoma"/>
            <family val="2"/>
          </rPr>
          <t>CEPICI: Prière lier la facture scannée</t>
        </r>
        <r>
          <rPr>
            <sz val="9"/>
            <color indexed="81"/>
            <rFont val="Tahoma"/>
            <family val="2"/>
          </rPr>
          <t xml:space="preserve">
</t>
        </r>
      </text>
    </comment>
    <comment ref="F319" authorId="0" shapeId="0" xr:uid="{A6303478-3E07-4BE1-AB22-7D81E47CB3F4}">
      <text>
        <r>
          <rPr>
            <b/>
            <sz val="9"/>
            <color indexed="81"/>
            <rFont val="Tahoma"/>
            <family val="2"/>
          </rPr>
          <t>CEPICI: Prière lier la facture scannée</t>
        </r>
        <r>
          <rPr>
            <sz val="9"/>
            <color indexed="81"/>
            <rFont val="Tahoma"/>
            <family val="2"/>
          </rPr>
          <t xml:space="preserve">
</t>
        </r>
      </text>
    </comment>
    <comment ref="F320" authorId="0" shapeId="0" xr:uid="{2F7C1058-1F8C-4D20-BE6B-1EB3378E0C09}">
      <text>
        <r>
          <rPr>
            <b/>
            <sz val="9"/>
            <color indexed="81"/>
            <rFont val="Tahoma"/>
            <family val="2"/>
          </rPr>
          <t>CEPICI: Prière lier la facture scannée</t>
        </r>
        <r>
          <rPr>
            <sz val="9"/>
            <color indexed="81"/>
            <rFont val="Tahoma"/>
            <family val="2"/>
          </rPr>
          <t xml:space="preserve">
</t>
        </r>
      </text>
    </comment>
    <comment ref="F321" authorId="0" shapeId="0" xr:uid="{516621FC-85F5-49C1-A6A8-D2F2B5C86896}">
      <text>
        <r>
          <rPr>
            <b/>
            <sz val="9"/>
            <color indexed="81"/>
            <rFont val="Tahoma"/>
            <family val="2"/>
          </rPr>
          <t>CEPICI: Prière lier la facture scannée</t>
        </r>
        <r>
          <rPr>
            <sz val="9"/>
            <color indexed="81"/>
            <rFont val="Tahoma"/>
            <family val="2"/>
          </rPr>
          <t xml:space="preserve">
</t>
        </r>
      </text>
    </comment>
    <comment ref="F322" authorId="0" shapeId="0" xr:uid="{2CF5B0A5-2583-4C80-AC2C-1A5D2E6CF56E}">
      <text>
        <r>
          <rPr>
            <b/>
            <sz val="9"/>
            <color indexed="81"/>
            <rFont val="Tahoma"/>
            <family val="2"/>
          </rPr>
          <t>CEPICI: Prière lier la facture scannée</t>
        </r>
        <r>
          <rPr>
            <sz val="9"/>
            <color indexed="81"/>
            <rFont val="Tahoma"/>
            <family val="2"/>
          </rPr>
          <t xml:space="preserve">
</t>
        </r>
      </text>
    </comment>
    <comment ref="F323" authorId="0" shapeId="0" xr:uid="{A37BB183-D91E-489F-A409-1116831E9DA6}">
      <text>
        <r>
          <rPr>
            <b/>
            <sz val="9"/>
            <color indexed="81"/>
            <rFont val="Tahoma"/>
            <family val="2"/>
          </rPr>
          <t>CEPICI: Prière lier la facture scannée</t>
        </r>
        <r>
          <rPr>
            <sz val="9"/>
            <color indexed="81"/>
            <rFont val="Tahoma"/>
            <family val="2"/>
          </rPr>
          <t xml:space="preserve">
</t>
        </r>
      </text>
    </comment>
    <comment ref="F324" authorId="0" shapeId="0" xr:uid="{5620FB66-EDD2-427A-873A-6757C035D024}">
      <text>
        <r>
          <rPr>
            <b/>
            <sz val="9"/>
            <color indexed="81"/>
            <rFont val="Tahoma"/>
            <family val="2"/>
          </rPr>
          <t>CEPICI: Prière lier la facture scannée</t>
        </r>
        <r>
          <rPr>
            <sz val="9"/>
            <color indexed="81"/>
            <rFont val="Tahoma"/>
            <family val="2"/>
          </rPr>
          <t xml:space="preserve">
</t>
        </r>
      </text>
    </comment>
    <comment ref="F325" authorId="0" shapeId="0" xr:uid="{C76A2183-8A4F-4BAC-8E3E-F3B8250F2C4D}">
      <text>
        <r>
          <rPr>
            <b/>
            <sz val="9"/>
            <color indexed="81"/>
            <rFont val="Tahoma"/>
            <family val="2"/>
          </rPr>
          <t>CEPICI: Prière lier la facture scannée</t>
        </r>
        <r>
          <rPr>
            <sz val="9"/>
            <color indexed="81"/>
            <rFont val="Tahoma"/>
            <family val="2"/>
          </rPr>
          <t xml:space="preserve">
</t>
        </r>
      </text>
    </comment>
    <comment ref="F326" authorId="0" shapeId="0" xr:uid="{F04877A8-243A-46AC-90E9-C95D42043E97}">
      <text>
        <r>
          <rPr>
            <b/>
            <sz val="9"/>
            <color indexed="81"/>
            <rFont val="Tahoma"/>
            <family val="2"/>
          </rPr>
          <t>CEPICI: Prière lier la facture scannée</t>
        </r>
        <r>
          <rPr>
            <sz val="9"/>
            <color indexed="81"/>
            <rFont val="Tahoma"/>
            <family val="2"/>
          </rPr>
          <t xml:space="preserve">
</t>
        </r>
      </text>
    </comment>
    <comment ref="F327" authorId="0" shapeId="0" xr:uid="{4115791D-3DB8-419F-B946-A44BAB67AEDF}">
      <text>
        <r>
          <rPr>
            <b/>
            <sz val="9"/>
            <color indexed="81"/>
            <rFont val="Tahoma"/>
            <family val="2"/>
          </rPr>
          <t>CEPICI: Prière lier la facture scannée</t>
        </r>
        <r>
          <rPr>
            <sz val="9"/>
            <color indexed="81"/>
            <rFont val="Tahoma"/>
            <family val="2"/>
          </rPr>
          <t xml:space="preserve">
</t>
        </r>
      </text>
    </comment>
    <comment ref="F328" authorId="0" shapeId="0" xr:uid="{4EDB7472-D3E9-407E-8FFA-3B032905650D}">
      <text>
        <r>
          <rPr>
            <b/>
            <sz val="9"/>
            <color indexed="81"/>
            <rFont val="Tahoma"/>
            <family val="2"/>
          </rPr>
          <t>CEPICI: Prière lier la facture scannée</t>
        </r>
        <r>
          <rPr>
            <sz val="9"/>
            <color indexed="81"/>
            <rFont val="Tahoma"/>
            <family val="2"/>
          </rPr>
          <t xml:space="preserve">
</t>
        </r>
      </text>
    </comment>
    <comment ref="F329" authorId="0" shapeId="0" xr:uid="{AD0D3A17-B757-43B8-B488-C464E4FFF01A}">
      <text>
        <r>
          <rPr>
            <b/>
            <sz val="9"/>
            <color indexed="81"/>
            <rFont val="Tahoma"/>
            <family val="2"/>
          </rPr>
          <t>CEPICI: Prière lier la facture scannée</t>
        </r>
        <r>
          <rPr>
            <sz val="9"/>
            <color indexed="81"/>
            <rFont val="Tahoma"/>
            <family val="2"/>
          </rPr>
          <t xml:space="preserve">
</t>
        </r>
      </text>
    </comment>
    <comment ref="F330" authorId="0" shapeId="0" xr:uid="{61D2EB8E-74B2-4702-B389-226AB998092B}">
      <text>
        <r>
          <rPr>
            <b/>
            <sz val="9"/>
            <color indexed="81"/>
            <rFont val="Tahoma"/>
            <family val="2"/>
          </rPr>
          <t>CEPICI: Prière lier la facture scannée</t>
        </r>
        <r>
          <rPr>
            <sz val="9"/>
            <color indexed="81"/>
            <rFont val="Tahoma"/>
            <family val="2"/>
          </rPr>
          <t xml:space="preserve">
</t>
        </r>
      </text>
    </comment>
    <comment ref="F331" authorId="0" shapeId="0" xr:uid="{B53AB326-8599-4903-8933-5DD1B773DC22}">
      <text>
        <r>
          <rPr>
            <b/>
            <sz val="9"/>
            <color indexed="81"/>
            <rFont val="Tahoma"/>
            <family val="2"/>
          </rPr>
          <t>CEPICI: Prière lier la facture scannée</t>
        </r>
        <r>
          <rPr>
            <sz val="9"/>
            <color indexed="81"/>
            <rFont val="Tahoma"/>
            <family val="2"/>
          </rPr>
          <t xml:space="preserve">
</t>
        </r>
      </text>
    </comment>
    <comment ref="F332" authorId="0" shapeId="0" xr:uid="{92E5D395-BCF9-454F-938C-D1B1728D72A5}">
      <text>
        <r>
          <rPr>
            <b/>
            <sz val="9"/>
            <color indexed="81"/>
            <rFont val="Tahoma"/>
            <family val="2"/>
          </rPr>
          <t>CEPICI: Prière lier la facture scannée</t>
        </r>
        <r>
          <rPr>
            <sz val="9"/>
            <color indexed="81"/>
            <rFont val="Tahoma"/>
            <family val="2"/>
          </rPr>
          <t xml:space="preserve">
</t>
        </r>
      </text>
    </comment>
    <comment ref="F333" authorId="0" shapeId="0" xr:uid="{4AE414E9-4F91-442A-B1D4-C1BD06D0FCCB}">
      <text>
        <r>
          <rPr>
            <b/>
            <sz val="9"/>
            <color indexed="81"/>
            <rFont val="Tahoma"/>
            <family val="2"/>
          </rPr>
          <t>CEPICI: Prière lier la facture scannée</t>
        </r>
        <r>
          <rPr>
            <sz val="9"/>
            <color indexed="81"/>
            <rFont val="Tahoma"/>
            <family val="2"/>
          </rPr>
          <t xml:space="preserve">
</t>
        </r>
      </text>
    </comment>
    <comment ref="F334" authorId="0" shapeId="0" xr:uid="{A98CE14F-FD80-47C4-8A9F-B666DDC8CC22}">
      <text>
        <r>
          <rPr>
            <b/>
            <sz val="9"/>
            <color indexed="81"/>
            <rFont val="Tahoma"/>
            <family val="2"/>
          </rPr>
          <t>CEPICI: Prière lier la facture scannée</t>
        </r>
        <r>
          <rPr>
            <sz val="9"/>
            <color indexed="81"/>
            <rFont val="Tahoma"/>
            <family val="2"/>
          </rPr>
          <t xml:space="preserve">
</t>
        </r>
      </text>
    </comment>
    <comment ref="F335" authorId="0" shapeId="0" xr:uid="{83069DD6-2294-4F2D-BDE8-047F1E656A6C}">
      <text>
        <r>
          <rPr>
            <b/>
            <sz val="9"/>
            <color indexed="81"/>
            <rFont val="Tahoma"/>
            <family val="2"/>
          </rPr>
          <t>CEPICI: Prière lier la facture scannée</t>
        </r>
        <r>
          <rPr>
            <sz val="9"/>
            <color indexed="81"/>
            <rFont val="Tahoma"/>
            <family val="2"/>
          </rPr>
          <t xml:space="preserve">
</t>
        </r>
      </text>
    </comment>
    <comment ref="F336" authorId="0" shapeId="0" xr:uid="{568E027A-711E-4779-85F2-3D15E8031D57}">
      <text>
        <r>
          <rPr>
            <b/>
            <sz val="9"/>
            <color indexed="81"/>
            <rFont val="Tahoma"/>
            <family val="2"/>
          </rPr>
          <t>CEPICI: Prière lier la facture scannée</t>
        </r>
        <r>
          <rPr>
            <sz val="9"/>
            <color indexed="81"/>
            <rFont val="Tahoma"/>
            <family val="2"/>
          </rPr>
          <t xml:space="preserve">
</t>
        </r>
      </text>
    </comment>
    <comment ref="F337" authorId="0" shapeId="0" xr:uid="{27C71E99-9802-45C1-9CE9-2CC2665F71D6}">
      <text>
        <r>
          <rPr>
            <b/>
            <sz val="9"/>
            <color indexed="81"/>
            <rFont val="Tahoma"/>
            <family val="2"/>
          </rPr>
          <t>CEPICI: Prière lier la facture scannée</t>
        </r>
        <r>
          <rPr>
            <sz val="9"/>
            <color indexed="81"/>
            <rFont val="Tahoma"/>
            <family val="2"/>
          </rPr>
          <t xml:space="preserve">
</t>
        </r>
      </text>
    </comment>
    <comment ref="F338" authorId="0" shapeId="0" xr:uid="{6DB0FA80-B8AE-4C3C-B67F-5018CC252B33}">
      <text>
        <r>
          <rPr>
            <b/>
            <sz val="9"/>
            <color indexed="81"/>
            <rFont val="Tahoma"/>
            <family val="2"/>
          </rPr>
          <t>CEPICI: Prière lier la facture scannée</t>
        </r>
        <r>
          <rPr>
            <sz val="9"/>
            <color indexed="81"/>
            <rFont val="Tahoma"/>
            <family val="2"/>
          </rPr>
          <t xml:space="preserve">
</t>
        </r>
      </text>
    </comment>
    <comment ref="F339" authorId="0" shapeId="0" xr:uid="{E1720B6A-E0BF-4EC7-8205-331C9E3D533B}">
      <text>
        <r>
          <rPr>
            <b/>
            <sz val="9"/>
            <color indexed="81"/>
            <rFont val="Tahoma"/>
            <family val="2"/>
          </rPr>
          <t>CEPICI: Prière lier la facture scannée</t>
        </r>
        <r>
          <rPr>
            <sz val="9"/>
            <color indexed="81"/>
            <rFont val="Tahoma"/>
            <family val="2"/>
          </rPr>
          <t xml:space="preserve">
</t>
        </r>
      </text>
    </comment>
    <comment ref="F340" authorId="0" shapeId="0" xr:uid="{F2023026-0191-4C90-81E8-1853559B07B9}">
      <text>
        <r>
          <rPr>
            <b/>
            <sz val="9"/>
            <color indexed="81"/>
            <rFont val="Tahoma"/>
            <family val="2"/>
          </rPr>
          <t>CEPICI: Prière lier la facture scannée</t>
        </r>
        <r>
          <rPr>
            <sz val="9"/>
            <color indexed="81"/>
            <rFont val="Tahoma"/>
            <family val="2"/>
          </rPr>
          <t xml:space="preserve">
</t>
        </r>
      </text>
    </comment>
    <comment ref="F341" authorId="0" shapeId="0" xr:uid="{1ADC12FA-3BA7-4A73-BD68-FDF790CAD9F4}">
      <text>
        <r>
          <rPr>
            <b/>
            <sz val="9"/>
            <color indexed="81"/>
            <rFont val="Tahoma"/>
            <family val="2"/>
          </rPr>
          <t>CEPICI: Prière lier la facture scannée</t>
        </r>
        <r>
          <rPr>
            <sz val="9"/>
            <color indexed="81"/>
            <rFont val="Tahoma"/>
            <family val="2"/>
          </rPr>
          <t xml:space="preserve">
</t>
        </r>
      </text>
    </comment>
    <comment ref="F342" authorId="0" shapeId="0" xr:uid="{91F0D2F9-AD58-4DB9-B759-311E6175D5D2}">
      <text>
        <r>
          <rPr>
            <b/>
            <sz val="9"/>
            <color indexed="81"/>
            <rFont val="Tahoma"/>
            <family val="2"/>
          </rPr>
          <t>CEPICI: Prière lier la facture scannée</t>
        </r>
        <r>
          <rPr>
            <sz val="9"/>
            <color indexed="81"/>
            <rFont val="Tahoma"/>
            <family val="2"/>
          </rPr>
          <t xml:space="preserve">
</t>
        </r>
      </text>
    </comment>
    <comment ref="F343" authorId="0" shapeId="0" xr:uid="{97210D3B-CCD8-450A-9D2B-36B88371D8CB}">
      <text>
        <r>
          <rPr>
            <b/>
            <sz val="9"/>
            <color indexed="81"/>
            <rFont val="Tahoma"/>
            <family val="2"/>
          </rPr>
          <t>CEPICI: Prière lier la facture scannée</t>
        </r>
        <r>
          <rPr>
            <sz val="9"/>
            <color indexed="81"/>
            <rFont val="Tahoma"/>
            <family val="2"/>
          </rPr>
          <t xml:space="preserve">
</t>
        </r>
      </text>
    </comment>
    <comment ref="F344" authorId="0" shapeId="0" xr:uid="{EF55B9F2-A6DA-40C9-B56B-FCC854DC3DB3}">
      <text>
        <r>
          <rPr>
            <b/>
            <sz val="9"/>
            <color indexed="81"/>
            <rFont val="Tahoma"/>
            <family val="2"/>
          </rPr>
          <t>CEPICI: Prière lier la facture scannée</t>
        </r>
        <r>
          <rPr>
            <sz val="9"/>
            <color indexed="81"/>
            <rFont val="Tahoma"/>
            <family val="2"/>
          </rPr>
          <t xml:space="preserve">
</t>
        </r>
      </text>
    </comment>
    <comment ref="F345" authorId="0" shapeId="0" xr:uid="{E56B4DA2-A6DB-4758-A5C1-3640F9C15AAC}">
      <text>
        <r>
          <rPr>
            <b/>
            <sz val="9"/>
            <color indexed="81"/>
            <rFont val="Tahoma"/>
            <family val="2"/>
          </rPr>
          <t>CEPICI: Prière lier la facture scannée</t>
        </r>
        <r>
          <rPr>
            <sz val="9"/>
            <color indexed="81"/>
            <rFont val="Tahoma"/>
            <family val="2"/>
          </rPr>
          <t xml:space="preserve">
</t>
        </r>
      </text>
    </comment>
    <comment ref="F346" authorId="0" shapeId="0" xr:uid="{4B67EC52-F93D-4016-A043-680E2FA8B242}">
      <text>
        <r>
          <rPr>
            <b/>
            <sz val="9"/>
            <color indexed="81"/>
            <rFont val="Tahoma"/>
            <family val="2"/>
          </rPr>
          <t>CEPICI: Prière lier la facture scannée</t>
        </r>
        <r>
          <rPr>
            <sz val="9"/>
            <color indexed="81"/>
            <rFont val="Tahoma"/>
            <family val="2"/>
          </rPr>
          <t xml:space="preserve">
</t>
        </r>
      </text>
    </comment>
    <comment ref="F347" authorId="0" shapeId="0" xr:uid="{89E58EE6-3389-406B-965D-A912E0EA7173}">
      <text>
        <r>
          <rPr>
            <b/>
            <sz val="9"/>
            <color indexed="81"/>
            <rFont val="Tahoma"/>
            <family val="2"/>
          </rPr>
          <t>CEPICI: Prière lier la facture scannée</t>
        </r>
        <r>
          <rPr>
            <sz val="9"/>
            <color indexed="81"/>
            <rFont val="Tahoma"/>
            <family val="2"/>
          </rPr>
          <t xml:space="preserve">
</t>
        </r>
      </text>
    </comment>
    <comment ref="F348" authorId="0" shapeId="0" xr:uid="{C66CF71E-6DCE-4507-B34B-BD583527BF6D}">
      <text>
        <r>
          <rPr>
            <b/>
            <sz val="9"/>
            <color indexed="81"/>
            <rFont val="Tahoma"/>
            <family val="2"/>
          </rPr>
          <t>CEPICI: Prière lier la facture scannée</t>
        </r>
        <r>
          <rPr>
            <sz val="9"/>
            <color indexed="81"/>
            <rFont val="Tahoma"/>
            <family val="2"/>
          </rPr>
          <t xml:space="preserve">
</t>
        </r>
      </text>
    </comment>
    <comment ref="F349" authorId="0" shapeId="0" xr:uid="{CB81BFB7-E32B-44DC-9192-586DE646CC19}">
      <text>
        <r>
          <rPr>
            <b/>
            <sz val="9"/>
            <color indexed="81"/>
            <rFont val="Tahoma"/>
            <family val="2"/>
          </rPr>
          <t>CEPICI: Prière lier la facture scannée</t>
        </r>
        <r>
          <rPr>
            <sz val="9"/>
            <color indexed="81"/>
            <rFont val="Tahoma"/>
            <family val="2"/>
          </rPr>
          <t xml:space="preserve">
</t>
        </r>
      </text>
    </comment>
    <comment ref="F350" authorId="0" shapeId="0" xr:uid="{B6FA67AF-B042-4003-A955-A1DB1A5FB88D}">
      <text>
        <r>
          <rPr>
            <b/>
            <sz val="9"/>
            <color indexed="81"/>
            <rFont val="Tahoma"/>
            <family val="2"/>
          </rPr>
          <t>CEPICI: Prière lier la facture scannée</t>
        </r>
        <r>
          <rPr>
            <sz val="9"/>
            <color indexed="81"/>
            <rFont val="Tahoma"/>
            <family val="2"/>
          </rPr>
          <t xml:space="preserve">
</t>
        </r>
      </text>
    </comment>
    <comment ref="F351" authorId="0" shapeId="0" xr:uid="{0A26080C-F7C1-4F64-86CE-02A47ECA5B11}">
      <text>
        <r>
          <rPr>
            <b/>
            <sz val="9"/>
            <color indexed="81"/>
            <rFont val="Tahoma"/>
            <family val="2"/>
          </rPr>
          <t>CEPICI: Prière lier la facture scannée</t>
        </r>
        <r>
          <rPr>
            <sz val="9"/>
            <color indexed="81"/>
            <rFont val="Tahoma"/>
            <family val="2"/>
          </rPr>
          <t xml:space="preserve">
</t>
        </r>
      </text>
    </comment>
    <comment ref="F352" authorId="0" shapeId="0" xr:uid="{1AEEAC36-8370-4381-B3A5-FFBB1200F5E6}">
      <text>
        <r>
          <rPr>
            <b/>
            <sz val="9"/>
            <color indexed="81"/>
            <rFont val="Tahoma"/>
            <family val="2"/>
          </rPr>
          <t>CEPICI: Prière lier la facture scannée</t>
        </r>
        <r>
          <rPr>
            <sz val="9"/>
            <color indexed="81"/>
            <rFont val="Tahoma"/>
            <family val="2"/>
          </rPr>
          <t xml:space="preserve">
</t>
        </r>
      </text>
    </comment>
    <comment ref="F353" authorId="0" shapeId="0" xr:uid="{B6E733D6-E98D-4349-965C-12602FC55A91}">
      <text>
        <r>
          <rPr>
            <b/>
            <sz val="9"/>
            <color indexed="81"/>
            <rFont val="Tahoma"/>
            <family val="2"/>
          </rPr>
          <t>CEPICI: Prière lier la facture scannée</t>
        </r>
        <r>
          <rPr>
            <sz val="9"/>
            <color indexed="81"/>
            <rFont val="Tahoma"/>
            <family val="2"/>
          </rPr>
          <t xml:space="preserve">
</t>
        </r>
      </text>
    </comment>
    <comment ref="F354" authorId="0" shapeId="0" xr:uid="{5505EA18-1F61-49EB-B3D2-4A461CCA5467}">
      <text>
        <r>
          <rPr>
            <b/>
            <sz val="9"/>
            <color indexed="81"/>
            <rFont val="Tahoma"/>
            <family val="2"/>
          </rPr>
          <t>CEPICI: Prière lier la facture scannée</t>
        </r>
        <r>
          <rPr>
            <sz val="9"/>
            <color indexed="81"/>
            <rFont val="Tahoma"/>
            <family val="2"/>
          </rPr>
          <t xml:space="preserve">
</t>
        </r>
      </text>
    </comment>
    <comment ref="F355" authorId="0" shapeId="0" xr:uid="{5FFF2F03-CA07-4370-BA89-2DEE1EC0B769}">
      <text>
        <r>
          <rPr>
            <b/>
            <sz val="9"/>
            <color indexed="81"/>
            <rFont val="Tahoma"/>
            <family val="2"/>
          </rPr>
          <t>CEPICI: Prière lier la facture scannée</t>
        </r>
        <r>
          <rPr>
            <sz val="9"/>
            <color indexed="81"/>
            <rFont val="Tahoma"/>
            <family val="2"/>
          </rPr>
          <t xml:space="preserve">
</t>
        </r>
      </text>
    </comment>
    <comment ref="F356" authorId="0" shapeId="0" xr:uid="{CE786293-31B9-4980-9BE4-93846C07814E}">
      <text>
        <r>
          <rPr>
            <b/>
            <sz val="9"/>
            <color indexed="81"/>
            <rFont val="Tahoma"/>
            <family val="2"/>
          </rPr>
          <t>CEPICI: Prière lier la facture scannée</t>
        </r>
        <r>
          <rPr>
            <sz val="9"/>
            <color indexed="81"/>
            <rFont val="Tahoma"/>
            <family val="2"/>
          </rPr>
          <t xml:space="preserve">
</t>
        </r>
      </text>
    </comment>
    <comment ref="F357" authorId="0" shapeId="0" xr:uid="{7FE13EB4-DABA-4825-B09A-81BD704E5F78}">
      <text>
        <r>
          <rPr>
            <b/>
            <sz val="9"/>
            <color indexed="81"/>
            <rFont val="Tahoma"/>
            <family val="2"/>
          </rPr>
          <t>CEPICI: Prière lier la facture scannée</t>
        </r>
        <r>
          <rPr>
            <sz val="9"/>
            <color indexed="81"/>
            <rFont val="Tahoma"/>
            <family val="2"/>
          </rPr>
          <t xml:space="preserve">
</t>
        </r>
      </text>
    </comment>
    <comment ref="F358" authorId="0" shapeId="0" xr:uid="{D792D515-3BD0-4D22-BD6D-BCF262D5F2F6}">
      <text>
        <r>
          <rPr>
            <b/>
            <sz val="9"/>
            <color indexed="81"/>
            <rFont val="Tahoma"/>
            <family val="2"/>
          </rPr>
          <t>CEPICI: Prière lier la facture scannée</t>
        </r>
        <r>
          <rPr>
            <sz val="9"/>
            <color indexed="81"/>
            <rFont val="Tahoma"/>
            <family val="2"/>
          </rPr>
          <t xml:space="preserve">
</t>
        </r>
      </text>
    </comment>
    <comment ref="F359" authorId="0" shapeId="0" xr:uid="{F203891C-883C-4137-BEE9-4FCC56F8A7F3}">
      <text>
        <r>
          <rPr>
            <b/>
            <sz val="9"/>
            <color indexed="81"/>
            <rFont val="Tahoma"/>
            <family val="2"/>
          </rPr>
          <t>CEPICI: Prière lier la facture scannée</t>
        </r>
        <r>
          <rPr>
            <sz val="9"/>
            <color indexed="81"/>
            <rFont val="Tahoma"/>
            <family val="2"/>
          </rPr>
          <t xml:space="preserve">
</t>
        </r>
      </text>
    </comment>
    <comment ref="F360" authorId="0" shapeId="0" xr:uid="{46E9B443-8480-4D14-BF36-D144BFDF5C11}">
      <text>
        <r>
          <rPr>
            <b/>
            <sz val="9"/>
            <color indexed="81"/>
            <rFont val="Tahoma"/>
            <family val="2"/>
          </rPr>
          <t>CEPICI: Prière lier la facture scannée</t>
        </r>
        <r>
          <rPr>
            <sz val="9"/>
            <color indexed="81"/>
            <rFont val="Tahoma"/>
            <family val="2"/>
          </rPr>
          <t xml:space="preserve">
</t>
        </r>
      </text>
    </comment>
    <comment ref="F361" authorId="0" shapeId="0" xr:uid="{896B4AB0-E4DC-4255-AFAC-E99C0C99CAF8}">
      <text>
        <r>
          <rPr>
            <b/>
            <sz val="9"/>
            <color indexed="81"/>
            <rFont val="Tahoma"/>
            <family val="2"/>
          </rPr>
          <t>CEPICI: Prière lier la facture scannée</t>
        </r>
        <r>
          <rPr>
            <sz val="9"/>
            <color indexed="81"/>
            <rFont val="Tahoma"/>
            <family val="2"/>
          </rPr>
          <t xml:space="preserve">
</t>
        </r>
      </text>
    </comment>
    <comment ref="F362" authorId="0" shapeId="0" xr:uid="{A7B42CC1-81B7-48A2-AF30-87CC318FC5E3}">
      <text>
        <r>
          <rPr>
            <b/>
            <sz val="9"/>
            <color indexed="81"/>
            <rFont val="Tahoma"/>
            <family val="2"/>
          </rPr>
          <t>CEPICI: Prière lier la facture scannée</t>
        </r>
        <r>
          <rPr>
            <sz val="9"/>
            <color indexed="81"/>
            <rFont val="Tahoma"/>
            <family val="2"/>
          </rPr>
          <t xml:space="preserve">
</t>
        </r>
      </text>
    </comment>
    <comment ref="F363" authorId="0" shapeId="0" xr:uid="{1F0DA6CF-4B74-408D-98CC-B306C435CA08}">
      <text>
        <r>
          <rPr>
            <b/>
            <sz val="9"/>
            <color indexed="81"/>
            <rFont val="Tahoma"/>
            <family val="2"/>
          </rPr>
          <t>CEPICI: Prière lier la facture scannée</t>
        </r>
        <r>
          <rPr>
            <sz val="9"/>
            <color indexed="81"/>
            <rFont val="Tahoma"/>
            <family val="2"/>
          </rPr>
          <t xml:space="preserve">
</t>
        </r>
      </text>
    </comment>
    <comment ref="F364" authorId="0" shapeId="0" xr:uid="{2A8EC456-3925-40F3-8D7B-AE8E2BDA9F6F}">
      <text>
        <r>
          <rPr>
            <b/>
            <sz val="9"/>
            <color indexed="81"/>
            <rFont val="Tahoma"/>
            <family val="2"/>
          </rPr>
          <t>CEPICI: Prière lier la facture scannée</t>
        </r>
        <r>
          <rPr>
            <sz val="9"/>
            <color indexed="81"/>
            <rFont val="Tahoma"/>
            <family val="2"/>
          </rPr>
          <t xml:space="preserve">
</t>
        </r>
      </text>
    </comment>
    <comment ref="F365" authorId="0" shapeId="0" xr:uid="{41BC3EE9-44AC-4A41-98E1-4073F6961318}">
      <text>
        <r>
          <rPr>
            <b/>
            <sz val="9"/>
            <color indexed="81"/>
            <rFont val="Tahoma"/>
            <family val="2"/>
          </rPr>
          <t>CEPICI: Prière lier la facture scannée</t>
        </r>
        <r>
          <rPr>
            <sz val="9"/>
            <color indexed="81"/>
            <rFont val="Tahoma"/>
            <family val="2"/>
          </rPr>
          <t xml:space="preserve">
</t>
        </r>
      </text>
    </comment>
    <comment ref="F366" authorId="0" shapeId="0" xr:uid="{FBE677C6-CF74-4319-B11A-F3DD1CBE1C42}">
      <text>
        <r>
          <rPr>
            <b/>
            <sz val="9"/>
            <color indexed="81"/>
            <rFont val="Tahoma"/>
            <family val="2"/>
          </rPr>
          <t>CEPICI: Prière lier la facture scannée</t>
        </r>
        <r>
          <rPr>
            <sz val="9"/>
            <color indexed="81"/>
            <rFont val="Tahoma"/>
            <family val="2"/>
          </rPr>
          <t xml:space="preserve">
</t>
        </r>
      </text>
    </comment>
    <comment ref="F367" authorId="0" shapeId="0" xr:uid="{223B99D3-4FA1-4324-8DA6-3DEE1594FBC3}">
      <text>
        <r>
          <rPr>
            <b/>
            <sz val="9"/>
            <color indexed="81"/>
            <rFont val="Tahoma"/>
            <family val="2"/>
          </rPr>
          <t>CEPICI: Prière lier la facture scannée</t>
        </r>
        <r>
          <rPr>
            <sz val="9"/>
            <color indexed="81"/>
            <rFont val="Tahoma"/>
            <family val="2"/>
          </rPr>
          <t xml:space="preserve">
</t>
        </r>
      </text>
    </comment>
    <comment ref="F368" authorId="0" shapeId="0" xr:uid="{545E9B9D-80A3-4F45-A658-16999F13B1E0}">
      <text>
        <r>
          <rPr>
            <b/>
            <sz val="9"/>
            <color indexed="81"/>
            <rFont val="Tahoma"/>
            <family val="2"/>
          </rPr>
          <t>CEPICI: Prière lier la facture scannée</t>
        </r>
        <r>
          <rPr>
            <sz val="9"/>
            <color indexed="81"/>
            <rFont val="Tahoma"/>
            <family val="2"/>
          </rPr>
          <t xml:space="preserve">
</t>
        </r>
      </text>
    </comment>
    <comment ref="F369" authorId="0" shapeId="0" xr:uid="{44779901-1D7E-4B5C-A69B-F7AB2C16773D}">
      <text>
        <r>
          <rPr>
            <b/>
            <sz val="9"/>
            <color indexed="81"/>
            <rFont val="Tahoma"/>
            <family val="2"/>
          </rPr>
          <t>CEPICI: Prière lier la facture scannée</t>
        </r>
        <r>
          <rPr>
            <sz val="9"/>
            <color indexed="81"/>
            <rFont val="Tahoma"/>
            <family val="2"/>
          </rPr>
          <t xml:space="preserve">
</t>
        </r>
      </text>
    </comment>
    <comment ref="F370" authorId="0" shapeId="0" xr:uid="{34F3BD75-D18E-4CB7-9075-CED0DB0F6584}">
      <text>
        <r>
          <rPr>
            <b/>
            <sz val="9"/>
            <color indexed="81"/>
            <rFont val="Tahoma"/>
            <family val="2"/>
          </rPr>
          <t>CEPICI: Prière lier la facture scannée</t>
        </r>
        <r>
          <rPr>
            <sz val="9"/>
            <color indexed="81"/>
            <rFont val="Tahoma"/>
            <family val="2"/>
          </rPr>
          <t xml:space="preserve">
</t>
        </r>
      </text>
    </comment>
    <comment ref="F371" authorId="0" shapeId="0" xr:uid="{531E043E-F257-49B4-97C3-4B1D68AAF773}">
      <text>
        <r>
          <rPr>
            <b/>
            <sz val="9"/>
            <color indexed="81"/>
            <rFont val="Tahoma"/>
            <family val="2"/>
          </rPr>
          <t>CEPICI: Prière lier la facture scannée</t>
        </r>
        <r>
          <rPr>
            <sz val="9"/>
            <color indexed="81"/>
            <rFont val="Tahoma"/>
            <family val="2"/>
          </rPr>
          <t xml:space="preserve">
</t>
        </r>
      </text>
    </comment>
    <comment ref="F372" authorId="0" shapeId="0" xr:uid="{BB30A9C2-B221-4033-B965-1993ACF6C433}">
      <text>
        <r>
          <rPr>
            <b/>
            <sz val="9"/>
            <color indexed="81"/>
            <rFont val="Tahoma"/>
            <family val="2"/>
          </rPr>
          <t>CEPICI: Prière lier la facture scannée</t>
        </r>
        <r>
          <rPr>
            <sz val="9"/>
            <color indexed="81"/>
            <rFont val="Tahoma"/>
            <family val="2"/>
          </rPr>
          <t xml:space="preserve">
</t>
        </r>
      </text>
    </comment>
    <comment ref="F373" authorId="0" shapeId="0" xr:uid="{CACB4C0D-8178-4ECC-80B8-C782F0A948EE}">
      <text>
        <r>
          <rPr>
            <b/>
            <sz val="9"/>
            <color indexed="81"/>
            <rFont val="Tahoma"/>
            <family val="2"/>
          </rPr>
          <t>CEPICI: Prière lier la facture scannée</t>
        </r>
        <r>
          <rPr>
            <sz val="9"/>
            <color indexed="81"/>
            <rFont val="Tahoma"/>
            <family val="2"/>
          </rPr>
          <t xml:space="preserve">
</t>
        </r>
      </text>
    </comment>
    <comment ref="F374" authorId="0" shapeId="0" xr:uid="{B612D794-FCB9-46B0-BF66-CAA4211D0E4B}">
      <text>
        <r>
          <rPr>
            <b/>
            <sz val="9"/>
            <color indexed="81"/>
            <rFont val="Tahoma"/>
            <family val="2"/>
          </rPr>
          <t>CEPICI: Prière lier la facture scannée</t>
        </r>
        <r>
          <rPr>
            <sz val="9"/>
            <color indexed="81"/>
            <rFont val="Tahoma"/>
            <family val="2"/>
          </rPr>
          <t xml:space="preserve">
</t>
        </r>
      </text>
    </comment>
    <comment ref="F375" authorId="0" shapeId="0" xr:uid="{EB80A9C8-81F5-49DC-9CB1-DBBF6C5EC118}">
      <text>
        <r>
          <rPr>
            <b/>
            <sz val="9"/>
            <color indexed="81"/>
            <rFont val="Tahoma"/>
            <family val="2"/>
          </rPr>
          <t>CEPICI: Prière lier la facture scannée</t>
        </r>
        <r>
          <rPr>
            <sz val="9"/>
            <color indexed="81"/>
            <rFont val="Tahoma"/>
            <family val="2"/>
          </rPr>
          <t xml:space="preserve">
</t>
        </r>
      </text>
    </comment>
    <comment ref="F376" authorId="0" shapeId="0" xr:uid="{DB635D60-5963-47F6-9A73-B1C29DFA274D}">
      <text>
        <r>
          <rPr>
            <b/>
            <sz val="9"/>
            <color indexed="81"/>
            <rFont val="Tahoma"/>
            <family val="2"/>
          </rPr>
          <t>CEPICI: Prière lier la facture scannée</t>
        </r>
        <r>
          <rPr>
            <sz val="9"/>
            <color indexed="81"/>
            <rFont val="Tahoma"/>
            <family val="2"/>
          </rPr>
          <t xml:space="preserve">
</t>
        </r>
      </text>
    </comment>
    <comment ref="F377" authorId="0" shapeId="0" xr:uid="{161C1438-755B-4C2F-9E00-F97FE69A4CD8}">
      <text>
        <r>
          <rPr>
            <b/>
            <sz val="9"/>
            <color indexed="81"/>
            <rFont val="Tahoma"/>
            <family val="2"/>
          </rPr>
          <t>CEPICI: Prière lier la facture scannée</t>
        </r>
        <r>
          <rPr>
            <sz val="9"/>
            <color indexed="81"/>
            <rFont val="Tahoma"/>
            <family val="2"/>
          </rPr>
          <t xml:space="preserve">
</t>
        </r>
      </text>
    </comment>
    <comment ref="F378" authorId="0" shapeId="0" xr:uid="{02FAAE30-EA5E-48C1-838D-DBE0D0A79601}">
      <text>
        <r>
          <rPr>
            <b/>
            <sz val="9"/>
            <color indexed="81"/>
            <rFont val="Tahoma"/>
            <family val="2"/>
          </rPr>
          <t>CEPICI: Prière lier la facture scannée</t>
        </r>
        <r>
          <rPr>
            <sz val="9"/>
            <color indexed="81"/>
            <rFont val="Tahoma"/>
            <family val="2"/>
          </rPr>
          <t xml:space="preserve">
</t>
        </r>
      </text>
    </comment>
    <comment ref="F379" authorId="0" shapeId="0" xr:uid="{EEB61FBA-055C-411D-A590-475490F7A6A4}">
      <text>
        <r>
          <rPr>
            <b/>
            <sz val="9"/>
            <color indexed="81"/>
            <rFont val="Tahoma"/>
            <family val="2"/>
          </rPr>
          <t>CEPICI: Prière lier la facture scannée</t>
        </r>
        <r>
          <rPr>
            <sz val="9"/>
            <color indexed="81"/>
            <rFont val="Tahoma"/>
            <family val="2"/>
          </rPr>
          <t xml:space="preserve">
</t>
        </r>
      </text>
    </comment>
    <comment ref="F380" authorId="0" shapeId="0" xr:uid="{0B927BB5-FF10-4CC4-A504-804C2A15999C}">
      <text>
        <r>
          <rPr>
            <b/>
            <sz val="9"/>
            <color indexed="81"/>
            <rFont val="Tahoma"/>
            <family val="2"/>
          </rPr>
          <t>CEPICI: Prière lier la facture scannée</t>
        </r>
        <r>
          <rPr>
            <sz val="9"/>
            <color indexed="81"/>
            <rFont val="Tahoma"/>
            <family val="2"/>
          </rPr>
          <t xml:space="preserve">
</t>
        </r>
      </text>
    </comment>
    <comment ref="F381" authorId="0" shapeId="0" xr:uid="{6F7326E9-745F-4068-BC5D-9FF7247A9E9B}">
      <text>
        <r>
          <rPr>
            <b/>
            <sz val="9"/>
            <color indexed="81"/>
            <rFont val="Tahoma"/>
            <family val="2"/>
          </rPr>
          <t>CEPICI: Prière lier la facture scannée</t>
        </r>
        <r>
          <rPr>
            <sz val="9"/>
            <color indexed="81"/>
            <rFont val="Tahoma"/>
            <family val="2"/>
          </rPr>
          <t xml:space="preserve">
</t>
        </r>
      </text>
    </comment>
    <comment ref="F382" authorId="0" shapeId="0" xr:uid="{F6B3B68E-E06A-428E-AC1E-5169132513E7}">
      <text>
        <r>
          <rPr>
            <b/>
            <sz val="9"/>
            <color indexed="81"/>
            <rFont val="Tahoma"/>
            <family val="2"/>
          </rPr>
          <t>CEPICI: Prière lier la facture scannée</t>
        </r>
        <r>
          <rPr>
            <sz val="9"/>
            <color indexed="81"/>
            <rFont val="Tahoma"/>
            <family val="2"/>
          </rPr>
          <t xml:space="preserve">
</t>
        </r>
      </text>
    </comment>
    <comment ref="F383" authorId="0" shapeId="0" xr:uid="{FB615DFE-6E31-429B-8C94-ABAC657221F6}">
      <text>
        <r>
          <rPr>
            <b/>
            <sz val="9"/>
            <color indexed="81"/>
            <rFont val="Tahoma"/>
            <family val="2"/>
          </rPr>
          <t>CEPICI: Prière lier la facture scannée</t>
        </r>
        <r>
          <rPr>
            <sz val="9"/>
            <color indexed="81"/>
            <rFont val="Tahoma"/>
            <family val="2"/>
          </rPr>
          <t xml:space="preserve">
</t>
        </r>
      </text>
    </comment>
    <comment ref="F384" authorId="0" shapeId="0" xr:uid="{59637F78-7958-4B5B-BADA-E737AF07C4F8}">
      <text>
        <r>
          <rPr>
            <b/>
            <sz val="9"/>
            <color indexed="81"/>
            <rFont val="Tahoma"/>
            <family val="2"/>
          </rPr>
          <t>CEPICI: Prière lier la facture scannée</t>
        </r>
        <r>
          <rPr>
            <sz val="9"/>
            <color indexed="81"/>
            <rFont val="Tahoma"/>
            <family val="2"/>
          </rPr>
          <t xml:space="preserve">
</t>
        </r>
      </text>
    </comment>
    <comment ref="F385" authorId="0" shapeId="0" xr:uid="{94F6FBDE-F6A8-44A6-86C9-5057D3C6D45E}">
      <text>
        <r>
          <rPr>
            <b/>
            <sz val="9"/>
            <color indexed="81"/>
            <rFont val="Tahoma"/>
            <family val="2"/>
          </rPr>
          <t>CEPICI: Prière lier la facture scannée</t>
        </r>
        <r>
          <rPr>
            <sz val="9"/>
            <color indexed="81"/>
            <rFont val="Tahoma"/>
            <family val="2"/>
          </rPr>
          <t xml:space="preserve">
</t>
        </r>
      </text>
    </comment>
    <comment ref="F386" authorId="0" shapeId="0" xr:uid="{22A6C14B-5D6A-40F3-9E2C-33099DDBB794}">
      <text>
        <r>
          <rPr>
            <b/>
            <sz val="9"/>
            <color indexed="81"/>
            <rFont val="Tahoma"/>
            <family val="2"/>
          </rPr>
          <t>CEPICI: Prière lier la facture scannée</t>
        </r>
        <r>
          <rPr>
            <sz val="9"/>
            <color indexed="81"/>
            <rFont val="Tahoma"/>
            <family val="2"/>
          </rPr>
          <t xml:space="preserve">
</t>
        </r>
      </text>
    </comment>
    <comment ref="F387" authorId="0" shapeId="0" xr:uid="{B9A80FC4-5F1F-4606-AE04-A788A98973D6}">
      <text>
        <r>
          <rPr>
            <b/>
            <sz val="9"/>
            <color indexed="81"/>
            <rFont val="Tahoma"/>
            <family val="2"/>
          </rPr>
          <t>CEPICI: Prière lier la facture scannée</t>
        </r>
        <r>
          <rPr>
            <sz val="9"/>
            <color indexed="81"/>
            <rFont val="Tahoma"/>
            <family val="2"/>
          </rPr>
          <t xml:space="preserve">
</t>
        </r>
      </text>
    </comment>
    <comment ref="F388" authorId="0" shapeId="0" xr:uid="{9522706E-EFED-4E30-8A1C-24287C1CB777}">
      <text>
        <r>
          <rPr>
            <b/>
            <sz val="9"/>
            <color indexed="81"/>
            <rFont val="Tahoma"/>
            <family val="2"/>
          </rPr>
          <t>CEPICI: Prière lier la facture scannée</t>
        </r>
        <r>
          <rPr>
            <sz val="9"/>
            <color indexed="81"/>
            <rFont val="Tahoma"/>
            <family val="2"/>
          </rPr>
          <t xml:space="preserve">
</t>
        </r>
      </text>
    </comment>
    <comment ref="F389" authorId="0" shapeId="0" xr:uid="{52454DBB-26C4-4FD6-8FE6-C8AF273C0BD2}">
      <text>
        <r>
          <rPr>
            <b/>
            <sz val="9"/>
            <color indexed="81"/>
            <rFont val="Tahoma"/>
            <family val="2"/>
          </rPr>
          <t>CEPICI: Prière lier la facture scannée</t>
        </r>
        <r>
          <rPr>
            <sz val="9"/>
            <color indexed="81"/>
            <rFont val="Tahoma"/>
            <family val="2"/>
          </rPr>
          <t xml:space="preserve">
</t>
        </r>
      </text>
    </comment>
    <comment ref="F390" authorId="0" shapeId="0" xr:uid="{25EFE5D0-8098-4B92-8F7B-67BBC27DB47F}">
      <text>
        <r>
          <rPr>
            <b/>
            <sz val="9"/>
            <color indexed="81"/>
            <rFont val="Tahoma"/>
            <family val="2"/>
          </rPr>
          <t>CEPICI: Prière lier la facture scannée</t>
        </r>
        <r>
          <rPr>
            <sz val="9"/>
            <color indexed="81"/>
            <rFont val="Tahoma"/>
            <family val="2"/>
          </rPr>
          <t xml:space="preserve">
</t>
        </r>
      </text>
    </comment>
    <comment ref="F391" authorId="0" shapeId="0" xr:uid="{DBAF1360-E082-4487-B115-839562BBC928}">
      <text>
        <r>
          <rPr>
            <b/>
            <sz val="9"/>
            <color indexed="81"/>
            <rFont val="Tahoma"/>
            <family val="2"/>
          </rPr>
          <t>CEPICI: Prière lier la facture scannée</t>
        </r>
        <r>
          <rPr>
            <sz val="9"/>
            <color indexed="81"/>
            <rFont val="Tahoma"/>
            <family val="2"/>
          </rPr>
          <t xml:space="preserve">
</t>
        </r>
      </text>
    </comment>
    <comment ref="F392" authorId="0" shapeId="0" xr:uid="{27E4BD2E-8804-485E-B237-FC89D5A81E7D}">
      <text>
        <r>
          <rPr>
            <b/>
            <sz val="9"/>
            <color indexed="81"/>
            <rFont val="Tahoma"/>
            <family val="2"/>
          </rPr>
          <t>CEPICI: Prière lier la facture scannée</t>
        </r>
        <r>
          <rPr>
            <sz val="9"/>
            <color indexed="81"/>
            <rFont val="Tahoma"/>
            <family val="2"/>
          </rPr>
          <t xml:space="preserve">
</t>
        </r>
      </text>
    </comment>
    <comment ref="F393" authorId="0" shapeId="0" xr:uid="{316316AF-2CA8-46A8-9456-EB6F5AF8B6ED}">
      <text>
        <r>
          <rPr>
            <b/>
            <sz val="9"/>
            <color indexed="81"/>
            <rFont val="Tahoma"/>
            <family val="2"/>
          </rPr>
          <t>CEPICI: Prière lier la facture scannée</t>
        </r>
        <r>
          <rPr>
            <sz val="9"/>
            <color indexed="81"/>
            <rFont val="Tahoma"/>
            <family val="2"/>
          </rPr>
          <t xml:space="preserve">
</t>
        </r>
      </text>
    </comment>
    <comment ref="F394" authorId="0" shapeId="0" xr:uid="{E005F5E3-6DBB-4D87-B343-5016E4DF92EF}">
      <text>
        <r>
          <rPr>
            <b/>
            <sz val="9"/>
            <color indexed="81"/>
            <rFont val="Tahoma"/>
            <family val="2"/>
          </rPr>
          <t>CEPICI: Prière lier la facture scannée</t>
        </r>
        <r>
          <rPr>
            <sz val="9"/>
            <color indexed="81"/>
            <rFont val="Tahoma"/>
            <family val="2"/>
          </rPr>
          <t xml:space="preserve">
</t>
        </r>
      </text>
    </comment>
    <comment ref="F395" authorId="0" shapeId="0" xr:uid="{7391EE8D-C448-4471-89BA-C9C930E5F8BE}">
      <text>
        <r>
          <rPr>
            <b/>
            <sz val="9"/>
            <color indexed="81"/>
            <rFont val="Tahoma"/>
            <family val="2"/>
          </rPr>
          <t>CEPICI: Prière lier la facture scannée</t>
        </r>
        <r>
          <rPr>
            <sz val="9"/>
            <color indexed="81"/>
            <rFont val="Tahoma"/>
            <family val="2"/>
          </rPr>
          <t xml:space="preserve">
</t>
        </r>
      </text>
    </comment>
    <comment ref="F396" authorId="0" shapeId="0" xr:uid="{0D70843C-144A-43EF-BA0D-D98CC6B32D28}">
      <text>
        <r>
          <rPr>
            <b/>
            <sz val="9"/>
            <color indexed="81"/>
            <rFont val="Tahoma"/>
            <family val="2"/>
          </rPr>
          <t>CEPICI: Prière lier la facture scannée</t>
        </r>
        <r>
          <rPr>
            <sz val="9"/>
            <color indexed="81"/>
            <rFont val="Tahoma"/>
            <family val="2"/>
          </rPr>
          <t xml:space="preserve">
</t>
        </r>
      </text>
    </comment>
    <comment ref="F397" authorId="0" shapeId="0" xr:uid="{C30E30EF-5A17-49F7-B0AF-B9A86A6CB9D0}">
      <text>
        <r>
          <rPr>
            <b/>
            <sz val="9"/>
            <color indexed="81"/>
            <rFont val="Tahoma"/>
            <family val="2"/>
          </rPr>
          <t>CEPICI: Prière lier la facture scannée</t>
        </r>
        <r>
          <rPr>
            <sz val="9"/>
            <color indexed="81"/>
            <rFont val="Tahoma"/>
            <family val="2"/>
          </rPr>
          <t xml:space="preserve">
</t>
        </r>
      </text>
    </comment>
    <comment ref="F398" authorId="0" shapeId="0" xr:uid="{D2FD1DBC-A498-4F62-8453-64CDD073B337}">
      <text>
        <r>
          <rPr>
            <b/>
            <sz val="9"/>
            <color indexed="81"/>
            <rFont val="Tahoma"/>
            <family val="2"/>
          </rPr>
          <t>CEPICI: Prière lier la facture scannée</t>
        </r>
        <r>
          <rPr>
            <sz val="9"/>
            <color indexed="81"/>
            <rFont val="Tahoma"/>
            <family val="2"/>
          </rPr>
          <t xml:space="preserve">
</t>
        </r>
      </text>
    </comment>
    <comment ref="F399" authorId="0" shapeId="0" xr:uid="{10FF3412-6AF5-4103-899A-7D2096F070D8}">
      <text>
        <r>
          <rPr>
            <b/>
            <sz val="9"/>
            <color indexed="81"/>
            <rFont val="Tahoma"/>
            <family val="2"/>
          </rPr>
          <t>CEPICI: Prière lier la facture scannée</t>
        </r>
        <r>
          <rPr>
            <sz val="9"/>
            <color indexed="81"/>
            <rFont val="Tahoma"/>
            <family val="2"/>
          </rPr>
          <t xml:space="preserve">
</t>
        </r>
      </text>
    </comment>
    <comment ref="F400" authorId="0" shapeId="0" xr:uid="{E1E8BBB6-B477-42AE-B1FC-ED5D06DB3259}">
      <text>
        <r>
          <rPr>
            <b/>
            <sz val="9"/>
            <color indexed="81"/>
            <rFont val="Tahoma"/>
            <family val="2"/>
          </rPr>
          <t>CEPICI: Prière lier la facture scannée</t>
        </r>
        <r>
          <rPr>
            <sz val="9"/>
            <color indexed="81"/>
            <rFont val="Tahoma"/>
            <family val="2"/>
          </rPr>
          <t xml:space="preserve">
</t>
        </r>
      </text>
    </comment>
    <comment ref="F401" authorId="0" shapeId="0" xr:uid="{8503CDFE-C802-4DB7-8DA3-7B5F8A1F7559}">
      <text>
        <r>
          <rPr>
            <b/>
            <sz val="9"/>
            <color indexed="81"/>
            <rFont val="Tahoma"/>
            <family val="2"/>
          </rPr>
          <t>CEPICI: Prière lier la facture scannée</t>
        </r>
        <r>
          <rPr>
            <sz val="9"/>
            <color indexed="81"/>
            <rFont val="Tahoma"/>
            <family val="2"/>
          </rPr>
          <t xml:space="preserve">
</t>
        </r>
      </text>
    </comment>
    <comment ref="F402" authorId="0" shapeId="0" xr:uid="{219E0C7D-951F-4443-AE27-373501197C41}">
      <text>
        <r>
          <rPr>
            <b/>
            <sz val="9"/>
            <color indexed="81"/>
            <rFont val="Tahoma"/>
            <family val="2"/>
          </rPr>
          <t>CEPICI: Prière lier la facture scannée</t>
        </r>
        <r>
          <rPr>
            <sz val="9"/>
            <color indexed="81"/>
            <rFont val="Tahoma"/>
            <family val="2"/>
          </rPr>
          <t xml:space="preserve">
</t>
        </r>
      </text>
    </comment>
    <comment ref="F403" authorId="0" shapeId="0" xr:uid="{A3CC3E1E-E696-45FB-AFC7-CFE9128DAC54}">
      <text>
        <r>
          <rPr>
            <b/>
            <sz val="9"/>
            <color indexed="81"/>
            <rFont val="Tahoma"/>
            <family val="2"/>
          </rPr>
          <t>CEPICI: Prière lier la facture scannée</t>
        </r>
        <r>
          <rPr>
            <sz val="9"/>
            <color indexed="81"/>
            <rFont val="Tahoma"/>
            <family val="2"/>
          </rPr>
          <t xml:space="preserve">
</t>
        </r>
      </text>
    </comment>
    <comment ref="F404" authorId="0" shapeId="0" xr:uid="{66106436-AFD8-44B1-82B6-492024973B2E}">
      <text>
        <r>
          <rPr>
            <b/>
            <sz val="9"/>
            <color indexed="81"/>
            <rFont val="Tahoma"/>
            <family val="2"/>
          </rPr>
          <t>CEPICI: Prière lier la facture scannée</t>
        </r>
        <r>
          <rPr>
            <sz val="9"/>
            <color indexed="81"/>
            <rFont val="Tahoma"/>
            <family val="2"/>
          </rPr>
          <t xml:space="preserve">
</t>
        </r>
      </text>
    </comment>
    <comment ref="F405" authorId="0" shapeId="0" xr:uid="{036B69F0-B0D4-44B4-82DD-F03B3FDCEF92}">
      <text>
        <r>
          <rPr>
            <b/>
            <sz val="9"/>
            <color indexed="81"/>
            <rFont val="Tahoma"/>
            <family val="2"/>
          </rPr>
          <t>CEPICI: Prière lier la facture scannée</t>
        </r>
        <r>
          <rPr>
            <sz val="9"/>
            <color indexed="81"/>
            <rFont val="Tahoma"/>
            <family val="2"/>
          </rPr>
          <t xml:space="preserve">
</t>
        </r>
      </text>
    </comment>
    <comment ref="F406" authorId="0" shapeId="0" xr:uid="{286053AD-43BC-4B93-8CBB-1A0B51C18607}">
      <text>
        <r>
          <rPr>
            <b/>
            <sz val="9"/>
            <color indexed="81"/>
            <rFont val="Tahoma"/>
            <family val="2"/>
          </rPr>
          <t>CEPICI: Prière lier la facture scannée</t>
        </r>
        <r>
          <rPr>
            <sz val="9"/>
            <color indexed="81"/>
            <rFont val="Tahoma"/>
            <family val="2"/>
          </rPr>
          <t xml:space="preserve">
</t>
        </r>
      </text>
    </comment>
    <comment ref="F407" authorId="0" shapeId="0" xr:uid="{9331F4FC-76CB-43A0-A1E7-0198B5BF2DCA}">
      <text>
        <r>
          <rPr>
            <b/>
            <sz val="9"/>
            <color indexed="81"/>
            <rFont val="Tahoma"/>
            <family val="2"/>
          </rPr>
          <t>CEPICI: Prière lier la facture scannée</t>
        </r>
        <r>
          <rPr>
            <sz val="9"/>
            <color indexed="81"/>
            <rFont val="Tahoma"/>
            <family val="2"/>
          </rPr>
          <t xml:space="preserve">
</t>
        </r>
      </text>
    </comment>
    <comment ref="F408" authorId="0" shapeId="0" xr:uid="{94966BAF-9FCB-463D-95B6-DEDF37908B22}">
      <text>
        <r>
          <rPr>
            <b/>
            <sz val="9"/>
            <color indexed="81"/>
            <rFont val="Tahoma"/>
            <family val="2"/>
          </rPr>
          <t>CEPICI: Prière lier la facture scannée</t>
        </r>
        <r>
          <rPr>
            <sz val="9"/>
            <color indexed="81"/>
            <rFont val="Tahoma"/>
            <family val="2"/>
          </rPr>
          <t xml:space="preserve">
</t>
        </r>
      </text>
    </comment>
    <comment ref="F409" authorId="0" shapeId="0" xr:uid="{4BA231C8-3B4C-470D-8231-208BA3DF4194}">
      <text>
        <r>
          <rPr>
            <b/>
            <sz val="9"/>
            <color indexed="81"/>
            <rFont val="Tahoma"/>
            <family val="2"/>
          </rPr>
          <t>CEPICI: Prière lier la facture scannée</t>
        </r>
        <r>
          <rPr>
            <sz val="9"/>
            <color indexed="81"/>
            <rFont val="Tahoma"/>
            <family val="2"/>
          </rPr>
          <t xml:space="preserve">
</t>
        </r>
      </text>
    </comment>
    <comment ref="F410" authorId="0" shapeId="0" xr:uid="{5DB4EB2D-5FA9-4ED5-95DA-857C650C252A}">
      <text>
        <r>
          <rPr>
            <b/>
            <sz val="9"/>
            <color indexed="81"/>
            <rFont val="Tahoma"/>
            <family val="2"/>
          </rPr>
          <t>CEPICI: Prière lier la facture scannée</t>
        </r>
        <r>
          <rPr>
            <sz val="9"/>
            <color indexed="81"/>
            <rFont val="Tahoma"/>
            <family val="2"/>
          </rPr>
          <t xml:space="preserve">
</t>
        </r>
      </text>
    </comment>
    <comment ref="F411" authorId="0" shapeId="0" xr:uid="{B620832E-F1F8-4091-862B-A247D08D52E1}">
      <text>
        <r>
          <rPr>
            <b/>
            <sz val="9"/>
            <color indexed="81"/>
            <rFont val="Tahoma"/>
            <family val="2"/>
          </rPr>
          <t>CEPICI: Prière lier la facture scannée</t>
        </r>
        <r>
          <rPr>
            <sz val="9"/>
            <color indexed="81"/>
            <rFont val="Tahoma"/>
            <family val="2"/>
          </rPr>
          <t xml:space="preserve">
</t>
        </r>
      </text>
    </comment>
    <comment ref="F412" authorId="0" shapeId="0" xr:uid="{73AF62FA-3A2A-44BE-B54B-DE4929F8A3BC}">
      <text>
        <r>
          <rPr>
            <b/>
            <sz val="9"/>
            <color indexed="81"/>
            <rFont val="Tahoma"/>
            <family val="2"/>
          </rPr>
          <t>CEPICI: Prière lier la facture scannée</t>
        </r>
        <r>
          <rPr>
            <sz val="9"/>
            <color indexed="81"/>
            <rFont val="Tahoma"/>
            <family val="2"/>
          </rPr>
          <t xml:space="preserve">
</t>
        </r>
      </text>
    </comment>
    <comment ref="F413" authorId="0" shapeId="0" xr:uid="{A8C1C1BE-6D07-4208-8A68-C84257C8B82F}">
      <text>
        <r>
          <rPr>
            <b/>
            <sz val="9"/>
            <color indexed="81"/>
            <rFont val="Tahoma"/>
            <family val="2"/>
          </rPr>
          <t>CEPICI: Prière lier la facture scannée</t>
        </r>
        <r>
          <rPr>
            <sz val="9"/>
            <color indexed="81"/>
            <rFont val="Tahoma"/>
            <family val="2"/>
          </rPr>
          <t xml:space="preserve">
</t>
        </r>
      </text>
    </comment>
    <comment ref="F414" authorId="0" shapeId="0" xr:uid="{EA823558-CC45-4C07-92E3-1F7E0EBE3A75}">
      <text>
        <r>
          <rPr>
            <b/>
            <sz val="9"/>
            <color indexed="81"/>
            <rFont val="Tahoma"/>
            <family val="2"/>
          </rPr>
          <t>CEPICI: Prière lier la facture scannée</t>
        </r>
        <r>
          <rPr>
            <sz val="9"/>
            <color indexed="81"/>
            <rFont val="Tahoma"/>
            <family val="2"/>
          </rPr>
          <t xml:space="preserve">
</t>
        </r>
      </text>
    </comment>
    <comment ref="F415" authorId="0" shapeId="0" xr:uid="{F2B9491E-C96A-4F96-8301-5660BC2278DC}">
      <text>
        <r>
          <rPr>
            <b/>
            <sz val="9"/>
            <color indexed="81"/>
            <rFont val="Tahoma"/>
            <family val="2"/>
          </rPr>
          <t>CEPICI: Prière lier la facture scannée</t>
        </r>
        <r>
          <rPr>
            <sz val="9"/>
            <color indexed="81"/>
            <rFont val="Tahoma"/>
            <family val="2"/>
          </rPr>
          <t xml:space="preserve">
</t>
        </r>
      </text>
    </comment>
    <comment ref="F416" authorId="0" shapeId="0" xr:uid="{729A4E62-39C8-4018-BCE6-278215450F26}">
      <text>
        <r>
          <rPr>
            <b/>
            <sz val="9"/>
            <color indexed="81"/>
            <rFont val="Tahoma"/>
            <family val="2"/>
          </rPr>
          <t>CEPICI: Prière lier la facture scannée</t>
        </r>
        <r>
          <rPr>
            <sz val="9"/>
            <color indexed="81"/>
            <rFont val="Tahoma"/>
            <family val="2"/>
          </rPr>
          <t xml:space="preserve">
</t>
        </r>
      </text>
    </comment>
    <comment ref="F417" authorId="0" shapeId="0" xr:uid="{DE1F46ED-02E2-4DC1-855E-D8945770D060}">
      <text>
        <r>
          <rPr>
            <b/>
            <sz val="9"/>
            <color indexed="81"/>
            <rFont val="Tahoma"/>
            <family val="2"/>
          </rPr>
          <t>CEPICI: Prière lier la facture scannée</t>
        </r>
        <r>
          <rPr>
            <sz val="9"/>
            <color indexed="81"/>
            <rFont val="Tahoma"/>
            <family val="2"/>
          </rPr>
          <t xml:space="preserve">
</t>
        </r>
      </text>
    </comment>
    <comment ref="F418" authorId="0" shapeId="0" xr:uid="{6927C887-A5A0-47F1-AECF-C5470AB67B73}">
      <text>
        <r>
          <rPr>
            <b/>
            <sz val="9"/>
            <color indexed="81"/>
            <rFont val="Tahoma"/>
            <family val="2"/>
          </rPr>
          <t>CEPICI: Prière lier la facture scannée</t>
        </r>
        <r>
          <rPr>
            <sz val="9"/>
            <color indexed="81"/>
            <rFont val="Tahoma"/>
            <family val="2"/>
          </rPr>
          <t xml:space="preserve">
</t>
        </r>
      </text>
    </comment>
    <comment ref="F419" authorId="0" shapeId="0" xr:uid="{ECBBED04-6A4A-4842-9C7B-16C684E16025}">
      <text>
        <r>
          <rPr>
            <b/>
            <sz val="9"/>
            <color indexed="81"/>
            <rFont val="Tahoma"/>
            <family val="2"/>
          </rPr>
          <t>CEPICI: Prière lier la facture scannée</t>
        </r>
        <r>
          <rPr>
            <sz val="9"/>
            <color indexed="81"/>
            <rFont val="Tahoma"/>
            <family val="2"/>
          </rPr>
          <t xml:space="preserve">
</t>
        </r>
      </text>
    </comment>
    <comment ref="F420" authorId="0" shapeId="0" xr:uid="{D91A659A-F437-4593-AC83-5820786750E6}">
      <text>
        <r>
          <rPr>
            <b/>
            <sz val="9"/>
            <color indexed="81"/>
            <rFont val="Tahoma"/>
            <family val="2"/>
          </rPr>
          <t>CEPICI: Prière lier la facture scannée</t>
        </r>
        <r>
          <rPr>
            <sz val="9"/>
            <color indexed="81"/>
            <rFont val="Tahoma"/>
            <family val="2"/>
          </rPr>
          <t xml:space="preserve">
</t>
        </r>
      </text>
    </comment>
    <comment ref="F421" authorId="0" shapeId="0" xr:uid="{328A4294-F0DD-4944-8A7F-3C12D9956A29}">
      <text>
        <r>
          <rPr>
            <b/>
            <sz val="9"/>
            <color indexed="81"/>
            <rFont val="Tahoma"/>
            <family val="2"/>
          </rPr>
          <t>CEPICI: Prière lier la facture scannée</t>
        </r>
        <r>
          <rPr>
            <sz val="9"/>
            <color indexed="81"/>
            <rFont val="Tahoma"/>
            <family val="2"/>
          </rPr>
          <t xml:space="preserve">
</t>
        </r>
      </text>
    </comment>
    <comment ref="F422" authorId="0" shapeId="0" xr:uid="{FF034502-B695-43F5-A389-90D2A178355C}">
      <text>
        <r>
          <rPr>
            <b/>
            <sz val="9"/>
            <color indexed="81"/>
            <rFont val="Tahoma"/>
            <family val="2"/>
          </rPr>
          <t>CEPICI: Prière lier la facture scannée</t>
        </r>
        <r>
          <rPr>
            <sz val="9"/>
            <color indexed="81"/>
            <rFont val="Tahoma"/>
            <family val="2"/>
          </rPr>
          <t xml:space="preserve">
</t>
        </r>
      </text>
    </comment>
    <comment ref="F423" authorId="0" shapeId="0" xr:uid="{493B22B1-6DBA-4C2A-8E9D-63EB85083842}">
      <text>
        <r>
          <rPr>
            <b/>
            <sz val="9"/>
            <color indexed="81"/>
            <rFont val="Tahoma"/>
            <family val="2"/>
          </rPr>
          <t>CEPICI: Prière lier la facture scannée</t>
        </r>
        <r>
          <rPr>
            <sz val="9"/>
            <color indexed="81"/>
            <rFont val="Tahoma"/>
            <family val="2"/>
          </rPr>
          <t xml:space="preserve">
</t>
        </r>
      </text>
    </comment>
    <comment ref="F424" authorId="0" shapeId="0" xr:uid="{2C9DF93F-5E5D-477C-A40D-73F0621C439A}">
      <text>
        <r>
          <rPr>
            <b/>
            <sz val="9"/>
            <color indexed="81"/>
            <rFont val="Tahoma"/>
            <family val="2"/>
          </rPr>
          <t>CEPICI: Prière lier la facture scannée</t>
        </r>
        <r>
          <rPr>
            <sz val="9"/>
            <color indexed="81"/>
            <rFont val="Tahoma"/>
            <family val="2"/>
          </rPr>
          <t xml:space="preserve">
</t>
        </r>
      </text>
    </comment>
    <comment ref="F425" authorId="0" shapeId="0" xr:uid="{B426AACE-CC4E-409E-B978-A1353A2DA83F}">
      <text>
        <r>
          <rPr>
            <b/>
            <sz val="9"/>
            <color indexed="81"/>
            <rFont val="Tahoma"/>
            <family val="2"/>
          </rPr>
          <t>CEPICI: Prière lier la facture scannée</t>
        </r>
        <r>
          <rPr>
            <sz val="9"/>
            <color indexed="81"/>
            <rFont val="Tahoma"/>
            <family val="2"/>
          </rPr>
          <t xml:space="preserve">
</t>
        </r>
      </text>
    </comment>
    <comment ref="F426" authorId="0" shapeId="0" xr:uid="{61765585-0B36-4E0A-A458-8DAAEA6B212B}">
      <text>
        <r>
          <rPr>
            <b/>
            <sz val="9"/>
            <color indexed="81"/>
            <rFont val="Tahoma"/>
            <family val="2"/>
          </rPr>
          <t>CEPICI: Prière lier la facture scannée</t>
        </r>
        <r>
          <rPr>
            <sz val="9"/>
            <color indexed="81"/>
            <rFont val="Tahoma"/>
            <family val="2"/>
          </rPr>
          <t xml:space="preserve">
</t>
        </r>
      </text>
    </comment>
    <comment ref="F427" authorId="0" shapeId="0" xr:uid="{101616AB-2040-4327-8B13-A9CF5616BFFA}">
      <text>
        <r>
          <rPr>
            <b/>
            <sz val="9"/>
            <color indexed="81"/>
            <rFont val="Tahoma"/>
            <family val="2"/>
          </rPr>
          <t>CEPICI: Prière lier la facture scannée</t>
        </r>
        <r>
          <rPr>
            <sz val="9"/>
            <color indexed="81"/>
            <rFont val="Tahoma"/>
            <family val="2"/>
          </rPr>
          <t xml:space="preserve">
</t>
        </r>
      </text>
    </comment>
    <comment ref="F428" authorId="0" shapeId="0" xr:uid="{65449D0B-DB9C-4770-B91E-BF00A3B5783D}">
      <text>
        <r>
          <rPr>
            <b/>
            <sz val="9"/>
            <color indexed="81"/>
            <rFont val="Tahoma"/>
            <family val="2"/>
          </rPr>
          <t>CEPICI: Prière lier la facture scannée</t>
        </r>
        <r>
          <rPr>
            <sz val="9"/>
            <color indexed="81"/>
            <rFont val="Tahoma"/>
            <family val="2"/>
          </rPr>
          <t xml:space="preserve">
</t>
        </r>
      </text>
    </comment>
    <comment ref="F429" authorId="0" shapeId="0" xr:uid="{0B5D4902-A606-42E4-B388-22895BF1F7D3}">
      <text>
        <r>
          <rPr>
            <b/>
            <sz val="9"/>
            <color indexed="81"/>
            <rFont val="Tahoma"/>
            <family val="2"/>
          </rPr>
          <t>CEPICI: Prière lier la facture scannée</t>
        </r>
        <r>
          <rPr>
            <sz val="9"/>
            <color indexed="81"/>
            <rFont val="Tahoma"/>
            <family val="2"/>
          </rPr>
          <t xml:space="preserve">
</t>
        </r>
      </text>
    </comment>
    <comment ref="F430" authorId="0" shapeId="0" xr:uid="{CB6F5E94-E047-4FE3-8416-E652F969EED9}">
      <text>
        <r>
          <rPr>
            <b/>
            <sz val="9"/>
            <color indexed="81"/>
            <rFont val="Tahoma"/>
            <family val="2"/>
          </rPr>
          <t>CEPICI: Prière lier la facture scannée</t>
        </r>
        <r>
          <rPr>
            <sz val="9"/>
            <color indexed="81"/>
            <rFont val="Tahoma"/>
            <family val="2"/>
          </rPr>
          <t xml:space="preserve">
</t>
        </r>
      </text>
    </comment>
    <comment ref="F431" authorId="0" shapeId="0" xr:uid="{F694CC82-D300-4AEB-8970-3EF63D47AA7A}">
      <text>
        <r>
          <rPr>
            <b/>
            <sz val="9"/>
            <color indexed="81"/>
            <rFont val="Tahoma"/>
            <family val="2"/>
          </rPr>
          <t>CEPICI: Prière lier la facture scannée</t>
        </r>
        <r>
          <rPr>
            <sz val="9"/>
            <color indexed="81"/>
            <rFont val="Tahoma"/>
            <family val="2"/>
          </rPr>
          <t xml:space="preserve">
</t>
        </r>
      </text>
    </comment>
    <comment ref="F432" authorId="0" shapeId="0" xr:uid="{C11F5F55-B422-4359-A7FC-1B8EADDA4F01}">
      <text>
        <r>
          <rPr>
            <b/>
            <sz val="9"/>
            <color indexed="81"/>
            <rFont val="Tahoma"/>
            <family val="2"/>
          </rPr>
          <t>CEPICI: Prière lier la facture scannée</t>
        </r>
        <r>
          <rPr>
            <sz val="9"/>
            <color indexed="81"/>
            <rFont val="Tahoma"/>
            <family val="2"/>
          </rPr>
          <t xml:space="preserve">
</t>
        </r>
      </text>
    </comment>
    <comment ref="F433" authorId="0" shapeId="0" xr:uid="{C298D7D6-4E23-42B6-AFCA-2385EC078021}">
      <text>
        <r>
          <rPr>
            <b/>
            <sz val="9"/>
            <color indexed="81"/>
            <rFont val="Tahoma"/>
            <family val="2"/>
          </rPr>
          <t>CEPICI: Prière lier la facture scannée</t>
        </r>
        <r>
          <rPr>
            <sz val="9"/>
            <color indexed="81"/>
            <rFont val="Tahoma"/>
            <family val="2"/>
          </rPr>
          <t xml:space="preserve">
</t>
        </r>
      </text>
    </comment>
    <comment ref="F434" authorId="0" shapeId="0" xr:uid="{C5437F61-3B35-4935-B574-6386C6A007D9}">
      <text>
        <r>
          <rPr>
            <b/>
            <sz val="9"/>
            <color indexed="81"/>
            <rFont val="Tahoma"/>
            <family val="2"/>
          </rPr>
          <t>CEPICI: Prière lier la facture scannée</t>
        </r>
        <r>
          <rPr>
            <sz val="9"/>
            <color indexed="81"/>
            <rFont val="Tahoma"/>
            <family val="2"/>
          </rPr>
          <t xml:space="preserve">
</t>
        </r>
      </text>
    </comment>
    <comment ref="F435" authorId="0" shapeId="0" xr:uid="{D20F6A79-8DC9-47E4-B29A-DE77EE2AF863}">
      <text>
        <r>
          <rPr>
            <b/>
            <sz val="9"/>
            <color indexed="81"/>
            <rFont val="Tahoma"/>
            <family val="2"/>
          </rPr>
          <t>CEPICI: Prière lier la facture scannée</t>
        </r>
        <r>
          <rPr>
            <sz val="9"/>
            <color indexed="81"/>
            <rFont val="Tahoma"/>
            <family val="2"/>
          </rPr>
          <t xml:space="preserve">
</t>
        </r>
      </text>
    </comment>
    <comment ref="F436" authorId="0" shapeId="0" xr:uid="{0E7BFA3F-7E55-46AF-9797-640E687526BD}">
      <text>
        <r>
          <rPr>
            <b/>
            <sz val="9"/>
            <color indexed="81"/>
            <rFont val="Tahoma"/>
            <family val="2"/>
          </rPr>
          <t>CEPICI: Prière lier la facture scannée</t>
        </r>
        <r>
          <rPr>
            <sz val="9"/>
            <color indexed="81"/>
            <rFont val="Tahoma"/>
            <family val="2"/>
          </rPr>
          <t xml:space="preserve">
</t>
        </r>
      </text>
    </comment>
    <comment ref="F437" authorId="0" shapeId="0" xr:uid="{69A05BA4-0B02-47E7-AF39-ADAEB05A083B}">
      <text>
        <r>
          <rPr>
            <b/>
            <sz val="9"/>
            <color indexed="81"/>
            <rFont val="Tahoma"/>
            <family val="2"/>
          </rPr>
          <t>CEPICI: Prière lier la facture scannée</t>
        </r>
        <r>
          <rPr>
            <sz val="9"/>
            <color indexed="81"/>
            <rFont val="Tahoma"/>
            <family val="2"/>
          </rPr>
          <t xml:space="preserve">
</t>
        </r>
      </text>
    </comment>
    <comment ref="F438" authorId="0" shapeId="0" xr:uid="{C37B6163-8547-4FA2-89AF-49F547B02676}">
      <text>
        <r>
          <rPr>
            <b/>
            <sz val="9"/>
            <color indexed="81"/>
            <rFont val="Tahoma"/>
            <family val="2"/>
          </rPr>
          <t>CEPICI: Prière lier la facture scannée</t>
        </r>
        <r>
          <rPr>
            <sz val="9"/>
            <color indexed="81"/>
            <rFont val="Tahoma"/>
            <family val="2"/>
          </rPr>
          <t xml:space="preserve">
</t>
        </r>
      </text>
    </comment>
    <comment ref="F439" authorId="0" shapeId="0" xr:uid="{FB31F822-1B67-4AD0-A191-7C993635AA58}">
      <text>
        <r>
          <rPr>
            <b/>
            <sz val="9"/>
            <color indexed="81"/>
            <rFont val="Tahoma"/>
            <family val="2"/>
          </rPr>
          <t>CEPICI: Prière lier la facture scannée</t>
        </r>
        <r>
          <rPr>
            <sz val="9"/>
            <color indexed="81"/>
            <rFont val="Tahoma"/>
            <family val="2"/>
          </rPr>
          <t xml:space="preserve">
</t>
        </r>
      </text>
    </comment>
    <comment ref="F440" authorId="0" shapeId="0" xr:uid="{F7335767-C4A6-4F97-96D5-0059F5AF4CB0}">
      <text>
        <r>
          <rPr>
            <b/>
            <sz val="9"/>
            <color indexed="81"/>
            <rFont val="Tahoma"/>
            <family val="2"/>
          </rPr>
          <t>CEPICI: Prière lier la facture scannée</t>
        </r>
        <r>
          <rPr>
            <sz val="9"/>
            <color indexed="81"/>
            <rFont val="Tahoma"/>
            <family val="2"/>
          </rPr>
          <t xml:space="preserve">
</t>
        </r>
      </text>
    </comment>
    <comment ref="F441" authorId="0" shapeId="0" xr:uid="{C06F5994-E18D-4846-8E8B-F6D44E568BF6}">
      <text>
        <r>
          <rPr>
            <b/>
            <sz val="9"/>
            <color indexed="81"/>
            <rFont val="Tahoma"/>
            <family val="2"/>
          </rPr>
          <t>CEPICI: Prière lier la facture scannée</t>
        </r>
        <r>
          <rPr>
            <sz val="9"/>
            <color indexed="81"/>
            <rFont val="Tahoma"/>
            <family val="2"/>
          </rPr>
          <t xml:space="preserve">
</t>
        </r>
      </text>
    </comment>
    <comment ref="F442" authorId="0" shapeId="0" xr:uid="{69A20487-D075-4D52-B445-FAA170153E4F}">
      <text>
        <r>
          <rPr>
            <b/>
            <sz val="9"/>
            <color indexed="81"/>
            <rFont val="Tahoma"/>
            <family val="2"/>
          </rPr>
          <t>CEPICI: Prière lier la facture scannée</t>
        </r>
        <r>
          <rPr>
            <sz val="9"/>
            <color indexed="81"/>
            <rFont val="Tahoma"/>
            <family val="2"/>
          </rPr>
          <t xml:space="preserve">
</t>
        </r>
      </text>
    </comment>
    <comment ref="F443" authorId="0" shapeId="0" xr:uid="{EA90CBD5-B714-431E-9653-C4562E239CE3}">
      <text>
        <r>
          <rPr>
            <b/>
            <sz val="9"/>
            <color indexed="81"/>
            <rFont val="Tahoma"/>
            <family val="2"/>
          </rPr>
          <t>CEPICI: Prière lier la facture scannée</t>
        </r>
        <r>
          <rPr>
            <sz val="9"/>
            <color indexed="81"/>
            <rFont val="Tahoma"/>
            <family val="2"/>
          </rPr>
          <t xml:space="preserve">
</t>
        </r>
      </text>
    </comment>
    <comment ref="F444" authorId="0" shapeId="0" xr:uid="{13E38D78-40E2-4C98-8BEA-12FD44E28288}">
      <text>
        <r>
          <rPr>
            <b/>
            <sz val="9"/>
            <color indexed="81"/>
            <rFont val="Tahoma"/>
            <family val="2"/>
          </rPr>
          <t>CEPICI: Prière lier la facture scannée</t>
        </r>
        <r>
          <rPr>
            <sz val="9"/>
            <color indexed="81"/>
            <rFont val="Tahoma"/>
            <family val="2"/>
          </rPr>
          <t xml:space="preserve">
</t>
        </r>
      </text>
    </comment>
    <comment ref="F445" authorId="0" shapeId="0" xr:uid="{27BA87CB-6889-4E13-B1C3-4F61C2D8DD94}">
      <text>
        <r>
          <rPr>
            <b/>
            <sz val="9"/>
            <color indexed="81"/>
            <rFont val="Tahoma"/>
            <family val="2"/>
          </rPr>
          <t>CEPICI: Prière lier la facture scannée</t>
        </r>
        <r>
          <rPr>
            <sz val="9"/>
            <color indexed="81"/>
            <rFont val="Tahoma"/>
            <family val="2"/>
          </rPr>
          <t xml:space="preserve">
</t>
        </r>
      </text>
    </comment>
    <comment ref="F446" authorId="0" shapeId="0" xr:uid="{0FD19F2D-30EA-46BE-AB33-FBDDE255BD9C}">
      <text>
        <r>
          <rPr>
            <b/>
            <sz val="9"/>
            <color indexed="81"/>
            <rFont val="Tahoma"/>
            <family val="2"/>
          </rPr>
          <t>CEPICI: Prière lier la facture scannée</t>
        </r>
        <r>
          <rPr>
            <sz val="9"/>
            <color indexed="81"/>
            <rFont val="Tahoma"/>
            <family val="2"/>
          </rPr>
          <t xml:space="preserve">
</t>
        </r>
      </text>
    </comment>
    <comment ref="F447" authorId="0" shapeId="0" xr:uid="{B15601E7-A314-4B99-BC65-A7B29D137F28}">
      <text>
        <r>
          <rPr>
            <b/>
            <sz val="9"/>
            <color indexed="81"/>
            <rFont val="Tahoma"/>
            <family val="2"/>
          </rPr>
          <t>CEPICI: Prière lier la facture scannée</t>
        </r>
        <r>
          <rPr>
            <sz val="9"/>
            <color indexed="81"/>
            <rFont val="Tahoma"/>
            <family val="2"/>
          </rPr>
          <t xml:space="preserve">
</t>
        </r>
      </text>
    </comment>
    <comment ref="F448" authorId="0" shapeId="0" xr:uid="{C9010CA7-0520-4A3B-BC0D-1A5AD7899652}">
      <text>
        <r>
          <rPr>
            <b/>
            <sz val="9"/>
            <color indexed="81"/>
            <rFont val="Tahoma"/>
            <family val="2"/>
          </rPr>
          <t>CEPICI: Prière lier la facture scannée</t>
        </r>
        <r>
          <rPr>
            <sz val="9"/>
            <color indexed="81"/>
            <rFont val="Tahoma"/>
            <family val="2"/>
          </rPr>
          <t xml:space="preserve">
</t>
        </r>
      </text>
    </comment>
    <comment ref="F449" authorId="0" shapeId="0" xr:uid="{4BAFCE56-96B2-4A41-9375-F6AD75679379}">
      <text>
        <r>
          <rPr>
            <b/>
            <sz val="9"/>
            <color indexed="81"/>
            <rFont val="Tahoma"/>
            <family val="2"/>
          </rPr>
          <t>CEPICI: Prière lier la facture scannée</t>
        </r>
        <r>
          <rPr>
            <sz val="9"/>
            <color indexed="81"/>
            <rFont val="Tahoma"/>
            <family val="2"/>
          </rPr>
          <t xml:space="preserve">
</t>
        </r>
      </text>
    </comment>
    <comment ref="F450" authorId="0" shapeId="0" xr:uid="{7E741520-B716-4082-8A5E-98BCEAFEC294}">
      <text>
        <r>
          <rPr>
            <b/>
            <sz val="9"/>
            <color indexed="81"/>
            <rFont val="Tahoma"/>
            <family val="2"/>
          </rPr>
          <t>CEPICI: Prière lier la facture scannée</t>
        </r>
        <r>
          <rPr>
            <sz val="9"/>
            <color indexed="81"/>
            <rFont val="Tahoma"/>
            <family val="2"/>
          </rPr>
          <t xml:space="preserve">
</t>
        </r>
      </text>
    </comment>
    <comment ref="F451" authorId="0" shapeId="0" xr:uid="{39BEF7D6-3BEC-4164-9879-8B6383CFE69E}">
      <text>
        <r>
          <rPr>
            <b/>
            <sz val="9"/>
            <color indexed="81"/>
            <rFont val="Tahoma"/>
            <family val="2"/>
          </rPr>
          <t>CEPICI: Prière lier la facture scannée</t>
        </r>
        <r>
          <rPr>
            <sz val="9"/>
            <color indexed="81"/>
            <rFont val="Tahoma"/>
            <family val="2"/>
          </rPr>
          <t xml:space="preserve">
</t>
        </r>
      </text>
    </comment>
    <comment ref="F452" authorId="0" shapeId="0" xr:uid="{D871DE72-2BC2-4970-8534-B3D1809D2810}">
      <text>
        <r>
          <rPr>
            <b/>
            <sz val="9"/>
            <color indexed="81"/>
            <rFont val="Tahoma"/>
            <family val="2"/>
          </rPr>
          <t>CEPICI: Prière lier la facture scannée</t>
        </r>
        <r>
          <rPr>
            <sz val="9"/>
            <color indexed="81"/>
            <rFont val="Tahoma"/>
            <family val="2"/>
          </rPr>
          <t xml:space="preserve">
</t>
        </r>
      </text>
    </comment>
    <comment ref="F453" authorId="0" shapeId="0" xr:uid="{0C0D7779-BF28-43AF-B170-788D268343F6}">
      <text>
        <r>
          <rPr>
            <b/>
            <sz val="9"/>
            <color indexed="81"/>
            <rFont val="Tahoma"/>
            <family val="2"/>
          </rPr>
          <t>CEPICI: Prière lier la facture scannée</t>
        </r>
        <r>
          <rPr>
            <sz val="9"/>
            <color indexed="81"/>
            <rFont val="Tahoma"/>
            <family val="2"/>
          </rPr>
          <t xml:space="preserve">
</t>
        </r>
      </text>
    </comment>
    <comment ref="F454" authorId="0" shapeId="0" xr:uid="{3BC835F2-7565-4EB5-AEF3-CC28C039B3EB}">
      <text>
        <r>
          <rPr>
            <b/>
            <sz val="9"/>
            <color indexed="81"/>
            <rFont val="Tahoma"/>
            <family val="2"/>
          </rPr>
          <t>CEPICI: Prière lier la facture scannée</t>
        </r>
        <r>
          <rPr>
            <sz val="9"/>
            <color indexed="81"/>
            <rFont val="Tahoma"/>
            <family val="2"/>
          </rPr>
          <t xml:space="preserve">
</t>
        </r>
      </text>
    </comment>
    <comment ref="F455" authorId="0" shapeId="0" xr:uid="{6C51BC8F-2E0D-435C-A612-3ACF453F3158}">
      <text>
        <r>
          <rPr>
            <b/>
            <sz val="9"/>
            <color indexed="81"/>
            <rFont val="Tahoma"/>
            <family val="2"/>
          </rPr>
          <t>CEPICI: Prière lier la facture scannée</t>
        </r>
        <r>
          <rPr>
            <sz val="9"/>
            <color indexed="81"/>
            <rFont val="Tahoma"/>
            <family val="2"/>
          </rPr>
          <t xml:space="preserve">
</t>
        </r>
      </text>
    </comment>
    <comment ref="F456" authorId="0" shapeId="0" xr:uid="{53C07CA7-C0E3-402D-AAE5-434F9201D5DC}">
      <text>
        <r>
          <rPr>
            <b/>
            <sz val="9"/>
            <color indexed="81"/>
            <rFont val="Tahoma"/>
            <family val="2"/>
          </rPr>
          <t>CEPICI: Prière lier la facture scannée</t>
        </r>
        <r>
          <rPr>
            <sz val="9"/>
            <color indexed="81"/>
            <rFont val="Tahoma"/>
            <family val="2"/>
          </rPr>
          <t xml:space="preserve">
</t>
        </r>
      </text>
    </comment>
    <comment ref="F457" authorId="0" shapeId="0" xr:uid="{7991F80A-5813-4B94-A511-501F428FDBA0}">
      <text>
        <r>
          <rPr>
            <b/>
            <sz val="9"/>
            <color indexed="81"/>
            <rFont val="Tahoma"/>
            <family val="2"/>
          </rPr>
          <t>CEPICI: Prière lier la facture scannée</t>
        </r>
        <r>
          <rPr>
            <sz val="9"/>
            <color indexed="81"/>
            <rFont val="Tahoma"/>
            <family val="2"/>
          </rPr>
          <t xml:space="preserve">
</t>
        </r>
      </text>
    </comment>
    <comment ref="F458" authorId="0" shapeId="0" xr:uid="{5F7ECD4C-4857-4C46-BFA0-3F8C40403E86}">
      <text>
        <r>
          <rPr>
            <b/>
            <sz val="9"/>
            <color indexed="81"/>
            <rFont val="Tahoma"/>
            <family val="2"/>
          </rPr>
          <t>CEPICI: Prière lier la facture scannée</t>
        </r>
        <r>
          <rPr>
            <sz val="9"/>
            <color indexed="81"/>
            <rFont val="Tahoma"/>
            <family val="2"/>
          </rPr>
          <t xml:space="preserve">
</t>
        </r>
      </text>
    </comment>
    <comment ref="F459" authorId="0" shapeId="0" xr:uid="{C44D62CF-7810-4543-9D94-EBC37AB9415A}">
      <text>
        <r>
          <rPr>
            <b/>
            <sz val="9"/>
            <color indexed="81"/>
            <rFont val="Tahoma"/>
            <family val="2"/>
          </rPr>
          <t>CEPICI: Prière lier la facture scannée</t>
        </r>
        <r>
          <rPr>
            <sz val="9"/>
            <color indexed="81"/>
            <rFont val="Tahoma"/>
            <family val="2"/>
          </rPr>
          <t xml:space="preserve">
</t>
        </r>
      </text>
    </comment>
    <comment ref="F460" authorId="0" shapeId="0" xr:uid="{233BD45A-7237-4CFE-AE64-6BC49E84E380}">
      <text>
        <r>
          <rPr>
            <b/>
            <sz val="9"/>
            <color indexed="81"/>
            <rFont val="Tahoma"/>
            <family val="2"/>
          </rPr>
          <t>CEPICI: Prière lier la facture scannée</t>
        </r>
        <r>
          <rPr>
            <sz val="9"/>
            <color indexed="81"/>
            <rFont val="Tahoma"/>
            <family val="2"/>
          </rPr>
          <t xml:space="preserve">
</t>
        </r>
      </text>
    </comment>
    <comment ref="F461" authorId="0" shapeId="0" xr:uid="{A9AF9E82-4C9D-46A3-8885-63B60FE6B91F}">
      <text>
        <r>
          <rPr>
            <b/>
            <sz val="9"/>
            <color indexed="81"/>
            <rFont val="Tahoma"/>
            <family val="2"/>
          </rPr>
          <t>CEPICI: Prière lier la facture scannée</t>
        </r>
        <r>
          <rPr>
            <sz val="9"/>
            <color indexed="81"/>
            <rFont val="Tahoma"/>
            <family val="2"/>
          </rPr>
          <t xml:space="preserve">
</t>
        </r>
      </text>
    </comment>
    <comment ref="F462" authorId="0" shapeId="0" xr:uid="{7DE543BC-E596-416F-8CDF-0779C6E71AAD}">
      <text>
        <r>
          <rPr>
            <b/>
            <sz val="9"/>
            <color indexed="81"/>
            <rFont val="Tahoma"/>
            <family val="2"/>
          </rPr>
          <t>CEPICI: Prière lier la facture scannée</t>
        </r>
        <r>
          <rPr>
            <sz val="9"/>
            <color indexed="81"/>
            <rFont val="Tahoma"/>
            <family val="2"/>
          </rPr>
          <t xml:space="preserve">
</t>
        </r>
      </text>
    </comment>
    <comment ref="F463" authorId="0" shapeId="0" xr:uid="{BABC1E22-AC56-4896-B12E-700E20AEA65B}">
      <text>
        <r>
          <rPr>
            <b/>
            <sz val="9"/>
            <color indexed="81"/>
            <rFont val="Tahoma"/>
            <family val="2"/>
          </rPr>
          <t>CEPICI: Prière lier la facture scannée</t>
        </r>
        <r>
          <rPr>
            <sz val="9"/>
            <color indexed="81"/>
            <rFont val="Tahoma"/>
            <family val="2"/>
          </rPr>
          <t xml:space="preserve">
</t>
        </r>
      </text>
    </comment>
    <comment ref="F464" authorId="0" shapeId="0" xr:uid="{96946EEA-3ECF-437F-8DC0-D936457F2C61}">
      <text>
        <r>
          <rPr>
            <b/>
            <sz val="9"/>
            <color indexed="81"/>
            <rFont val="Tahoma"/>
            <family val="2"/>
          </rPr>
          <t>CEPICI: Prière lier la facture scannée</t>
        </r>
        <r>
          <rPr>
            <sz val="9"/>
            <color indexed="81"/>
            <rFont val="Tahoma"/>
            <family val="2"/>
          </rPr>
          <t xml:space="preserve">
</t>
        </r>
      </text>
    </comment>
    <comment ref="F465" authorId="0" shapeId="0" xr:uid="{B6F0798B-7584-4616-8681-E3216818B4A7}">
      <text>
        <r>
          <rPr>
            <b/>
            <sz val="9"/>
            <color indexed="81"/>
            <rFont val="Tahoma"/>
            <family val="2"/>
          </rPr>
          <t>CEPICI: Prière lier la facture scannée</t>
        </r>
        <r>
          <rPr>
            <sz val="9"/>
            <color indexed="81"/>
            <rFont val="Tahoma"/>
            <family val="2"/>
          </rPr>
          <t xml:space="preserve">
</t>
        </r>
      </text>
    </comment>
    <comment ref="F466" authorId="0" shapeId="0" xr:uid="{3F85B8C6-801C-4D27-8421-479F71412070}">
      <text>
        <r>
          <rPr>
            <b/>
            <sz val="9"/>
            <color indexed="81"/>
            <rFont val="Tahoma"/>
            <family val="2"/>
          </rPr>
          <t>CEPICI: Prière lier la facture scannée</t>
        </r>
        <r>
          <rPr>
            <sz val="9"/>
            <color indexed="81"/>
            <rFont val="Tahoma"/>
            <family val="2"/>
          </rPr>
          <t xml:space="preserve">
</t>
        </r>
      </text>
    </comment>
    <comment ref="F467" authorId="0" shapeId="0" xr:uid="{FD8C9FD9-FAE3-4F76-8D71-A67E32DE4BE0}">
      <text>
        <r>
          <rPr>
            <b/>
            <sz val="9"/>
            <color indexed="81"/>
            <rFont val="Tahoma"/>
            <family val="2"/>
          </rPr>
          <t>CEPICI: Prière lier la facture scannée</t>
        </r>
        <r>
          <rPr>
            <sz val="9"/>
            <color indexed="81"/>
            <rFont val="Tahoma"/>
            <family val="2"/>
          </rPr>
          <t xml:space="preserve">
</t>
        </r>
      </text>
    </comment>
    <comment ref="F468" authorId="0" shapeId="0" xr:uid="{FE3F6A68-3140-429C-8A22-91A95271ACCE}">
      <text>
        <r>
          <rPr>
            <b/>
            <sz val="9"/>
            <color indexed="81"/>
            <rFont val="Tahoma"/>
            <family val="2"/>
          </rPr>
          <t>CEPICI: Prière lier la facture scannée</t>
        </r>
        <r>
          <rPr>
            <sz val="9"/>
            <color indexed="81"/>
            <rFont val="Tahoma"/>
            <family val="2"/>
          </rPr>
          <t xml:space="preserve">
</t>
        </r>
      </text>
    </comment>
    <comment ref="F469" authorId="0" shapeId="0" xr:uid="{7F2E8146-F3E5-4D74-A790-88D32FF04AE7}">
      <text>
        <r>
          <rPr>
            <b/>
            <sz val="9"/>
            <color indexed="81"/>
            <rFont val="Tahoma"/>
            <family val="2"/>
          </rPr>
          <t>CEPICI: Prière lier la facture scannée</t>
        </r>
        <r>
          <rPr>
            <sz val="9"/>
            <color indexed="81"/>
            <rFont val="Tahoma"/>
            <family val="2"/>
          </rPr>
          <t xml:space="preserve">
</t>
        </r>
      </text>
    </comment>
    <comment ref="F470" authorId="0" shapeId="0" xr:uid="{52E72C67-D8A3-4FEF-8060-D42F6B5DA218}">
      <text>
        <r>
          <rPr>
            <b/>
            <sz val="9"/>
            <color indexed="81"/>
            <rFont val="Tahoma"/>
            <family val="2"/>
          </rPr>
          <t>CEPICI: Prière lier la facture scannée</t>
        </r>
        <r>
          <rPr>
            <sz val="9"/>
            <color indexed="81"/>
            <rFont val="Tahoma"/>
            <family val="2"/>
          </rPr>
          <t xml:space="preserve">
</t>
        </r>
      </text>
    </comment>
    <comment ref="F471" authorId="0" shapeId="0" xr:uid="{E163DA10-F70F-4A20-96B2-D371454459D5}">
      <text>
        <r>
          <rPr>
            <b/>
            <sz val="9"/>
            <color indexed="81"/>
            <rFont val="Tahoma"/>
            <family val="2"/>
          </rPr>
          <t>CEPICI: Prière lier la facture scannée</t>
        </r>
        <r>
          <rPr>
            <sz val="9"/>
            <color indexed="81"/>
            <rFont val="Tahoma"/>
            <family val="2"/>
          </rPr>
          <t xml:space="preserve">
</t>
        </r>
      </text>
    </comment>
    <comment ref="F472" authorId="0" shapeId="0" xr:uid="{19F36692-CD97-47DB-8009-AAF1BE72319E}">
      <text>
        <r>
          <rPr>
            <b/>
            <sz val="9"/>
            <color indexed="81"/>
            <rFont val="Tahoma"/>
            <family val="2"/>
          </rPr>
          <t>CEPICI: Prière lier la facture scannée</t>
        </r>
        <r>
          <rPr>
            <sz val="9"/>
            <color indexed="81"/>
            <rFont val="Tahoma"/>
            <family val="2"/>
          </rPr>
          <t xml:space="preserve">
</t>
        </r>
      </text>
    </comment>
    <comment ref="F473" authorId="0" shapeId="0" xr:uid="{BBDF03BD-90FA-4170-8478-36EC70698601}">
      <text>
        <r>
          <rPr>
            <b/>
            <sz val="9"/>
            <color indexed="81"/>
            <rFont val="Tahoma"/>
            <family val="2"/>
          </rPr>
          <t>CEPICI: Prière lier la facture scannée</t>
        </r>
        <r>
          <rPr>
            <sz val="9"/>
            <color indexed="81"/>
            <rFont val="Tahoma"/>
            <family val="2"/>
          </rPr>
          <t xml:space="preserve">
</t>
        </r>
      </text>
    </comment>
    <comment ref="F474" authorId="0" shapeId="0" xr:uid="{5129A517-A2F6-429C-8A68-48BD31CA8B71}">
      <text>
        <r>
          <rPr>
            <b/>
            <sz val="9"/>
            <color indexed="81"/>
            <rFont val="Tahoma"/>
            <family val="2"/>
          </rPr>
          <t>CEPICI: Prière lier la facture scannée</t>
        </r>
        <r>
          <rPr>
            <sz val="9"/>
            <color indexed="81"/>
            <rFont val="Tahoma"/>
            <family val="2"/>
          </rPr>
          <t xml:space="preserve">
</t>
        </r>
      </text>
    </comment>
    <comment ref="F475" authorId="0" shapeId="0" xr:uid="{AA2A48C4-BED1-4AFE-B412-E63942BD4ED8}">
      <text>
        <r>
          <rPr>
            <b/>
            <sz val="9"/>
            <color indexed="81"/>
            <rFont val="Tahoma"/>
            <family val="2"/>
          </rPr>
          <t>CEPICI: Prière lier la facture scannée</t>
        </r>
        <r>
          <rPr>
            <sz val="9"/>
            <color indexed="81"/>
            <rFont val="Tahoma"/>
            <family val="2"/>
          </rPr>
          <t xml:space="preserve">
</t>
        </r>
      </text>
    </comment>
    <comment ref="F476" authorId="0" shapeId="0" xr:uid="{8FEB1911-CA06-45A2-94B3-4DA60B8B258A}">
      <text>
        <r>
          <rPr>
            <b/>
            <sz val="9"/>
            <color indexed="81"/>
            <rFont val="Tahoma"/>
            <family val="2"/>
          </rPr>
          <t>CEPICI: Prière lier la facture scannée</t>
        </r>
        <r>
          <rPr>
            <sz val="9"/>
            <color indexed="81"/>
            <rFont val="Tahoma"/>
            <family val="2"/>
          </rPr>
          <t xml:space="preserve">
</t>
        </r>
      </text>
    </comment>
    <comment ref="F477" authorId="0" shapeId="0" xr:uid="{EFADA015-F267-4CCA-95EB-38ED757E0BD9}">
      <text>
        <r>
          <rPr>
            <b/>
            <sz val="9"/>
            <color indexed="81"/>
            <rFont val="Tahoma"/>
            <family val="2"/>
          </rPr>
          <t>CEPICI: Prière lier la facture scannée</t>
        </r>
        <r>
          <rPr>
            <sz val="9"/>
            <color indexed="81"/>
            <rFont val="Tahoma"/>
            <family val="2"/>
          </rPr>
          <t xml:space="preserve">
</t>
        </r>
      </text>
    </comment>
    <comment ref="F478" authorId="0" shapeId="0" xr:uid="{56C32DCD-F062-453E-AA72-A3CCFF91B70C}">
      <text>
        <r>
          <rPr>
            <b/>
            <sz val="9"/>
            <color indexed="81"/>
            <rFont val="Tahoma"/>
            <family val="2"/>
          </rPr>
          <t>CEPICI: Prière lier la facture scannée</t>
        </r>
        <r>
          <rPr>
            <sz val="9"/>
            <color indexed="81"/>
            <rFont val="Tahoma"/>
            <family val="2"/>
          </rPr>
          <t xml:space="preserve">
</t>
        </r>
      </text>
    </comment>
    <comment ref="F479" authorId="0" shapeId="0" xr:uid="{DBA3F2CB-6AF7-4A2E-BE21-EED4BD80917F}">
      <text>
        <r>
          <rPr>
            <b/>
            <sz val="9"/>
            <color indexed="81"/>
            <rFont val="Tahoma"/>
            <family val="2"/>
          </rPr>
          <t>CEPICI: Prière lier la facture scannée</t>
        </r>
        <r>
          <rPr>
            <sz val="9"/>
            <color indexed="81"/>
            <rFont val="Tahoma"/>
            <family val="2"/>
          </rPr>
          <t xml:space="preserve">
</t>
        </r>
      </text>
    </comment>
    <comment ref="F480" authorId="0" shapeId="0" xr:uid="{B75AD8B9-6A93-4AEE-922E-E182CF0B971D}">
      <text>
        <r>
          <rPr>
            <b/>
            <sz val="9"/>
            <color indexed="81"/>
            <rFont val="Tahoma"/>
            <family val="2"/>
          </rPr>
          <t>CEPICI: Prière lier la facture scannée</t>
        </r>
        <r>
          <rPr>
            <sz val="9"/>
            <color indexed="81"/>
            <rFont val="Tahoma"/>
            <family val="2"/>
          </rPr>
          <t xml:space="preserve">
</t>
        </r>
      </text>
    </comment>
    <comment ref="F481" authorId="0" shapeId="0" xr:uid="{0ADB6F98-FF99-4480-98A1-A86441299060}">
      <text>
        <r>
          <rPr>
            <b/>
            <sz val="9"/>
            <color indexed="81"/>
            <rFont val="Tahoma"/>
            <family val="2"/>
          </rPr>
          <t>CEPICI: Prière lier la facture scannée</t>
        </r>
        <r>
          <rPr>
            <sz val="9"/>
            <color indexed="81"/>
            <rFont val="Tahoma"/>
            <family val="2"/>
          </rPr>
          <t xml:space="preserve">
</t>
        </r>
      </text>
    </comment>
    <comment ref="F482" authorId="0" shapeId="0" xr:uid="{23DC7D61-466A-46BC-A479-00380449B206}">
      <text>
        <r>
          <rPr>
            <b/>
            <sz val="9"/>
            <color indexed="81"/>
            <rFont val="Tahoma"/>
            <family val="2"/>
          </rPr>
          <t>CEPICI: Prière lier la facture scannée</t>
        </r>
        <r>
          <rPr>
            <sz val="9"/>
            <color indexed="81"/>
            <rFont val="Tahoma"/>
            <family val="2"/>
          </rPr>
          <t xml:space="preserve">
</t>
        </r>
      </text>
    </comment>
    <comment ref="F483" authorId="0" shapeId="0" xr:uid="{6AF4A50B-D0F6-4914-A5CF-18726D1F5495}">
      <text>
        <r>
          <rPr>
            <b/>
            <sz val="9"/>
            <color indexed="81"/>
            <rFont val="Tahoma"/>
            <family val="2"/>
          </rPr>
          <t>CEPICI: Prière lier la facture scannée</t>
        </r>
        <r>
          <rPr>
            <sz val="9"/>
            <color indexed="81"/>
            <rFont val="Tahoma"/>
            <family val="2"/>
          </rPr>
          <t xml:space="preserve">
</t>
        </r>
      </text>
    </comment>
    <comment ref="F484" authorId="0" shapeId="0" xr:uid="{2F8BBB54-F351-45D0-A4EB-2FDB8193EED9}">
      <text>
        <r>
          <rPr>
            <b/>
            <sz val="9"/>
            <color indexed="81"/>
            <rFont val="Tahoma"/>
            <family val="2"/>
          </rPr>
          <t>CEPICI: Prière lier la facture scannée</t>
        </r>
        <r>
          <rPr>
            <sz val="9"/>
            <color indexed="81"/>
            <rFont val="Tahoma"/>
            <family val="2"/>
          </rPr>
          <t xml:space="preserve">
</t>
        </r>
      </text>
    </comment>
    <comment ref="F485" authorId="0" shapeId="0" xr:uid="{B8CCCF60-21B3-40E8-AF8C-F4AF38F55D63}">
      <text>
        <r>
          <rPr>
            <b/>
            <sz val="9"/>
            <color indexed="81"/>
            <rFont val="Tahoma"/>
            <family val="2"/>
          </rPr>
          <t>CEPICI: Prière lier la facture scannée</t>
        </r>
        <r>
          <rPr>
            <sz val="9"/>
            <color indexed="81"/>
            <rFont val="Tahoma"/>
            <family val="2"/>
          </rPr>
          <t xml:space="preserve">
</t>
        </r>
      </text>
    </comment>
    <comment ref="F486" authorId="0" shapeId="0" xr:uid="{0AE7CB1D-1B63-4EE6-BCDC-9219D8F7412D}">
      <text>
        <r>
          <rPr>
            <b/>
            <sz val="9"/>
            <color indexed="81"/>
            <rFont val="Tahoma"/>
            <family val="2"/>
          </rPr>
          <t>CEPICI: Prière lier la facture scannée</t>
        </r>
        <r>
          <rPr>
            <sz val="9"/>
            <color indexed="81"/>
            <rFont val="Tahoma"/>
            <family val="2"/>
          </rPr>
          <t xml:space="preserve">
</t>
        </r>
      </text>
    </comment>
    <comment ref="F487" authorId="0" shapeId="0" xr:uid="{90D80F3F-91B2-4060-B777-FA6A0B17F81C}">
      <text>
        <r>
          <rPr>
            <b/>
            <sz val="9"/>
            <color indexed="81"/>
            <rFont val="Tahoma"/>
            <family val="2"/>
          </rPr>
          <t>CEPICI: Prière lier la facture scannée</t>
        </r>
        <r>
          <rPr>
            <sz val="9"/>
            <color indexed="81"/>
            <rFont val="Tahoma"/>
            <family val="2"/>
          </rPr>
          <t xml:space="preserve">
</t>
        </r>
      </text>
    </comment>
    <comment ref="F488" authorId="0" shapeId="0" xr:uid="{D1FCC622-265E-44B2-8271-FD6ABAE243DA}">
      <text>
        <r>
          <rPr>
            <b/>
            <sz val="9"/>
            <color indexed="81"/>
            <rFont val="Tahoma"/>
            <family val="2"/>
          </rPr>
          <t>CEPICI: Prière lier la facture scannée</t>
        </r>
        <r>
          <rPr>
            <sz val="9"/>
            <color indexed="81"/>
            <rFont val="Tahoma"/>
            <family val="2"/>
          </rPr>
          <t xml:space="preserve">
</t>
        </r>
      </text>
    </comment>
    <comment ref="F489" authorId="0" shapeId="0" xr:uid="{1F6ABD94-78C0-4851-8AF8-C08C4315240C}">
      <text>
        <r>
          <rPr>
            <b/>
            <sz val="9"/>
            <color indexed="81"/>
            <rFont val="Tahoma"/>
            <family val="2"/>
          </rPr>
          <t>CEPICI: Prière lier la facture scannée</t>
        </r>
        <r>
          <rPr>
            <sz val="9"/>
            <color indexed="81"/>
            <rFont val="Tahoma"/>
            <family val="2"/>
          </rPr>
          <t xml:space="preserve">
</t>
        </r>
      </text>
    </comment>
    <comment ref="F490" authorId="0" shapeId="0" xr:uid="{7ACE9BBF-FB70-48F8-94E1-D80EEDB4DBBE}">
      <text>
        <r>
          <rPr>
            <b/>
            <sz val="9"/>
            <color indexed="81"/>
            <rFont val="Tahoma"/>
            <family val="2"/>
          </rPr>
          <t>CEPICI: Prière lier la facture scannée</t>
        </r>
        <r>
          <rPr>
            <sz val="9"/>
            <color indexed="81"/>
            <rFont val="Tahoma"/>
            <family val="2"/>
          </rPr>
          <t xml:space="preserve">
</t>
        </r>
      </text>
    </comment>
    <comment ref="F491" authorId="0" shapeId="0" xr:uid="{AA466A8A-1270-404B-8CD1-D7CADFB51D59}">
      <text>
        <r>
          <rPr>
            <b/>
            <sz val="9"/>
            <color indexed="81"/>
            <rFont val="Tahoma"/>
            <family val="2"/>
          </rPr>
          <t>CEPICI: Prière lier la facture scannée</t>
        </r>
        <r>
          <rPr>
            <sz val="9"/>
            <color indexed="81"/>
            <rFont val="Tahoma"/>
            <family val="2"/>
          </rPr>
          <t xml:space="preserve">
</t>
        </r>
      </text>
    </comment>
    <comment ref="F492" authorId="0" shapeId="0" xr:uid="{74F19C60-04CB-4FFD-92BD-5A5694F06F77}">
      <text>
        <r>
          <rPr>
            <b/>
            <sz val="9"/>
            <color indexed="81"/>
            <rFont val="Tahoma"/>
            <family val="2"/>
          </rPr>
          <t>CEPICI: Prière lier la facture scannée</t>
        </r>
        <r>
          <rPr>
            <sz val="9"/>
            <color indexed="81"/>
            <rFont val="Tahoma"/>
            <family val="2"/>
          </rPr>
          <t xml:space="preserve">
</t>
        </r>
      </text>
    </comment>
    <comment ref="F493" authorId="0" shapeId="0" xr:uid="{60E22463-AC92-4584-8EB0-A92484F2150A}">
      <text>
        <r>
          <rPr>
            <b/>
            <sz val="9"/>
            <color indexed="81"/>
            <rFont val="Tahoma"/>
            <family val="2"/>
          </rPr>
          <t>CEPICI: Prière lier la facture scannée</t>
        </r>
        <r>
          <rPr>
            <sz val="9"/>
            <color indexed="81"/>
            <rFont val="Tahoma"/>
            <family val="2"/>
          </rPr>
          <t xml:space="preserve">
</t>
        </r>
      </text>
    </comment>
    <comment ref="F494" authorId="0" shapeId="0" xr:uid="{C9A58689-9CDF-4800-A871-B97262016CE2}">
      <text>
        <r>
          <rPr>
            <b/>
            <sz val="9"/>
            <color indexed="81"/>
            <rFont val="Tahoma"/>
            <family val="2"/>
          </rPr>
          <t>CEPICI: Prière lier la facture scannée</t>
        </r>
        <r>
          <rPr>
            <sz val="9"/>
            <color indexed="81"/>
            <rFont val="Tahoma"/>
            <family val="2"/>
          </rPr>
          <t xml:space="preserve">
</t>
        </r>
      </text>
    </comment>
    <comment ref="F495" authorId="0" shapeId="0" xr:uid="{40718179-E949-499E-A3C0-FC054AFB194C}">
      <text>
        <r>
          <rPr>
            <b/>
            <sz val="9"/>
            <color indexed="81"/>
            <rFont val="Tahoma"/>
            <family val="2"/>
          </rPr>
          <t>CEPICI: Prière lier la facture scannée</t>
        </r>
        <r>
          <rPr>
            <sz val="9"/>
            <color indexed="81"/>
            <rFont val="Tahoma"/>
            <family val="2"/>
          </rPr>
          <t xml:space="preserve">
</t>
        </r>
      </text>
    </comment>
    <comment ref="F496" authorId="0" shapeId="0" xr:uid="{3A46C86A-1532-4D41-99BD-638E9168B25A}">
      <text>
        <r>
          <rPr>
            <b/>
            <sz val="9"/>
            <color indexed="81"/>
            <rFont val="Tahoma"/>
            <family val="2"/>
          </rPr>
          <t>CEPICI: Prière lier la facture scannée</t>
        </r>
        <r>
          <rPr>
            <sz val="9"/>
            <color indexed="81"/>
            <rFont val="Tahoma"/>
            <family val="2"/>
          </rPr>
          <t xml:space="preserve">
</t>
        </r>
      </text>
    </comment>
    <comment ref="F497" authorId="0" shapeId="0" xr:uid="{3DED7226-718D-466B-B0EA-3395B0B6A6DA}">
      <text>
        <r>
          <rPr>
            <b/>
            <sz val="9"/>
            <color indexed="81"/>
            <rFont val="Tahoma"/>
            <family val="2"/>
          </rPr>
          <t>CEPICI: Prière lier la facture scannée</t>
        </r>
        <r>
          <rPr>
            <sz val="9"/>
            <color indexed="81"/>
            <rFont val="Tahoma"/>
            <family val="2"/>
          </rPr>
          <t xml:space="preserve">
</t>
        </r>
      </text>
    </comment>
    <comment ref="F498" authorId="0" shapeId="0" xr:uid="{86EC549A-2ADC-4D3D-8B03-194F7B5B0B06}">
      <text>
        <r>
          <rPr>
            <b/>
            <sz val="9"/>
            <color indexed="81"/>
            <rFont val="Tahoma"/>
            <family val="2"/>
          </rPr>
          <t>CEPICI: Prière lier la facture scannée</t>
        </r>
        <r>
          <rPr>
            <sz val="9"/>
            <color indexed="81"/>
            <rFont val="Tahoma"/>
            <family val="2"/>
          </rPr>
          <t xml:space="preserve">
</t>
        </r>
      </text>
    </comment>
    <comment ref="F499" authorId="0" shapeId="0" xr:uid="{530C68E9-BF27-409C-A053-27834FA04505}">
      <text>
        <r>
          <rPr>
            <b/>
            <sz val="9"/>
            <color indexed="81"/>
            <rFont val="Tahoma"/>
            <family val="2"/>
          </rPr>
          <t>CEPICI: Prière lier la facture scannée</t>
        </r>
        <r>
          <rPr>
            <sz val="9"/>
            <color indexed="81"/>
            <rFont val="Tahoma"/>
            <family val="2"/>
          </rPr>
          <t xml:space="preserve">
</t>
        </r>
      </text>
    </comment>
    <comment ref="F500" authorId="0" shapeId="0" xr:uid="{B060A479-C773-472D-AB7C-BAC937F36256}">
      <text>
        <r>
          <rPr>
            <b/>
            <sz val="9"/>
            <color indexed="81"/>
            <rFont val="Tahoma"/>
            <family val="2"/>
          </rPr>
          <t>CEPICI: Prière lier la facture scannée</t>
        </r>
        <r>
          <rPr>
            <sz val="9"/>
            <color indexed="81"/>
            <rFont val="Tahoma"/>
            <family val="2"/>
          </rPr>
          <t xml:space="preserve">
</t>
        </r>
      </text>
    </comment>
    <comment ref="F501" authorId="0" shapeId="0" xr:uid="{51804141-58EF-4412-843E-36BFFF9842B0}">
      <text>
        <r>
          <rPr>
            <b/>
            <sz val="9"/>
            <color indexed="81"/>
            <rFont val="Tahoma"/>
            <family val="2"/>
          </rPr>
          <t>CEPICI: Prière lier la facture scannée</t>
        </r>
        <r>
          <rPr>
            <sz val="9"/>
            <color indexed="81"/>
            <rFont val="Tahoma"/>
            <family val="2"/>
          </rPr>
          <t xml:space="preserve">
</t>
        </r>
      </text>
    </comment>
    <comment ref="F502" authorId="0" shapeId="0" xr:uid="{0B16C808-E869-4736-AE7E-BD5207EFAB57}">
      <text>
        <r>
          <rPr>
            <b/>
            <sz val="9"/>
            <color indexed="81"/>
            <rFont val="Tahoma"/>
            <family val="2"/>
          </rPr>
          <t>CEPICI: Prière lier la facture scannée</t>
        </r>
        <r>
          <rPr>
            <sz val="9"/>
            <color indexed="81"/>
            <rFont val="Tahoma"/>
            <family val="2"/>
          </rPr>
          <t xml:space="preserve">
</t>
        </r>
      </text>
    </comment>
    <comment ref="F503" authorId="0" shapeId="0" xr:uid="{C84D37BA-CA3E-4971-8CCE-B896AB5EC7CB}">
      <text>
        <r>
          <rPr>
            <b/>
            <sz val="9"/>
            <color indexed="81"/>
            <rFont val="Tahoma"/>
            <family val="2"/>
          </rPr>
          <t>CEPICI: Prière lier la facture scannée</t>
        </r>
        <r>
          <rPr>
            <sz val="9"/>
            <color indexed="81"/>
            <rFont val="Tahoma"/>
            <family val="2"/>
          </rPr>
          <t xml:space="preserve">
</t>
        </r>
      </text>
    </comment>
    <comment ref="F504" authorId="0" shapeId="0" xr:uid="{2BC57440-5C93-4765-8BB5-B87BE1567C9F}">
      <text>
        <r>
          <rPr>
            <b/>
            <sz val="9"/>
            <color indexed="81"/>
            <rFont val="Tahoma"/>
            <family val="2"/>
          </rPr>
          <t>CEPICI: Prière lier la facture scannée</t>
        </r>
        <r>
          <rPr>
            <sz val="9"/>
            <color indexed="81"/>
            <rFont val="Tahoma"/>
            <family val="2"/>
          </rPr>
          <t xml:space="preserve">
</t>
        </r>
      </text>
    </comment>
    <comment ref="F505" authorId="0" shapeId="0" xr:uid="{3CA43612-1755-4CED-B903-36F390E71302}">
      <text>
        <r>
          <rPr>
            <b/>
            <sz val="9"/>
            <color indexed="81"/>
            <rFont val="Tahoma"/>
            <family val="2"/>
          </rPr>
          <t>CEPICI: Prière lier la facture scannée</t>
        </r>
        <r>
          <rPr>
            <sz val="9"/>
            <color indexed="81"/>
            <rFont val="Tahoma"/>
            <family val="2"/>
          </rPr>
          <t xml:space="preserve">
</t>
        </r>
      </text>
    </comment>
    <comment ref="F506" authorId="0" shapeId="0" xr:uid="{7B99270C-A996-4208-A4ED-367DFB6B9386}">
      <text>
        <r>
          <rPr>
            <b/>
            <sz val="9"/>
            <color indexed="81"/>
            <rFont val="Tahoma"/>
            <family val="2"/>
          </rPr>
          <t>CEPICI: Prière lier la facture scannée</t>
        </r>
        <r>
          <rPr>
            <sz val="9"/>
            <color indexed="81"/>
            <rFont val="Tahoma"/>
            <family val="2"/>
          </rPr>
          <t xml:space="preserve">
</t>
        </r>
      </text>
    </comment>
    <comment ref="F507" authorId="0" shapeId="0" xr:uid="{008D791A-809C-47DD-8C51-754AB575189C}">
      <text>
        <r>
          <rPr>
            <b/>
            <sz val="9"/>
            <color indexed="81"/>
            <rFont val="Tahoma"/>
            <family val="2"/>
          </rPr>
          <t>CEPICI: Prière lier la facture scannée</t>
        </r>
        <r>
          <rPr>
            <sz val="9"/>
            <color indexed="81"/>
            <rFont val="Tahoma"/>
            <family val="2"/>
          </rPr>
          <t xml:space="preserve">
</t>
        </r>
      </text>
    </comment>
    <comment ref="F508" authorId="0" shapeId="0" xr:uid="{C0B9F0AA-D277-42F6-971A-8445862241F3}">
      <text>
        <r>
          <rPr>
            <b/>
            <sz val="9"/>
            <color indexed="81"/>
            <rFont val="Tahoma"/>
            <family val="2"/>
          </rPr>
          <t>CEPICI: Prière lier la facture scannée</t>
        </r>
        <r>
          <rPr>
            <sz val="9"/>
            <color indexed="81"/>
            <rFont val="Tahoma"/>
            <family val="2"/>
          </rPr>
          <t xml:space="preserve">
</t>
        </r>
      </text>
    </comment>
    <comment ref="F509" authorId="0" shapeId="0" xr:uid="{C65584C6-FC03-4825-AA81-C3D90ECF5CF0}">
      <text>
        <r>
          <rPr>
            <b/>
            <sz val="9"/>
            <color indexed="81"/>
            <rFont val="Tahoma"/>
            <family val="2"/>
          </rPr>
          <t>CEPICI: Prière lier la facture scannée</t>
        </r>
        <r>
          <rPr>
            <sz val="9"/>
            <color indexed="81"/>
            <rFont val="Tahoma"/>
            <family val="2"/>
          </rPr>
          <t xml:space="preserve">
</t>
        </r>
      </text>
    </comment>
    <comment ref="F510" authorId="0" shapeId="0" xr:uid="{1ABB5B0E-D6C8-4CAE-8B8E-C5353DA4C0B4}">
      <text>
        <r>
          <rPr>
            <b/>
            <sz val="9"/>
            <color indexed="81"/>
            <rFont val="Tahoma"/>
            <family val="2"/>
          </rPr>
          <t>CEPICI: Prière lier la facture scannée</t>
        </r>
        <r>
          <rPr>
            <sz val="9"/>
            <color indexed="81"/>
            <rFont val="Tahoma"/>
            <family val="2"/>
          </rPr>
          <t xml:space="preserve">
</t>
        </r>
      </text>
    </comment>
    <comment ref="F511" authorId="0" shapeId="0" xr:uid="{143E5E9A-5332-4046-BE0A-8E8CB67D0C7F}">
      <text>
        <r>
          <rPr>
            <b/>
            <sz val="9"/>
            <color indexed="81"/>
            <rFont val="Tahoma"/>
            <family val="2"/>
          </rPr>
          <t>CEPICI: Prière lier la facture scannée</t>
        </r>
        <r>
          <rPr>
            <sz val="9"/>
            <color indexed="81"/>
            <rFont val="Tahoma"/>
            <family val="2"/>
          </rPr>
          <t xml:space="preserve">
</t>
        </r>
      </text>
    </comment>
    <comment ref="F512" authorId="0" shapeId="0" xr:uid="{C5EA0BBB-D4B2-4DDD-8AE7-B7A72ED1AAFB}">
      <text>
        <r>
          <rPr>
            <b/>
            <sz val="9"/>
            <color indexed="81"/>
            <rFont val="Tahoma"/>
            <family val="2"/>
          </rPr>
          <t>CEPICI: Prière lier la facture scannée</t>
        </r>
        <r>
          <rPr>
            <sz val="9"/>
            <color indexed="81"/>
            <rFont val="Tahoma"/>
            <family val="2"/>
          </rPr>
          <t xml:space="preserve">
</t>
        </r>
      </text>
    </comment>
    <comment ref="F513" authorId="0" shapeId="0" xr:uid="{A9A24104-8926-44A6-977D-3F9D113C60E1}">
      <text>
        <r>
          <rPr>
            <b/>
            <sz val="9"/>
            <color indexed="81"/>
            <rFont val="Tahoma"/>
            <family val="2"/>
          </rPr>
          <t>CEPICI: Prière lier la facture scannée</t>
        </r>
        <r>
          <rPr>
            <sz val="9"/>
            <color indexed="81"/>
            <rFont val="Tahoma"/>
            <family val="2"/>
          </rPr>
          <t xml:space="preserve">
</t>
        </r>
      </text>
    </comment>
    <comment ref="F514" authorId="0" shapeId="0" xr:uid="{EDFA6DF9-215E-40FF-9489-BDC304F725B5}">
      <text>
        <r>
          <rPr>
            <b/>
            <sz val="9"/>
            <color indexed="81"/>
            <rFont val="Tahoma"/>
            <family val="2"/>
          </rPr>
          <t>CEPICI: Prière lier la facture scannée</t>
        </r>
        <r>
          <rPr>
            <sz val="9"/>
            <color indexed="81"/>
            <rFont val="Tahoma"/>
            <family val="2"/>
          </rPr>
          <t xml:space="preserve">
</t>
        </r>
      </text>
    </comment>
    <comment ref="F515" authorId="0" shapeId="0" xr:uid="{36F20836-AE26-4717-ADB9-D81BF1DD7B62}">
      <text>
        <r>
          <rPr>
            <b/>
            <sz val="9"/>
            <color indexed="81"/>
            <rFont val="Tahoma"/>
            <family val="2"/>
          </rPr>
          <t>CEPICI: Prière lier la facture scannée</t>
        </r>
        <r>
          <rPr>
            <sz val="9"/>
            <color indexed="81"/>
            <rFont val="Tahoma"/>
            <family val="2"/>
          </rPr>
          <t xml:space="preserve">
</t>
        </r>
      </text>
    </comment>
    <comment ref="F516" authorId="0" shapeId="0" xr:uid="{124DA8AC-7D95-46A7-90A1-9CCE0AF758A2}">
      <text>
        <r>
          <rPr>
            <b/>
            <sz val="9"/>
            <color indexed="81"/>
            <rFont val="Tahoma"/>
            <family val="2"/>
          </rPr>
          <t>CEPICI: Prière lier la facture scannée</t>
        </r>
        <r>
          <rPr>
            <sz val="9"/>
            <color indexed="81"/>
            <rFont val="Tahoma"/>
            <family val="2"/>
          </rPr>
          <t xml:space="preserve">
</t>
        </r>
      </text>
    </comment>
    <comment ref="F517" authorId="0" shapeId="0" xr:uid="{9CC314B1-7E44-48DD-89A6-74895D395CD7}">
      <text>
        <r>
          <rPr>
            <b/>
            <sz val="9"/>
            <color indexed="81"/>
            <rFont val="Tahoma"/>
            <family val="2"/>
          </rPr>
          <t>CEPICI: Prière lier la facture scannée</t>
        </r>
        <r>
          <rPr>
            <sz val="9"/>
            <color indexed="81"/>
            <rFont val="Tahoma"/>
            <family val="2"/>
          </rPr>
          <t xml:space="preserve">
</t>
        </r>
      </text>
    </comment>
    <comment ref="F518" authorId="0" shapeId="0" xr:uid="{A37E85E7-801D-4E0C-B490-1146984F4AC1}">
      <text>
        <r>
          <rPr>
            <b/>
            <sz val="9"/>
            <color indexed="81"/>
            <rFont val="Tahoma"/>
            <family val="2"/>
          </rPr>
          <t>CEPICI: Prière lier la facture scannée</t>
        </r>
        <r>
          <rPr>
            <sz val="9"/>
            <color indexed="81"/>
            <rFont val="Tahoma"/>
            <family val="2"/>
          </rPr>
          <t xml:space="preserve">
</t>
        </r>
      </text>
    </comment>
    <comment ref="F519" authorId="0" shapeId="0" xr:uid="{A299F1D9-1B4C-4EA8-AD83-72EC547CA5E3}">
      <text>
        <r>
          <rPr>
            <b/>
            <sz val="9"/>
            <color indexed="81"/>
            <rFont val="Tahoma"/>
            <family val="2"/>
          </rPr>
          <t>CEPICI: Prière lier la facture scannée</t>
        </r>
        <r>
          <rPr>
            <sz val="9"/>
            <color indexed="81"/>
            <rFont val="Tahoma"/>
            <family val="2"/>
          </rPr>
          <t xml:space="preserve">
</t>
        </r>
      </text>
    </comment>
    <comment ref="F520" authorId="0" shapeId="0" xr:uid="{41DA1873-4DB1-410B-92CB-934AFE23E3AE}">
      <text>
        <r>
          <rPr>
            <b/>
            <sz val="9"/>
            <color indexed="81"/>
            <rFont val="Tahoma"/>
            <family val="2"/>
          </rPr>
          <t>CEPICI: Prière lier la facture scannée</t>
        </r>
        <r>
          <rPr>
            <sz val="9"/>
            <color indexed="81"/>
            <rFont val="Tahoma"/>
            <family val="2"/>
          </rPr>
          <t xml:space="preserve">
</t>
        </r>
      </text>
    </comment>
    <comment ref="F521" authorId="0" shapeId="0" xr:uid="{B66855CC-1735-4A96-AD7E-A2854F98FA12}">
      <text>
        <r>
          <rPr>
            <b/>
            <sz val="9"/>
            <color indexed="81"/>
            <rFont val="Tahoma"/>
            <family val="2"/>
          </rPr>
          <t>CEPICI: Prière lier la facture scannée</t>
        </r>
        <r>
          <rPr>
            <sz val="9"/>
            <color indexed="81"/>
            <rFont val="Tahoma"/>
            <family val="2"/>
          </rPr>
          <t xml:space="preserve">
</t>
        </r>
      </text>
    </comment>
    <comment ref="F522" authorId="0" shapeId="0" xr:uid="{2BBB162C-7E95-4BAD-8068-1F593F2F3B96}">
      <text>
        <r>
          <rPr>
            <b/>
            <sz val="9"/>
            <color indexed="81"/>
            <rFont val="Tahoma"/>
            <family val="2"/>
          </rPr>
          <t>CEPICI: Prière lier la facture scannée</t>
        </r>
        <r>
          <rPr>
            <sz val="9"/>
            <color indexed="81"/>
            <rFont val="Tahoma"/>
            <family val="2"/>
          </rPr>
          <t xml:space="preserve">
</t>
        </r>
      </text>
    </comment>
    <comment ref="F523" authorId="0" shapeId="0" xr:uid="{B618B898-2417-4435-AD12-09730C99BE58}">
      <text>
        <r>
          <rPr>
            <b/>
            <sz val="9"/>
            <color indexed="81"/>
            <rFont val="Tahoma"/>
            <family val="2"/>
          </rPr>
          <t>CEPICI: Prière lier la facture scannée</t>
        </r>
        <r>
          <rPr>
            <sz val="9"/>
            <color indexed="81"/>
            <rFont val="Tahoma"/>
            <family val="2"/>
          </rPr>
          <t xml:space="preserve">
</t>
        </r>
      </text>
    </comment>
    <comment ref="F524" authorId="0" shapeId="0" xr:uid="{2E50FB70-91D9-45C0-9ABB-C70B4C51BE69}">
      <text>
        <r>
          <rPr>
            <b/>
            <sz val="9"/>
            <color indexed="81"/>
            <rFont val="Tahoma"/>
            <family val="2"/>
          </rPr>
          <t>CEPICI: Prière lier la facture scannée</t>
        </r>
        <r>
          <rPr>
            <sz val="9"/>
            <color indexed="81"/>
            <rFont val="Tahoma"/>
            <family val="2"/>
          </rPr>
          <t xml:space="preserve">
</t>
        </r>
      </text>
    </comment>
    <comment ref="F525" authorId="0" shapeId="0" xr:uid="{103C506A-AECF-4BE7-9796-FD5242CFD584}">
      <text>
        <r>
          <rPr>
            <b/>
            <sz val="9"/>
            <color indexed="81"/>
            <rFont val="Tahoma"/>
            <family val="2"/>
          </rPr>
          <t>CEPICI: Prière lier la facture scannée</t>
        </r>
        <r>
          <rPr>
            <sz val="9"/>
            <color indexed="81"/>
            <rFont val="Tahoma"/>
            <family val="2"/>
          </rPr>
          <t xml:space="preserve">
</t>
        </r>
      </text>
    </comment>
    <comment ref="F526" authorId="0" shapeId="0" xr:uid="{4FACEF9A-4F00-45D6-A4DE-CAD5319721B0}">
      <text>
        <r>
          <rPr>
            <b/>
            <sz val="9"/>
            <color indexed="81"/>
            <rFont val="Tahoma"/>
            <family val="2"/>
          </rPr>
          <t>CEPICI: Prière lier la facture scannée</t>
        </r>
        <r>
          <rPr>
            <sz val="9"/>
            <color indexed="81"/>
            <rFont val="Tahoma"/>
            <family val="2"/>
          </rPr>
          <t xml:space="preserve">
</t>
        </r>
      </text>
    </comment>
    <comment ref="F527" authorId="0" shapeId="0" xr:uid="{3932D7B6-1A14-4AF3-B2C6-9C95B141049A}">
      <text>
        <r>
          <rPr>
            <b/>
            <sz val="9"/>
            <color indexed="81"/>
            <rFont val="Tahoma"/>
            <family val="2"/>
          </rPr>
          <t>CEPICI: Prière lier la facture scannée</t>
        </r>
        <r>
          <rPr>
            <sz val="9"/>
            <color indexed="81"/>
            <rFont val="Tahoma"/>
            <family val="2"/>
          </rPr>
          <t xml:space="preserve">
</t>
        </r>
      </text>
    </comment>
    <comment ref="F528" authorId="0" shapeId="0" xr:uid="{BD9F4A7E-7BED-494A-A8BC-5281A8F7D8C6}">
      <text>
        <r>
          <rPr>
            <b/>
            <sz val="9"/>
            <color indexed="81"/>
            <rFont val="Tahoma"/>
            <family val="2"/>
          </rPr>
          <t>CEPICI: Prière lier la facture scannée</t>
        </r>
        <r>
          <rPr>
            <sz val="9"/>
            <color indexed="81"/>
            <rFont val="Tahoma"/>
            <family val="2"/>
          </rPr>
          <t xml:space="preserve">
</t>
        </r>
      </text>
    </comment>
    <comment ref="F529" authorId="0" shapeId="0" xr:uid="{A2F6FE86-26F4-4E28-9153-8D634E1743A4}">
      <text>
        <r>
          <rPr>
            <b/>
            <sz val="9"/>
            <color indexed="81"/>
            <rFont val="Tahoma"/>
            <family val="2"/>
          </rPr>
          <t>CEPICI: Prière lier la facture scannée</t>
        </r>
        <r>
          <rPr>
            <sz val="9"/>
            <color indexed="81"/>
            <rFont val="Tahoma"/>
            <family val="2"/>
          </rPr>
          <t xml:space="preserve">
</t>
        </r>
      </text>
    </comment>
    <comment ref="F530" authorId="0" shapeId="0" xr:uid="{031FBBF3-E477-447D-B946-2284ECBC2E1D}">
      <text>
        <r>
          <rPr>
            <b/>
            <sz val="9"/>
            <color indexed="81"/>
            <rFont val="Tahoma"/>
            <family val="2"/>
          </rPr>
          <t>CEPICI: Prière lier la facture scannée</t>
        </r>
        <r>
          <rPr>
            <sz val="9"/>
            <color indexed="81"/>
            <rFont val="Tahoma"/>
            <family val="2"/>
          </rPr>
          <t xml:space="preserve">
</t>
        </r>
      </text>
    </comment>
    <comment ref="F531" authorId="0" shapeId="0" xr:uid="{9BB65BC1-B7B8-48F4-B022-1BC804D019A4}">
      <text>
        <r>
          <rPr>
            <b/>
            <sz val="9"/>
            <color indexed="81"/>
            <rFont val="Tahoma"/>
            <family val="2"/>
          </rPr>
          <t>CEPICI: Prière lier la facture scannée</t>
        </r>
        <r>
          <rPr>
            <sz val="9"/>
            <color indexed="81"/>
            <rFont val="Tahoma"/>
            <family val="2"/>
          </rPr>
          <t xml:space="preserve">
</t>
        </r>
      </text>
    </comment>
    <comment ref="F532" authorId="0" shapeId="0" xr:uid="{46FEE898-4D53-4365-9C10-F2354A5FD603}">
      <text>
        <r>
          <rPr>
            <b/>
            <sz val="9"/>
            <color indexed="81"/>
            <rFont val="Tahoma"/>
            <family val="2"/>
          </rPr>
          <t>CEPICI: Prière lier la facture scannée</t>
        </r>
        <r>
          <rPr>
            <sz val="9"/>
            <color indexed="81"/>
            <rFont val="Tahoma"/>
            <family val="2"/>
          </rPr>
          <t xml:space="preserve">
</t>
        </r>
      </text>
    </comment>
    <comment ref="F533" authorId="0" shapeId="0" xr:uid="{330D2D92-7FDF-46CB-AE67-2A8D0FE4B161}">
      <text>
        <r>
          <rPr>
            <b/>
            <sz val="9"/>
            <color indexed="81"/>
            <rFont val="Tahoma"/>
            <family val="2"/>
          </rPr>
          <t>CEPICI: Prière lier la facture scannée</t>
        </r>
        <r>
          <rPr>
            <sz val="9"/>
            <color indexed="81"/>
            <rFont val="Tahoma"/>
            <family val="2"/>
          </rPr>
          <t xml:space="preserve">
</t>
        </r>
      </text>
    </comment>
    <comment ref="F534" authorId="0" shapeId="0" xr:uid="{6ABEBC90-6428-4862-858B-020C5CA0F2EB}">
      <text>
        <r>
          <rPr>
            <b/>
            <sz val="9"/>
            <color indexed="81"/>
            <rFont val="Tahoma"/>
            <family val="2"/>
          </rPr>
          <t>CEPICI: Prière lier la facture scannée</t>
        </r>
        <r>
          <rPr>
            <sz val="9"/>
            <color indexed="81"/>
            <rFont val="Tahoma"/>
            <family val="2"/>
          </rPr>
          <t xml:space="preserve">
</t>
        </r>
      </text>
    </comment>
    <comment ref="F535" authorId="0" shapeId="0" xr:uid="{3EAAC867-D72F-4A48-89D1-AEC51EE49FB7}">
      <text>
        <r>
          <rPr>
            <b/>
            <sz val="9"/>
            <color indexed="81"/>
            <rFont val="Tahoma"/>
            <family val="2"/>
          </rPr>
          <t>CEPICI: Prière lier la facture scannée</t>
        </r>
        <r>
          <rPr>
            <sz val="9"/>
            <color indexed="81"/>
            <rFont val="Tahoma"/>
            <family val="2"/>
          </rPr>
          <t xml:space="preserve">
</t>
        </r>
      </text>
    </comment>
    <comment ref="F536" authorId="0" shapeId="0" xr:uid="{EB1545D0-2CB9-496F-A8F1-D2E25226BEDF}">
      <text>
        <r>
          <rPr>
            <b/>
            <sz val="9"/>
            <color indexed="81"/>
            <rFont val="Tahoma"/>
            <family val="2"/>
          </rPr>
          <t>CEPICI: Prière lier la facture scannée</t>
        </r>
        <r>
          <rPr>
            <sz val="9"/>
            <color indexed="81"/>
            <rFont val="Tahoma"/>
            <family val="2"/>
          </rPr>
          <t xml:space="preserve">
</t>
        </r>
      </text>
    </comment>
    <comment ref="F537" authorId="0" shapeId="0" xr:uid="{12461B95-E783-46CC-9ACE-1E825FDE31E5}">
      <text>
        <r>
          <rPr>
            <b/>
            <sz val="9"/>
            <color indexed="81"/>
            <rFont val="Tahoma"/>
            <family val="2"/>
          </rPr>
          <t>CEPICI: Prière lier la facture scannée</t>
        </r>
        <r>
          <rPr>
            <sz val="9"/>
            <color indexed="81"/>
            <rFont val="Tahoma"/>
            <family val="2"/>
          </rPr>
          <t xml:space="preserve">
</t>
        </r>
      </text>
    </comment>
    <comment ref="F538" authorId="0" shapeId="0" xr:uid="{D4EE1768-C575-4EB5-BF97-36CC45E4CF80}">
      <text>
        <r>
          <rPr>
            <b/>
            <sz val="9"/>
            <color indexed="81"/>
            <rFont val="Tahoma"/>
            <family val="2"/>
          </rPr>
          <t>CEPICI: Prière lier la facture scannée</t>
        </r>
        <r>
          <rPr>
            <sz val="9"/>
            <color indexed="81"/>
            <rFont val="Tahoma"/>
            <family val="2"/>
          </rPr>
          <t xml:space="preserve">
</t>
        </r>
      </text>
    </comment>
    <comment ref="F539" authorId="0" shapeId="0" xr:uid="{2956BF48-D38B-4436-8C68-0B7861530D07}">
      <text>
        <r>
          <rPr>
            <b/>
            <sz val="9"/>
            <color indexed="81"/>
            <rFont val="Tahoma"/>
            <family val="2"/>
          </rPr>
          <t>CEPICI: Prière lier la facture scannée</t>
        </r>
        <r>
          <rPr>
            <sz val="9"/>
            <color indexed="81"/>
            <rFont val="Tahoma"/>
            <family val="2"/>
          </rPr>
          <t xml:space="preserve">
</t>
        </r>
      </text>
    </comment>
    <comment ref="F540" authorId="0" shapeId="0" xr:uid="{467297D9-7159-479D-9A47-915492D1AAE9}">
      <text>
        <r>
          <rPr>
            <b/>
            <sz val="9"/>
            <color indexed="81"/>
            <rFont val="Tahoma"/>
            <family val="2"/>
          </rPr>
          <t>CEPICI: Prière lier la facture scannée</t>
        </r>
        <r>
          <rPr>
            <sz val="9"/>
            <color indexed="81"/>
            <rFont val="Tahoma"/>
            <family val="2"/>
          </rPr>
          <t xml:space="preserve">
</t>
        </r>
      </text>
    </comment>
    <comment ref="F541" authorId="0" shapeId="0" xr:uid="{6EB1DAFD-7F9C-42E6-A527-EFA1635142BE}">
      <text>
        <r>
          <rPr>
            <b/>
            <sz val="9"/>
            <color indexed="81"/>
            <rFont val="Tahoma"/>
            <family val="2"/>
          </rPr>
          <t>CEPICI: Prière lier la facture scannée</t>
        </r>
        <r>
          <rPr>
            <sz val="9"/>
            <color indexed="81"/>
            <rFont val="Tahoma"/>
            <family val="2"/>
          </rPr>
          <t xml:space="preserve">
</t>
        </r>
      </text>
    </comment>
    <comment ref="F542" authorId="0" shapeId="0" xr:uid="{DEFC7B96-2B27-4EB3-8FE8-DC8920438E99}">
      <text>
        <r>
          <rPr>
            <b/>
            <sz val="9"/>
            <color indexed="81"/>
            <rFont val="Tahoma"/>
            <family val="2"/>
          </rPr>
          <t>CEPICI: Prière lier la facture scannée</t>
        </r>
        <r>
          <rPr>
            <sz val="9"/>
            <color indexed="81"/>
            <rFont val="Tahoma"/>
            <family val="2"/>
          </rPr>
          <t xml:space="preserve">
</t>
        </r>
      </text>
    </comment>
    <comment ref="F543" authorId="0" shapeId="0" xr:uid="{45891B7E-693D-4ACE-9820-8C56A5E47E3A}">
      <text>
        <r>
          <rPr>
            <b/>
            <sz val="9"/>
            <color indexed="81"/>
            <rFont val="Tahoma"/>
            <family val="2"/>
          </rPr>
          <t>CEPICI: Prière lier la facture scannée</t>
        </r>
        <r>
          <rPr>
            <sz val="9"/>
            <color indexed="81"/>
            <rFont val="Tahoma"/>
            <family val="2"/>
          </rPr>
          <t xml:space="preserve">
</t>
        </r>
      </text>
    </comment>
    <comment ref="F544" authorId="0" shapeId="0" xr:uid="{DEC65906-7AFA-4BD0-BE61-D21233766DD6}">
      <text>
        <r>
          <rPr>
            <b/>
            <sz val="9"/>
            <color indexed="81"/>
            <rFont val="Tahoma"/>
            <family val="2"/>
          </rPr>
          <t>CEPICI: Prière lier la facture scannée</t>
        </r>
        <r>
          <rPr>
            <sz val="9"/>
            <color indexed="81"/>
            <rFont val="Tahoma"/>
            <family val="2"/>
          </rPr>
          <t xml:space="preserve">
</t>
        </r>
      </text>
    </comment>
    <comment ref="F545" authorId="0" shapeId="0" xr:uid="{6290AA2C-FF0B-4EEF-8036-E398CBCD2DE1}">
      <text>
        <r>
          <rPr>
            <b/>
            <sz val="9"/>
            <color indexed="81"/>
            <rFont val="Tahoma"/>
            <family val="2"/>
          </rPr>
          <t>CEPICI: Prière lier la facture scannée</t>
        </r>
        <r>
          <rPr>
            <sz val="9"/>
            <color indexed="81"/>
            <rFont val="Tahoma"/>
            <family val="2"/>
          </rPr>
          <t xml:space="preserve">
</t>
        </r>
      </text>
    </comment>
    <comment ref="F546" authorId="0" shapeId="0" xr:uid="{B0B1A2D1-FD26-4955-9151-705A12F5DEC6}">
      <text>
        <r>
          <rPr>
            <b/>
            <sz val="9"/>
            <color indexed="81"/>
            <rFont val="Tahoma"/>
            <family val="2"/>
          </rPr>
          <t>CEPICI: Prière lier la facture scannée</t>
        </r>
        <r>
          <rPr>
            <sz val="9"/>
            <color indexed="81"/>
            <rFont val="Tahoma"/>
            <family val="2"/>
          </rPr>
          <t xml:space="preserve">
</t>
        </r>
      </text>
    </comment>
    <comment ref="F547" authorId="0" shapeId="0" xr:uid="{EBB8320B-7448-4C98-B2CA-6C9A8E947E3D}">
      <text>
        <r>
          <rPr>
            <b/>
            <sz val="9"/>
            <color indexed="81"/>
            <rFont val="Tahoma"/>
            <family val="2"/>
          </rPr>
          <t>CEPICI: Prière lier la facture scannée</t>
        </r>
        <r>
          <rPr>
            <sz val="9"/>
            <color indexed="81"/>
            <rFont val="Tahoma"/>
            <family val="2"/>
          </rPr>
          <t xml:space="preserve">
</t>
        </r>
      </text>
    </comment>
    <comment ref="F548" authorId="0" shapeId="0" xr:uid="{B916F5B8-C986-4BC0-8945-AA7680640950}">
      <text>
        <r>
          <rPr>
            <b/>
            <sz val="9"/>
            <color indexed="81"/>
            <rFont val="Tahoma"/>
            <family val="2"/>
          </rPr>
          <t>CEPICI: Prière lier la facture scannée</t>
        </r>
        <r>
          <rPr>
            <sz val="9"/>
            <color indexed="81"/>
            <rFont val="Tahoma"/>
            <family val="2"/>
          </rPr>
          <t xml:space="preserve">
</t>
        </r>
      </text>
    </comment>
    <comment ref="F549" authorId="0" shapeId="0" xr:uid="{41286F18-B6A1-4CEE-ADAF-A780C40D9EAE}">
      <text>
        <r>
          <rPr>
            <b/>
            <sz val="9"/>
            <color indexed="81"/>
            <rFont val="Tahoma"/>
            <family val="2"/>
          </rPr>
          <t>CEPICI: Prière lier la facture scannée</t>
        </r>
        <r>
          <rPr>
            <sz val="9"/>
            <color indexed="81"/>
            <rFont val="Tahoma"/>
            <family val="2"/>
          </rPr>
          <t xml:space="preserve">
</t>
        </r>
      </text>
    </comment>
    <comment ref="F550" authorId="0" shapeId="0" xr:uid="{DF7B3F56-A342-4876-B200-DB467F3BA759}">
      <text>
        <r>
          <rPr>
            <b/>
            <sz val="9"/>
            <color indexed="81"/>
            <rFont val="Tahoma"/>
            <family val="2"/>
          </rPr>
          <t>CEPICI: Prière lier la facture scannée</t>
        </r>
        <r>
          <rPr>
            <sz val="9"/>
            <color indexed="81"/>
            <rFont val="Tahoma"/>
            <family val="2"/>
          </rPr>
          <t xml:space="preserve">
</t>
        </r>
      </text>
    </comment>
    <comment ref="F551" authorId="0" shapeId="0" xr:uid="{2E921E58-6B63-42D3-97F1-E8D0E40ADE3A}">
      <text>
        <r>
          <rPr>
            <b/>
            <sz val="9"/>
            <color indexed="81"/>
            <rFont val="Tahoma"/>
            <family val="2"/>
          </rPr>
          <t>CEPICI: Prière lier la facture scannée</t>
        </r>
        <r>
          <rPr>
            <sz val="9"/>
            <color indexed="81"/>
            <rFont val="Tahoma"/>
            <family val="2"/>
          </rPr>
          <t xml:space="preserve">
</t>
        </r>
      </text>
    </comment>
    <comment ref="F552" authorId="0" shapeId="0" xr:uid="{FBF0A0E9-B17D-4543-8226-7DC7437A24D9}">
      <text>
        <r>
          <rPr>
            <b/>
            <sz val="9"/>
            <color indexed="81"/>
            <rFont val="Tahoma"/>
            <family val="2"/>
          </rPr>
          <t>CEPICI: Prière lier la facture scannée</t>
        </r>
        <r>
          <rPr>
            <sz val="9"/>
            <color indexed="81"/>
            <rFont val="Tahoma"/>
            <family val="2"/>
          </rPr>
          <t xml:space="preserve">
</t>
        </r>
      </text>
    </comment>
    <comment ref="F553" authorId="0" shapeId="0" xr:uid="{50F39E49-93C0-4EAB-AEBD-5FFB7B216E2B}">
      <text>
        <r>
          <rPr>
            <b/>
            <sz val="9"/>
            <color indexed="81"/>
            <rFont val="Tahoma"/>
            <family val="2"/>
          </rPr>
          <t>CEPICI: Prière lier la facture scannée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Michèle ABOUE</author>
  </authors>
  <commentList>
    <comment ref="F20" authorId="0" shapeId="0" xr:uid="{8457153E-26CD-4BA4-A0DB-23191C4E8CFE}">
      <text>
        <r>
          <rPr>
            <b/>
            <sz val="9"/>
            <color indexed="81"/>
            <rFont val="Tahoma"/>
            <family val="2"/>
          </rPr>
          <t>CEPICI: Prière lier la facture scannée</t>
        </r>
        <r>
          <rPr>
            <sz val="9"/>
            <color indexed="81"/>
            <rFont val="Tahoma"/>
            <family val="2"/>
          </rPr>
          <t xml:space="preserve">
</t>
        </r>
      </text>
    </comment>
    <comment ref="F21" authorId="0" shapeId="0" xr:uid="{D149139B-CF74-4A11-A4A4-D67206BF4C26}">
      <text>
        <r>
          <rPr>
            <b/>
            <sz val="9"/>
            <color indexed="81"/>
            <rFont val="Tahoma"/>
            <family val="2"/>
          </rPr>
          <t>CEPICI: Prière lier la facture scannée</t>
        </r>
        <r>
          <rPr>
            <sz val="9"/>
            <color indexed="81"/>
            <rFont val="Tahoma"/>
            <family val="2"/>
          </rPr>
          <t xml:space="preserve">
</t>
        </r>
      </text>
    </comment>
    <comment ref="F22" authorId="0" shapeId="0" xr:uid="{450CEB5C-EC75-4309-8FDF-C51B2283D847}">
      <text>
        <r>
          <rPr>
            <b/>
            <sz val="9"/>
            <color indexed="81"/>
            <rFont val="Tahoma"/>
            <family val="2"/>
          </rPr>
          <t>CEPICI: Prière lier la facture scannée</t>
        </r>
        <r>
          <rPr>
            <sz val="9"/>
            <color indexed="81"/>
            <rFont val="Tahoma"/>
            <family val="2"/>
          </rPr>
          <t xml:space="preserve">
</t>
        </r>
      </text>
    </comment>
    <comment ref="F23" authorId="0" shapeId="0" xr:uid="{556AF649-8FCC-4CCD-93F7-9AAA6CEA4368}">
      <text>
        <r>
          <rPr>
            <b/>
            <sz val="9"/>
            <color indexed="81"/>
            <rFont val="Tahoma"/>
            <family val="2"/>
          </rPr>
          <t>CEPICI: Prière lier la facture scannée</t>
        </r>
        <r>
          <rPr>
            <sz val="9"/>
            <color indexed="81"/>
            <rFont val="Tahoma"/>
            <family val="2"/>
          </rPr>
          <t xml:space="preserve">
</t>
        </r>
      </text>
    </comment>
    <comment ref="F24" authorId="0" shapeId="0" xr:uid="{4BA24136-F3CD-49A9-87FE-9049B9000917}">
      <text>
        <r>
          <rPr>
            <b/>
            <sz val="9"/>
            <color indexed="81"/>
            <rFont val="Tahoma"/>
            <family val="2"/>
          </rPr>
          <t>CEPICI: Prière lier la facture scannée</t>
        </r>
        <r>
          <rPr>
            <sz val="9"/>
            <color indexed="81"/>
            <rFont val="Tahoma"/>
            <family val="2"/>
          </rPr>
          <t xml:space="preserve">
</t>
        </r>
      </text>
    </comment>
    <comment ref="F25" authorId="0" shapeId="0" xr:uid="{47604DF7-C75D-4AB1-B20C-F2BA0C3C0E4A}">
      <text>
        <r>
          <rPr>
            <b/>
            <sz val="9"/>
            <color indexed="81"/>
            <rFont val="Tahoma"/>
            <family val="2"/>
          </rPr>
          <t>CEPICI: Prière lier la facture scannée</t>
        </r>
        <r>
          <rPr>
            <sz val="9"/>
            <color indexed="81"/>
            <rFont val="Tahoma"/>
            <family val="2"/>
          </rPr>
          <t xml:space="preserve">
</t>
        </r>
      </text>
    </comment>
    <comment ref="F26" authorId="0" shapeId="0" xr:uid="{5F7D8CDF-50AB-4272-9047-AA8F84D299B6}">
      <text>
        <r>
          <rPr>
            <b/>
            <sz val="9"/>
            <color indexed="81"/>
            <rFont val="Tahoma"/>
            <family val="2"/>
          </rPr>
          <t>CEPICI: Prière lier la facture scannée</t>
        </r>
        <r>
          <rPr>
            <sz val="9"/>
            <color indexed="81"/>
            <rFont val="Tahoma"/>
            <family val="2"/>
          </rPr>
          <t xml:space="preserve">
</t>
        </r>
      </text>
    </comment>
    <comment ref="F27" authorId="0" shapeId="0" xr:uid="{50250C81-7C65-472D-8ED4-F6767624ED01}">
      <text>
        <r>
          <rPr>
            <b/>
            <sz val="9"/>
            <color indexed="81"/>
            <rFont val="Tahoma"/>
            <family val="2"/>
          </rPr>
          <t>CEPICI: Prière lier la facture scannée</t>
        </r>
        <r>
          <rPr>
            <sz val="9"/>
            <color indexed="81"/>
            <rFont val="Tahoma"/>
            <family val="2"/>
          </rPr>
          <t xml:space="preserve">
</t>
        </r>
      </text>
    </comment>
    <comment ref="F28" authorId="0" shapeId="0" xr:uid="{8F1AE5D3-EE85-4E60-97C3-57CB4562F034}">
      <text>
        <r>
          <rPr>
            <b/>
            <sz val="9"/>
            <color indexed="81"/>
            <rFont val="Tahoma"/>
            <family val="2"/>
          </rPr>
          <t>CEPICI: Prière lier la facture scannée</t>
        </r>
        <r>
          <rPr>
            <sz val="9"/>
            <color indexed="81"/>
            <rFont val="Tahoma"/>
            <family val="2"/>
          </rPr>
          <t xml:space="preserve">
</t>
        </r>
      </text>
    </comment>
    <comment ref="F29" authorId="0" shapeId="0" xr:uid="{7F7F11EA-22B6-4E98-A8B2-57042FDC9635}">
      <text>
        <r>
          <rPr>
            <b/>
            <sz val="9"/>
            <color indexed="81"/>
            <rFont val="Tahoma"/>
            <family val="2"/>
          </rPr>
          <t>CEPICI: Prière lier la facture scannée</t>
        </r>
        <r>
          <rPr>
            <sz val="9"/>
            <color indexed="81"/>
            <rFont val="Tahoma"/>
            <family val="2"/>
          </rPr>
          <t xml:space="preserve">
</t>
        </r>
      </text>
    </comment>
    <comment ref="F30" authorId="0" shapeId="0" xr:uid="{CFAB2174-932C-45F6-BA48-994D02751EC3}">
      <text>
        <r>
          <rPr>
            <b/>
            <sz val="9"/>
            <color indexed="81"/>
            <rFont val="Tahoma"/>
            <family val="2"/>
          </rPr>
          <t>CEPICI: Prière lier la facture scannée</t>
        </r>
        <r>
          <rPr>
            <sz val="9"/>
            <color indexed="81"/>
            <rFont val="Tahoma"/>
            <family val="2"/>
          </rPr>
          <t xml:space="preserve">
</t>
        </r>
      </text>
    </comment>
    <comment ref="F31" authorId="0" shapeId="0" xr:uid="{A106FC7C-4F90-4CA0-9AC9-EB116C20B854}">
      <text>
        <r>
          <rPr>
            <b/>
            <sz val="9"/>
            <color indexed="81"/>
            <rFont val="Tahoma"/>
            <family val="2"/>
          </rPr>
          <t>CEPICI: Prière lier la facture scannée</t>
        </r>
        <r>
          <rPr>
            <sz val="9"/>
            <color indexed="81"/>
            <rFont val="Tahoma"/>
            <family val="2"/>
          </rPr>
          <t xml:space="preserve">
</t>
        </r>
      </text>
    </comment>
    <comment ref="F32" authorId="0" shapeId="0" xr:uid="{C0BFC8D3-6BD1-4029-8897-FF063253C0B1}">
      <text>
        <r>
          <rPr>
            <b/>
            <sz val="9"/>
            <color indexed="81"/>
            <rFont val="Tahoma"/>
            <family val="2"/>
          </rPr>
          <t>CEPICI: Prière lier la facture scannée</t>
        </r>
        <r>
          <rPr>
            <sz val="9"/>
            <color indexed="81"/>
            <rFont val="Tahoma"/>
            <family val="2"/>
          </rPr>
          <t xml:space="preserve">
</t>
        </r>
      </text>
    </comment>
    <comment ref="F33" authorId="0" shapeId="0" xr:uid="{430512CF-131F-4457-A632-9A9D1E2F7205}">
      <text>
        <r>
          <rPr>
            <b/>
            <sz val="9"/>
            <color indexed="81"/>
            <rFont val="Tahoma"/>
            <family val="2"/>
          </rPr>
          <t>CEPICI: Prière lier la facture scannée</t>
        </r>
        <r>
          <rPr>
            <sz val="9"/>
            <color indexed="81"/>
            <rFont val="Tahoma"/>
            <family val="2"/>
          </rPr>
          <t xml:space="preserve">
</t>
        </r>
      </text>
    </comment>
    <comment ref="F34" authorId="0" shapeId="0" xr:uid="{3D35989B-7543-4FA0-B690-8D49BFC643AE}">
      <text>
        <r>
          <rPr>
            <b/>
            <sz val="9"/>
            <color indexed="81"/>
            <rFont val="Tahoma"/>
            <family val="2"/>
          </rPr>
          <t>CEPICI: Prière lier la facture scannée</t>
        </r>
        <r>
          <rPr>
            <sz val="9"/>
            <color indexed="81"/>
            <rFont val="Tahoma"/>
            <family val="2"/>
          </rPr>
          <t xml:space="preserve">
</t>
        </r>
      </text>
    </comment>
    <comment ref="F35" authorId="0" shapeId="0" xr:uid="{37FC47BC-305E-40D2-8B49-FD7D59B5B878}">
      <text>
        <r>
          <rPr>
            <b/>
            <sz val="9"/>
            <color indexed="81"/>
            <rFont val="Tahoma"/>
            <family val="2"/>
          </rPr>
          <t>CEPICI: Prière lier la facture scannée</t>
        </r>
        <r>
          <rPr>
            <sz val="9"/>
            <color indexed="81"/>
            <rFont val="Tahoma"/>
            <family val="2"/>
          </rPr>
          <t xml:space="preserve">
</t>
        </r>
      </text>
    </comment>
    <comment ref="F36" authorId="0" shapeId="0" xr:uid="{563147A7-14D6-44C0-B258-C7CA885C15C7}">
      <text>
        <r>
          <rPr>
            <b/>
            <sz val="9"/>
            <color indexed="81"/>
            <rFont val="Tahoma"/>
            <family val="2"/>
          </rPr>
          <t>CEPICI: Prière lier la facture scannée</t>
        </r>
        <r>
          <rPr>
            <sz val="9"/>
            <color indexed="81"/>
            <rFont val="Tahoma"/>
            <family val="2"/>
          </rPr>
          <t xml:space="preserve">
</t>
        </r>
      </text>
    </comment>
    <comment ref="F37" authorId="0" shapeId="0" xr:uid="{AE0FA5F4-F96C-49F9-8814-842EB812442A}">
      <text>
        <r>
          <rPr>
            <b/>
            <sz val="9"/>
            <color indexed="81"/>
            <rFont val="Tahoma"/>
            <family val="2"/>
          </rPr>
          <t>CEPICI: Prière lier la facture scannée</t>
        </r>
        <r>
          <rPr>
            <sz val="9"/>
            <color indexed="81"/>
            <rFont val="Tahoma"/>
            <family val="2"/>
          </rPr>
          <t xml:space="preserve">
</t>
        </r>
      </text>
    </comment>
    <comment ref="F38" authorId="0" shapeId="0" xr:uid="{05BC3C56-E283-4BD7-A13D-2BABDC5DA089}">
      <text>
        <r>
          <rPr>
            <b/>
            <sz val="9"/>
            <color indexed="81"/>
            <rFont val="Tahoma"/>
            <family val="2"/>
          </rPr>
          <t>CEPICI: Prière lier la facture scannée</t>
        </r>
        <r>
          <rPr>
            <sz val="9"/>
            <color indexed="81"/>
            <rFont val="Tahoma"/>
            <family val="2"/>
          </rPr>
          <t xml:space="preserve">
</t>
        </r>
      </text>
    </comment>
    <comment ref="F39" authorId="0" shapeId="0" xr:uid="{1B8B09B9-09F6-4221-AA0F-D6704966864E}">
      <text>
        <r>
          <rPr>
            <b/>
            <sz val="9"/>
            <color indexed="81"/>
            <rFont val="Tahoma"/>
            <family val="2"/>
          </rPr>
          <t>CEPICI: Prière lier la facture scannée</t>
        </r>
        <r>
          <rPr>
            <sz val="9"/>
            <color indexed="81"/>
            <rFont val="Tahoma"/>
            <family val="2"/>
          </rPr>
          <t xml:space="preserve">
</t>
        </r>
      </text>
    </comment>
    <comment ref="F40" authorId="0" shapeId="0" xr:uid="{FA72E1C3-3179-429A-848D-957E83A88ED8}">
      <text>
        <r>
          <rPr>
            <b/>
            <sz val="9"/>
            <color indexed="81"/>
            <rFont val="Tahoma"/>
            <family val="2"/>
          </rPr>
          <t>CEPICI: Prière lier la facture scannée</t>
        </r>
        <r>
          <rPr>
            <sz val="9"/>
            <color indexed="81"/>
            <rFont val="Tahoma"/>
            <family val="2"/>
          </rPr>
          <t xml:space="preserve">
</t>
        </r>
      </text>
    </comment>
    <comment ref="F41" authorId="0" shapeId="0" xr:uid="{1D8C3CA8-80A1-4079-AF71-45D75099198D}">
      <text>
        <r>
          <rPr>
            <b/>
            <sz val="9"/>
            <color indexed="81"/>
            <rFont val="Tahoma"/>
            <family val="2"/>
          </rPr>
          <t>CEPICI: Prière lier la facture scannée</t>
        </r>
        <r>
          <rPr>
            <sz val="9"/>
            <color indexed="81"/>
            <rFont val="Tahoma"/>
            <family val="2"/>
          </rPr>
          <t xml:space="preserve">
</t>
        </r>
      </text>
    </comment>
    <comment ref="F42" authorId="0" shapeId="0" xr:uid="{BE1D791F-911E-46B6-BC3C-7ECC677FCC55}">
      <text>
        <r>
          <rPr>
            <b/>
            <sz val="9"/>
            <color indexed="81"/>
            <rFont val="Tahoma"/>
            <family val="2"/>
          </rPr>
          <t>CEPICI: Prière lier la facture scannée</t>
        </r>
        <r>
          <rPr>
            <sz val="9"/>
            <color indexed="81"/>
            <rFont val="Tahoma"/>
            <family val="2"/>
          </rPr>
          <t xml:space="preserve">
</t>
        </r>
      </text>
    </comment>
    <comment ref="F43" authorId="0" shapeId="0" xr:uid="{3F92B638-E35F-4E46-99DC-670DB2727F32}">
      <text>
        <r>
          <rPr>
            <b/>
            <sz val="9"/>
            <color indexed="81"/>
            <rFont val="Tahoma"/>
            <family val="2"/>
          </rPr>
          <t>CEPICI: Prière lier la facture scannée</t>
        </r>
        <r>
          <rPr>
            <sz val="9"/>
            <color indexed="81"/>
            <rFont val="Tahoma"/>
            <family val="2"/>
          </rPr>
          <t xml:space="preserve">
</t>
        </r>
      </text>
    </comment>
    <comment ref="F44" authorId="0" shapeId="0" xr:uid="{B4C948AB-D6BE-4351-8C9F-0E9720E1EB64}">
      <text>
        <r>
          <rPr>
            <b/>
            <sz val="9"/>
            <color indexed="81"/>
            <rFont val="Tahoma"/>
            <family val="2"/>
          </rPr>
          <t>CEPICI: Prière lier la facture scannée</t>
        </r>
        <r>
          <rPr>
            <sz val="9"/>
            <color indexed="81"/>
            <rFont val="Tahoma"/>
            <family val="2"/>
          </rPr>
          <t xml:space="preserve">
</t>
        </r>
      </text>
    </comment>
    <comment ref="F45" authorId="0" shapeId="0" xr:uid="{FD91409D-0D50-465A-BD6A-68E72C6E75F6}">
      <text>
        <r>
          <rPr>
            <b/>
            <sz val="9"/>
            <color indexed="81"/>
            <rFont val="Tahoma"/>
            <family val="2"/>
          </rPr>
          <t>CEPICI: Prière lier la facture scannée</t>
        </r>
        <r>
          <rPr>
            <sz val="9"/>
            <color indexed="81"/>
            <rFont val="Tahoma"/>
            <family val="2"/>
          </rPr>
          <t xml:space="preserve">
</t>
        </r>
      </text>
    </comment>
    <comment ref="F46" authorId="0" shapeId="0" xr:uid="{DF496CEF-78BA-4334-A471-97D5C4C6651A}">
      <text>
        <r>
          <rPr>
            <b/>
            <sz val="9"/>
            <color indexed="81"/>
            <rFont val="Tahoma"/>
            <family val="2"/>
          </rPr>
          <t>CEPICI: Prière lier la facture scannée</t>
        </r>
        <r>
          <rPr>
            <sz val="9"/>
            <color indexed="81"/>
            <rFont val="Tahoma"/>
            <family val="2"/>
          </rPr>
          <t xml:space="preserve">
</t>
        </r>
      </text>
    </comment>
    <comment ref="F47" authorId="0" shapeId="0" xr:uid="{1FA18E39-A02A-4D91-B6F8-39F6A57EF973}">
      <text>
        <r>
          <rPr>
            <b/>
            <sz val="9"/>
            <color indexed="81"/>
            <rFont val="Tahoma"/>
            <family val="2"/>
          </rPr>
          <t>CEPICI: Prière lier la facture scannée</t>
        </r>
        <r>
          <rPr>
            <sz val="9"/>
            <color indexed="81"/>
            <rFont val="Tahoma"/>
            <family val="2"/>
          </rPr>
          <t xml:space="preserve">
</t>
        </r>
      </text>
    </comment>
    <comment ref="F48" authorId="0" shapeId="0" xr:uid="{F4F9A89D-6916-48EE-925E-C1BF0D62314E}">
      <text>
        <r>
          <rPr>
            <b/>
            <sz val="9"/>
            <color indexed="81"/>
            <rFont val="Tahoma"/>
            <family val="2"/>
          </rPr>
          <t>CEPICI: Prière lier la facture scannée</t>
        </r>
        <r>
          <rPr>
            <sz val="9"/>
            <color indexed="81"/>
            <rFont val="Tahoma"/>
            <family val="2"/>
          </rPr>
          <t xml:space="preserve">
</t>
        </r>
      </text>
    </comment>
    <comment ref="F49" authorId="0" shapeId="0" xr:uid="{2E295BC6-287F-46E2-B0BB-3EA09618BED8}">
      <text>
        <r>
          <rPr>
            <b/>
            <sz val="9"/>
            <color indexed="81"/>
            <rFont val="Tahoma"/>
            <family val="2"/>
          </rPr>
          <t>CEPICI: Prière lier la facture scannée</t>
        </r>
        <r>
          <rPr>
            <sz val="9"/>
            <color indexed="81"/>
            <rFont val="Tahoma"/>
            <family val="2"/>
          </rPr>
          <t xml:space="preserve">
</t>
        </r>
      </text>
    </comment>
    <comment ref="F50" authorId="0" shapeId="0" xr:uid="{02821CB9-5219-4342-913A-F6D2E81DABA4}">
      <text>
        <r>
          <rPr>
            <b/>
            <sz val="9"/>
            <color indexed="81"/>
            <rFont val="Tahoma"/>
            <family val="2"/>
          </rPr>
          <t>CEPICI: Prière lier la facture scannée</t>
        </r>
        <r>
          <rPr>
            <sz val="9"/>
            <color indexed="81"/>
            <rFont val="Tahoma"/>
            <family val="2"/>
          </rPr>
          <t xml:space="preserve">
</t>
        </r>
      </text>
    </comment>
    <comment ref="F51" authorId="0" shapeId="0" xr:uid="{577242EF-7985-464D-9A7D-F3AB81D5CDAB}">
      <text>
        <r>
          <rPr>
            <b/>
            <sz val="9"/>
            <color indexed="81"/>
            <rFont val="Tahoma"/>
            <family val="2"/>
          </rPr>
          <t>CEPICI: Prière lier la facture scannée</t>
        </r>
        <r>
          <rPr>
            <sz val="9"/>
            <color indexed="81"/>
            <rFont val="Tahoma"/>
            <family val="2"/>
          </rPr>
          <t xml:space="preserve">
</t>
        </r>
      </text>
    </comment>
    <comment ref="F52" authorId="0" shapeId="0" xr:uid="{BFBDE876-7307-4C62-BA19-7F53B3697C73}">
      <text>
        <r>
          <rPr>
            <b/>
            <sz val="9"/>
            <color indexed="81"/>
            <rFont val="Tahoma"/>
            <family val="2"/>
          </rPr>
          <t>CEPICI: Prière lier la facture scannée</t>
        </r>
        <r>
          <rPr>
            <sz val="9"/>
            <color indexed="81"/>
            <rFont val="Tahoma"/>
            <family val="2"/>
          </rPr>
          <t xml:space="preserve">
</t>
        </r>
      </text>
    </comment>
    <comment ref="F53" authorId="0" shapeId="0" xr:uid="{50638C55-0DA9-4806-BE2A-F47762E6E468}">
      <text>
        <r>
          <rPr>
            <b/>
            <sz val="9"/>
            <color indexed="81"/>
            <rFont val="Tahoma"/>
            <family val="2"/>
          </rPr>
          <t>CEPICI: Prière lier la facture scannée</t>
        </r>
        <r>
          <rPr>
            <sz val="9"/>
            <color indexed="81"/>
            <rFont val="Tahoma"/>
            <family val="2"/>
          </rPr>
          <t xml:space="preserve">
</t>
        </r>
      </text>
    </comment>
    <comment ref="F54" authorId="0" shapeId="0" xr:uid="{B72336F4-7489-4079-9F0C-2FD4D0B0837B}">
      <text>
        <r>
          <rPr>
            <b/>
            <sz val="9"/>
            <color indexed="81"/>
            <rFont val="Tahoma"/>
            <family val="2"/>
          </rPr>
          <t>CEPICI: Prière lier la facture scannée</t>
        </r>
        <r>
          <rPr>
            <sz val="9"/>
            <color indexed="81"/>
            <rFont val="Tahoma"/>
            <family val="2"/>
          </rPr>
          <t xml:space="preserve">
</t>
        </r>
      </text>
    </comment>
    <comment ref="F55" authorId="0" shapeId="0" xr:uid="{28317738-26FD-44EE-8AA5-2969E555CA57}">
      <text>
        <r>
          <rPr>
            <b/>
            <sz val="9"/>
            <color indexed="81"/>
            <rFont val="Tahoma"/>
            <family val="2"/>
          </rPr>
          <t>CEPICI: Prière lier la facture scannée</t>
        </r>
        <r>
          <rPr>
            <sz val="9"/>
            <color indexed="81"/>
            <rFont val="Tahoma"/>
            <family val="2"/>
          </rPr>
          <t xml:space="preserve">
</t>
        </r>
      </text>
    </comment>
    <comment ref="F56" authorId="0" shapeId="0" xr:uid="{E6360C9A-BE46-4AE5-A1C8-90B4FB723455}">
      <text>
        <r>
          <rPr>
            <b/>
            <sz val="9"/>
            <color indexed="81"/>
            <rFont val="Tahoma"/>
            <family val="2"/>
          </rPr>
          <t>CEPICI: Prière lier la facture scannée</t>
        </r>
        <r>
          <rPr>
            <sz val="9"/>
            <color indexed="81"/>
            <rFont val="Tahoma"/>
            <family val="2"/>
          </rPr>
          <t xml:space="preserve">
</t>
        </r>
      </text>
    </comment>
    <comment ref="F57" authorId="0" shapeId="0" xr:uid="{AC2AEA84-2DB7-4B98-B95B-FE75AA83BA9A}">
      <text>
        <r>
          <rPr>
            <b/>
            <sz val="9"/>
            <color indexed="81"/>
            <rFont val="Tahoma"/>
            <family val="2"/>
          </rPr>
          <t>CEPICI: Prière lier la facture scannée</t>
        </r>
        <r>
          <rPr>
            <sz val="9"/>
            <color indexed="81"/>
            <rFont val="Tahoma"/>
            <family val="2"/>
          </rPr>
          <t xml:space="preserve">
</t>
        </r>
      </text>
    </comment>
    <comment ref="F58" authorId="0" shapeId="0" xr:uid="{AD21CAA2-3BDB-4065-BE05-3BE91C4F4A34}">
      <text>
        <r>
          <rPr>
            <b/>
            <sz val="9"/>
            <color indexed="81"/>
            <rFont val="Tahoma"/>
            <family val="2"/>
          </rPr>
          <t>CEPICI: Prière lier la facture scannée</t>
        </r>
        <r>
          <rPr>
            <sz val="9"/>
            <color indexed="81"/>
            <rFont val="Tahoma"/>
            <family val="2"/>
          </rPr>
          <t xml:space="preserve">
</t>
        </r>
      </text>
    </comment>
    <comment ref="F59" authorId="0" shapeId="0" xr:uid="{BF18F487-9D55-4EA9-81DC-48B479E5C03F}">
      <text>
        <r>
          <rPr>
            <b/>
            <sz val="9"/>
            <color indexed="81"/>
            <rFont val="Tahoma"/>
            <family val="2"/>
          </rPr>
          <t>CEPICI: Prière lier la facture scannée</t>
        </r>
        <r>
          <rPr>
            <sz val="9"/>
            <color indexed="81"/>
            <rFont val="Tahoma"/>
            <family val="2"/>
          </rPr>
          <t xml:space="preserve">
</t>
        </r>
      </text>
    </comment>
    <comment ref="F60" authorId="0" shapeId="0" xr:uid="{B8AEBC25-8DAE-4616-BE27-F3AABA3EC84F}">
      <text>
        <r>
          <rPr>
            <b/>
            <sz val="9"/>
            <color indexed="81"/>
            <rFont val="Tahoma"/>
            <family val="2"/>
          </rPr>
          <t>CEPICI: Prière lier la facture scannée</t>
        </r>
        <r>
          <rPr>
            <sz val="9"/>
            <color indexed="81"/>
            <rFont val="Tahoma"/>
            <family val="2"/>
          </rPr>
          <t xml:space="preserve">
</t>
        </r>
      </text>
    </comment>
    <comment ref="F61" authorId="0" shapeId="0" xr:uid="{BF9CDABC-9EAA-4AD7-AE2A-A9B02B2468C0}">
      <text>
        <r>
          <rPr>
            <b/>
            <sz val="9"/>
            <color indexed="81"/>
            <rFont val="Tahoma"/>
            <family val="2"/>
          </rPr>
          <t>CEPICI: Prière lier la facture scannée</t>
        </r>
        <r>
          <rPr>
            <sz val="9"/>
            <color indexed="81"/>
            <rFont val="Tahoma"/>
            <family val="2"/>
          </rPr>
          <t xml:space="preserve">
</t>
        </r>
      </text>
    </comment>
    <comment ref="F62" authorId="0" shapeId="0" xr:uid="{BBA22229-BD6C-4189-884C-75F8F2F23648}">
      <text>
        <r>
          <rPr>
            <b/>
            <sz val="9"/>
            <color indexed="81"/>
            <rFont val="Tahoma"/>
            <family val="2"/>
          </rPr>
          <t>CEPICI: Prière lier la facture scannée</t>
        </r>
        <r>
          <rPr>
            <sz val="9"/>
            <color indexed="81"/>
            <rFont val="Tahoma"/>
            <family val="2"/>
          </rPr>
          <t xml:space="preserve">
</t>
        </r>
      </text>
    </comment>
    <comment ref="F63" authorId="0" shapeId="0" xr:uid="{A027ED0B-68BB-4538-AA31-008998952E97}">
      <text>
        <r>
          <rPr>
            <b/>
            <sz val="9"/>
            <color indexed="81"/>
            <rFont val="Tahoma"/>
            <family val="2"/>
          </rPr>
          <t>CEPICI: Prière lier la facture scannée</t>
        </r>
        <r>
          <rPr>
            <sz val="9"/>
            <color indexed="81"/>
            <rFont val="Tahoma"/>
            <family val="2"/>
          </rPr>
          <t xml:space="preserve">
</t>
        </r>
      </text>
    </comment>
    <comment ref="F64" authorId="0" shapeId="0" xr:uid="{D42BCC92-001D-4499-B00A-8F6D6EC2A137}">
      <text>
        <r>
          <rPr>
            <b/>
            <sz val="9"/>
            <color indexed="81"/>
            <rFont val="Tahoma"/>
            <family val="2"/>
          </rPr>
          <t>CEPICI: Prière lier la facture scannée</t>
        </r>
        <r>
          <rPr>
            <sz val="9"/>
            <color indexed="81"/>
            <rFont val="Tahoma"/>
            <family val="2"/>
          </rPr>
          <t xml:space="preserve">
</t>
        </r>
      </text>
    </comment>
    <comment ref="F65" authorId="0" shapeId="0" xr:uid="{06895720-6AC9-4CC2-9992-A5A888B17AE6}">
      <text>
        <r>
          <rPr>
            <b/>
            <sz val="9"/>
            <color indexed="81"/>
            <rFont val="Tahoma"/>
            <family val="2"/>
          </rPr>
          <t>CEPICI: Prière lier la facture scannée</t>
        </r>
        <r>
          <rPr>
            <sz val="9"/>
            <color indexed="81"/>
            <rFont val="Tahoma"/>
            <family val="2"/>
          </rPr>
          <t xml:space="preserve">
</t>
        </r>
      </text>
    </comment>
    <comment ref="F66" authorId="0" shapeId="0" xr:uid="{BA1255E0-C185-498C-BA05-A44B368312FD}">
      <text>
        <r>
          <rPr>
            <b/>
            <sz val="9"/>
            <color indexed="81"/>
            <rFont val="Tahoma"/>
            <family val="2"/>
          </rPr>
          <t>CEPICI: Prière lier la facture scannée</t>
        </r>
        <r>
          <rPr>
            <sz val="9"/>
            <color indexed="81"/>
            <rFont val="Tahoma"/>
            <family val="2"/>
          </rPr>
          <t xml:space="preserve">
</t>
        </r>
      </text>
    </comment>
    <comment ref="F67" authorId="0" shapeId="0" xr:uid="{94086C68-52B1-4D41-9A90-BD69B82E46EF}">
      <text>
        <r>
          <rPr>
            <b/>
            <sz val="9"/>
            <color indexed="81"/>
            <rFont val="Tahoma"/>
            <family val="2"/>
          </rPr>
          <t>CEPICI: Prière lier la facture scannée</t>
        </r>
        <r>
          <rPr>
            <sz val="9"/>
            <color indexed="81"/>
            <rFont val="Tahoma"/>
            <family val="2"/>
          </rPr>
          <t xml:space="preserve">
</t>
        </r>
      </text>
    </comment>
    <comment ref="F68" authorId="0" shapeId="0" xr:uid="{6066E1F0-FC8F-4EA2-8D3F-C925BB931ED4}">
      <text>
        <r>
          <rPr>
            <b/>
            <sz val="9"/>
            <color indexed="81"/>
            <rFont val="Tahoma"/>
            <family val="2"/>
          </rPr>
          <t>CEPICI: Prière lier la facture scannée</t>
        </r>
        <r>
          <rPr>
            <sz val="9"/>
            <color indexed="81"/>
            <rFont val="Tahoma"/>
            <family val="2"/>
          </rPr>
          <t xml:space="preserve">
</t>
        </r>
      </text>
    </comment>
    <comment ref="F69" authorId="0" shapeId="0" xr:uid="{BBA200D1-5244-4157-AA83-D582D479FF23}">
      <text>
        <r>
          <rPr>
            <b/>
            <sz val="9"/>
            <color indexed="81"/>
            <rFont val="Tahoma"/>
            <family val="2"/>
          </rPr>
          <t>CEPICI: Prière lier la facture scannée</t>
        </r>
        <r>
          <rPr>
            <sz val="9"/>
            <color indexed="81"/>
            <rFont val="Tahoma"/>
            <family val="2"/>
          </rPr>
          <t xml:space="preserve">
</t>
        </r>
      </text>
    </comment>
    <comment ref="F70" authorId="0" shapeId="0" xr:uid="{70D1BB28-F1B5-4933-B746-145A67A3A9E9}">
      <text>
        <r>
          <rPr>
            <b/>
            <sz val="9"/>
            <color indexed="81"/>
            <rFont val="Tahoma"/>
            <family val="2"/>
          </rPr>
          <t>CEPICI: Prière lier la facture scannée</t>
        </r>
        <r>
          <rPr>
            <sz val="9"/>
            <color indexed="81"/>
            <rFont val="Tahoma"/>
            <family val="2"/>
          </rPr>
          <t xml:space="preserve">
</t>
        </r>
      </text>
    </comment>
    <comment ref="F71" authorId="0" shapeId="0" xr:uid="{26E61F17-563F-481B-9695-292B3A4ECEE4}">
      <text>
        <r>
          <rPr>
            <b/>
            <sz val="9"/>
            <color indexed="81"/>
            <rFont val="Tahoma"/>
            <family val="2"/>
          </rPr>
          <t>CEPICI: Prière lier la facture scannée</t>
        </r>
        <r>
          <rPr>
            <sz val="9"/>
            <color indexed="81"/>
            <rFont val="Tahoma"/>
            <family val="2"/>
          </rPr>
          <t xml:space="preserve">
</t>
        </r>
      </text>
    </comment>
    <comment ref="F72" authorId="0" shapeId="0" xr:uid="{213190E0-B8A6-443C-88EE-FDEAECFD7D74}">
      <text>
        <r>
          <rPr>
            <b/>
            <sz val="9"/>
            <color indexed="81"/>
            <rFont val="Tahoma"/>
            <family val="2"/>
          </rPr>
          <t>CEPICI: Prière lier la facture scannée</t>
        </r>
        <r>
          <rPr>
            <sz val="9"/>
            <color indexed="81"/>
            <rFont val="Tahoma"/>
            <family val="2"/>
          </rPr>
          <t xml:space="preserve">
</t>
        </r>
      </text>
    </comment>
    <comment ref="F73" authorId="0" shapeId="0" xr:uid="{94DB5445-2662-4E0A-8B2D-1DF3E0FFE88B}">
      <text>
        <r>
          <rPr>
            <b/>
            <sz val="9"/>
            <color indexed="81"/>
            <rFont val="Tahoma"/>
            <family val="2"/>
          </rPr>
          <t>CEPICI: Prière lier la facture scannée</t>
        </r>
        <r>
          <rPr>
            <sz val="9"/>
            <color indexed="81"/>
            <rFont val="Tahoma"/>
            <family val="2"/>
          </rPr>
          <t xml:space="preserve">
</t>
        </r>
      </text>
    </comment>
    <comment ref="F74" authorId="0" shapeId="0" xr:uid="{7FAADF5D-DC34-4951-8793-921975865DA7}">
      <text>
        <r>
          <rPr>
            <b/>
            <sz val="9"/>
            <color indexed="81"/>
            <rFont val="Tahoma"/>
            <family val="2"/>
          </rPr>
          <t>CEPICI: Prière lier la facture scannée</t>
        </r>
        <r>
          <rPr>
            <sz val="9"/>
            <color indexed="81"/>
            <rFont val="Tahoma"/>
            <family val="2"/>
          </rPr>
          <t xml:space="preserve">
</t>
        </r>
      </text>
    </comment>
    <comment ref="F75" authorId="0" shapeId="0" xr:uid="{BFEB6548-54F9-4243-BD4A-23771D8BC195}">
      <text>
        <r>
          <rPr>
            <b/>
            <sz val="9"/>
            <color indexed="81"/>
            <rFont val="Tahoma"/>
            <family val="2"/>
          </rPr>
          <t>CEPICI: Prière lier la facture scannée</t>
        </r>
        <r>
          <rPr>
            <sz val="9"/>
            <color indexed="81"/>
            <rFont val="Tahoma"/>
            <family val="2"/>
          </rPr>
          <t xml:space="preserve">
</t>
        </r>
      </text>
    </comment>
    <comment ref="F76" authorId="0" shapeId="0" xr:uid="{1A789F70-570C-4CC6-BC89-D55FB93568A9}">
      <text>
        <r>
          <rPr>
            <b/>
            <sz val="9"/>
            <color indexed="81"/>
            <rFont val="Tahoma"/>
            <family val="2"/>
          </rPr>
          <t>CEPICI: Prière lier la facture scannée</t>
        </r>
        <r>
          <rPr>
            <sz val="9"/>
            <color indexed="81"/>
            <rFont val="Tahoma"/>
            <family val="2"/>
          </rPr>
          <t xml:space="preserve">
</t>
        </r>
      </text>
    </comment>
    <comment ref="F77" authorId="0" shapeId="0" xr:uid="{AE29442D-24E6-4FEC-8022-03F20CE3AC6E}">
      <text>
        <r>
          <rPr>
            <b/>
            <sz val="9"/>
            <color indexed="81"/>
            <rFont val="Tahoma"/>
            <family val="2"/>
          </rPr>
          <t>CEPICI: Prière lier la facture scannée</t>
        </r>
        <r>
          <rPr>
            <sz val="9"/>
            <color indexed="81"/>
            <rFont val="Tahoma"/>
            <family val="2"/>
          </rPr>
          <t xml:space="preserve">
</t>
        </r>
      </text>
    </comment>
    <comment ref="F78" authorId="0" shapeId="0" xr:uid="{8249884E-0AFA-4C0F-998F-71859F316507}">
      <text>
        <r>
          <rPr>
            <b/>
            <sz val="9"/>
            <color indexed="81"/>
            <rFont val="Tahoma"/>
            <family val="2"/>
          </rPr>
          <t>CEPICI: Prière lier la facture scannée</t>
        </r>
        <r>
          <rPr>
            <sz val="9"/>
            <color indexed="81"/>
            <rFont val="Tahoma"/>
            <family val="2"/>
          </rPr>
          <t xml:space="preserve">
</t>
        </r>
      </text>
    </comment>
    <comment ref="F79" authorId="0" shapeId="0" xr:uid="{E9A6A612-62B3-4894-B5B9-52DFA3381C0C}">
      <text>
        <r>
          <rPr>
            <b/>
            <sz val="9"/>
            <color indexed="81"/>
            <rFont val="Tahoma"/>
            <family val="2"/>
          </rPr>
          <t>CEPICI: Prière lier la facture scannée</t>
        </r>
        <r>
          <rPr>
            <sz val="9"/>
            <color indexed="81"/>
            <rFont val="Tahoma"/>
            <family val="2"/>
          </rPr>
          <t xml:space="preserve">
</t>
        </r>
      </text>
    </comment>
    <comment ref="F80" authorId="0" shapeId="0" xr:uid="{F4D0770A-9619-4940-9A91-97020B7876C4}">
      <text>
        <r>
          <rPr>
            <b/>
            <sz val="9"/>
            <color indexed="81"/>
            <rFont val="Tahoma"/>
            <family val="2"/>
          </rPr>
          <t>CEPICI: Prière lier la facture scannée</t>
        </r>
        <r>
          <rPr>
            <sz val="9"/>
            <color indexed="81"/>
            <rFont val="Tahoma"/>
            <family val="2"/>
          </rPr>
          <t xml:space="preserve">
</t>
        </r>
      </text>
    </comment>
    <comment ref="F81" authorId="0" shapeId="0" xr:uid="{5C48BFEB-0F39-4955-BFC8-331C0F592FEF}">
      <text>
        <r>
          <rPr>
            <b/>
            <sz val="9"/>
            <color indexed="81"/>
            <rFont val="Tahoma"/>
            <family val="2"/>
          </rPr>
          <t>CEPICI: Prière lier la facture scannée</t>
        </r>
        <r>
          <rPr>
            <sz val="9"/>
            <color indexed="81"/>
            <rFont val="Tahoma"/>
            <family val="2"/>
          </rPr>
          <t xml:space="preserve">
</t>
        </r>
      </text>
    </comment>
    <comment ref="F82" authorId="0" shapeId="0" xr:uid="{07D65D19-C75A-49E5-BB39-666984642D7A}">
      <text>
        <r>
          <rPr>
            <b/>
            <sz val="9"/>
            <color indexed="81"/>
            <rFont val="Tahoma"/>
            <family val="2"/>
          </rPr>
          <t>CEPICI: Prière lier la facture scannée</t>
        </r>
        <r>
          <rPr>
            <sz val="9"/>
            <color indexed="81"/>
            <rFont val="Tahoma"/>
            <family val="2"/>
          </rPr>
          <t xml:space="preserve">
</t>
        </r>
      </text>
    </comment>
    <comment ref="F83" authorId="0" shapeId="0" xr:uid="{C8471FB7-F0F7-455B-BC4D-7F3ACE49C029}">
      <text>
        <r>
          <rPr>
            <b/>
            <sz val="9"/>
            <color indexed="81"/>
            <rFont val="Tahoma"/>
            <family val="2"/>
          </rPr>
          <t>CEPICI: Prière lier la facture scannée</t>
        </r>
        <r>
          <rPr>
            <sz val="9"/>
            <color indexed="81"/>
            <rFont val="Tahoma"/>
            <family val="2"/>
          </rPr>
          <t xml:space="preserve">
</t>
        </r>
      </text>
    </comment>
    <comment ref="F84" authorId="0" shapeId="0" xr:uid="{9046DADC-9D5F-4229-9AE7-E179BB62CC17}">
      <text>
        <r>
          <rPr>
            <b/>
            <sz val="9"/>
            <color indexed="81"/>
            <rFont val="Tahoma"/>
            <family val="2"/>
          </rPr>
          <t>CEPICI: Prière lier la facture scannée</t>
        </r>
        <r>
          <rPr>
            <sz val="9"/>
            <color indexed="81"/>
            <rFont val="Tahoma"/>
            <family val="2"/>
          </rPr>
          <t xml:space="preserve">
</t>
        </r>
      </text>
    </comment>
    <comment ref="F85" authorId="0" shapeId="0" xr:uid="{D262C63F-15CB-47EE-AA68-D6B06549A60A}">
      <text>
        <r>
          <rPr>
            <b/>
            <sz val="9"/>
            <color indexed="81"/>
            <rFont val="Tahoma"/>
            <family val="2"/>
          </rPr>
          <t>CEPICI: Prière lier la facture scannée</t>
        </r>
        <r>
          <rPr>
            <sz val="9"/>
            <color indexed="81"/>
            <rFont val="Tahoma"/>
            <family val="2"/>
          </rPr>
          <t xml:space="preserve">
</t>
        </r>
      </text>
    </comment>
    <comment ref="F86" authorId="0" shapeId="0" xr:uid="{F80D1FFC-D8AD-4D61-B929-37D3A08EEB2D}">
      <text>
        <r>
          <rPr>
            <b/>
            <sz val="9"/>
            <color indexed="81"/>
            <rFont val="Tahoma"/>
            <family val="2"/>
          </rPr>
          <t>CEPICI: Prière lier la facture scannée</t>
        </r>
        <r>
          <rPr>
            <sz val="9"/>
            <color indexed="81"/>
            <rFont val="Tahoma"/>
            <family val="2"/>
          </rPr>
          <t xml:space="preserve">
</t>
        </r>
      </text>
    </comment>
    <comment ref="F87" authorId="0" shapeId="0" xr:uid="{2EC156C0-5B2D-43D4-A5B5-BE863DCDE60A}">
      <text>
        <r>
          <rPr>
            <b/>
            <sz val="9"/>
            <color indexed="81"/>
            <rFont val="Tahoma"/>
            <family val="2"/>
          </rPr>
          <t>CEPICI: Prière lier la facture scannée</t>
        </r>
        <r>
          <rPr>
            <sz val="9"/>
            <color indexed="81"/>
            <rFont val="Tahoma"/>
            <family val="2"/>
          </rPr>
          <t xml:space="preserve">
</t>
        </r>
      </text>
    </comment>
    <comment ref="F88" authorId="0" shapeId="0" xr:uid="{055C9E83-4224-4AED-87EC-5E32464E1982}">
      <text>
        <r>
          <rPr>
            <b/>
            <sz val="9"/>
            <color indexed="81"/>
            <rFont val="Tahoma"/>
            <family val="2"/>
          </rPr>
          <t>CEPICI: Prière lier la facture scannée</t>
        </r>
        <r>
          <rPr>
            <sz val="9"/>
            <color indexed="81"/>
            <rFont val="Tahoma"/>
            <family val="2"/>
          </rPr>
          <t xml:space="preserve">
</t>
        </r>
      </text>
    </comment>
    <comment ref="F89" authorId="0" shapeId="0" xr:uid="{172F75A0-4776-4DB1-98FE-BEA8B1D3D851}">
      <text>
        <r>
          <rPr>
            <b/>
            <sz val="9"/>
            <color indexed="81"/>
            <rFont val="Tahoma"/>
            <family val="2"/>
          </rPr>
          <t>CEPICI: Prière lier la facture scannée</t>
        </r>
        <r>
          <rPr>
            <sz val="9"/>
            <color indexed="81"/>
            <rFont val="Tahoma"/>
            <family val="2"/>
          </rPr>
          <t xml:space="preserve">
</t>
        </r>
      </text>
    </comment>
    <comment ref="F90" authorId="0" shapeId="0" xr:uid="{9804E380-29F9-4FFE-8A23-7817ADA9ED88}">
      <text>
        <r>
          <rPr>
            <b/>
            <sz val="9"/>
            <color indexed="81"/>
            <rFont val="Tahoma"/>
            <family val="2"/>
          </rPr>
          <t>CEPICI: Prière lier la facture scannée</t>
        </r>
        <r>
          <rPr>
            <sz val="9"/>
            <color indexed="81"/>
            <rFont val="Tahoma"/>
            <family val="2"/>
          </rPr>
          <t xml:space="preserve">
</t>
        </r>
      </text>
    </comment>
    <comment ref="F91" authorId="0" shapeId="0" xr:uid="{10500F07-EB48-4A2F-A48F-86584962854B}">
      <text>
        <r>
          <rPr>
            <b/>
            <sz val="9"/>
            <color indexed="81"/>
            <rFont val="Tahoma"/>
            <family val="2"/>
          </rPr>
          <t>CEPICI: Prière lier la facture scannée</t>
        </r>
        <r>
          <rPr>
            <sz val="9"/>
            <color indexed="81"/>
            <rFont val="Tahoma"/>
            <family val="2"/>
          </rPr>
          <t xml:space="preserve">
</t>
        </r>
      </text>
    </comment>
    <comment ref="F92" authorId="0" shapeId="0" xr:uid="{61491561-E369-4A71-A142-707DC922C015}">
      <text>
        <r>
          <rPr>
            <b/>
            <sz val="9"/>
            <color indexed="81"/>
            <rFont val="Tahoma"/>
            <family val="2"/>
          </rPr>
          <t>CEPICI: Prière lier la facture scannée</t>
        </r>
        <r>
          <rPr>
            <sz val="9"/>
            <color indexed="81"/>
            <rFont val="Tahoma"/>
            <family val="2"/>
          </rPr>
          <t xml:space="preserve">
</t>
        </r>
      </text>
    </comment>
    <comment ref="F93" authorId="0" shapeId="0" xr:uid="{38244186-2739-4894-AC32-F07192DD6E8E}">
      <text>
        <r>
          <rPr>
            <b/>
            <sz val="9"/>
            <color indexed="81"/>
            <rFont val="Tahoma"/>
            <family val="2"/>
          </rPr>
          <t>CEPICI: Prière lier la facture scannée</t>
        </r>
        <r>
          <rPr>
            <sz val="9"/>
            <color indexed="81"/>
            <rFont val="Tahoma"/>
            <family val="2"/>
          </rPr>
          <t xml:space="preserve">
</t>
        </r>
      </text>
    </comment>
    <comment ref="F94" authorId="0" shapeId="0" xr:uid="{6D83CCE5-232C-482A-9F5D-223CB869B3A4}">
      <text>
        <r>
          <rPr>
            <b/>
            <sz val="9"/>
            <color indexed="81"/>
            <rFont val="Tahoma"/>
            <family val="2"/>
          </rPr>
          <t>CEPICI: Prière lier la facture scannée</t>
        </r>
        <r>
          <rPr>
            <sz val="9"/>
            <color indexed="81"/>
            <rFont val="Tahoma"/>
            <family val="2"/>
          </rPr>
          <t xml:space="preserve">
</t>
        </r>
      </text>
    </comment>
    <comment ref="F95" authorId="0" shapeId="0" xr:uid="{50E53F24-752C-4024-B369-CCE1969ECD37}">
      <text>
        <r>
          <rPr>
            <b/>
            <sz val="9"/>
            <color indexed="81"/>
            <rFont val="Tahoma"/>
            <family val="2"/>
          </rPr>
          <t>CEPICI: Prière lier la facture scannée</t>
        </r>
        <r>
          <rPr>
            <sz val="9"/>
            <color indexed="81"/>
            <rFont val="Tahoma"/>
            <family val="2"/>
          </rPr>
          <t xml:space="preserve">
</t>
        </r>
      </text>
    </comment>
    <comment ref="F96" authorId="0" shapeId="0" xr:uid="{2B024767-34E1-4024-A05C-6F7DCA0B014B}">
      <text>
        <r>
          <rPr>
            <b/>
            <sz val="9"/>
            <color indexed="81"/>
            <rFont val="Tahoma"/>
            <family val="2"/>
          </rPr>
          <t>CEPICI: Prière lier la facture scannée</t>
        </r>
        <r>
          <rPr>
            <sz val="9"/>
            <color indexed="81"/>
            <rFont val="Tahoma"/>
            <family val="2"/>
          </rPr>
          <t xml:space="preserve">
</t>
        </r>
      </text>
    </comment>
    <comment ref="F97" authorId="0" shapeId="0" xr:uid="{E2E516A4-4C74-474E-AE75-A9EB88AFDEF5}">
      <text>
        <r>
          <rPr>
            <b/>
            <sz val="9"/>
            <color indexed="81"/>
            <rFont val="Tahoma"/>
            <family val="2"/>
          </rPr>
          <t>CEPICI: Prière lier la facture scannée</t>
        </r>
        <r>
          <rPr>
            <sz val="9"/>
            <color indexed="81"/>
            <rFont val="Tahoma"/>
            <family val="2"/>
          </rPr>
          <t xml:space="preserve">
</t>
        </r>
      </text>
    </comment>
    <comment ref="F98" authorId="0" shapeId="0" xr:uid="{E398CFCF-629D-4A1A-A4EE-155A911B5475}">
      <text>
        <r>
          <rPr>
            <b/>
            <sz val="9"/>
            <color indexed="81"/>
            <rFont val="Tahoma"/>
            <family val="2"/>
          </rPr>
          <t>CEPICI: Prière lier la facture scannée</t>
        </r>
        <r>
          <rPr>
            <sz val="9"/>
            <color indexed="81"/>
            <rFont val="Tahoma"/>
            <family val="2"/>
          </rPr>
          <t xml:space="preserve">
</t>
        </r>
      </text>
    </comment>
    <comment ref="F99" authorId="0" shapeId="0" xr:uid="{2A43FA97-0F47-4187-9670-C59E8EDCE595}">
      <text>
        <r>
          <rPr>
            <b/>
            <sz val="9"/>
            <color indexed="81"/>
            <rFont val="Tahoma"/>
            <family val="2"/>
          </rPr>
          <t>CEPICI: Prière lier la facture scannée</t>
        </r>
        <r>
          <rPr>
            <sz val="9"/>
            <color indexed="81"/>
            <rFont val="Tahoma"/>
            <family val="2"/>
          </rPr>
          <t xml:space="preserve">
</t>
        </r>
      </text>
    </comment>
    <comment ref="F100" authorId="0" shapeId="0" xr:uid="{C573060E-93F0-49A9-B3C7-944D0340D547}">
      <text>
        <r>
          <rPr>
            <b/>
            <sz val="9"/>
            <color indexed="81"/>
            <rFont val="Tahoma"/>
            <family val="2"/>
          </rPr>
          <t>CEPICI: Prière lier la facture scannée</t>
        </r>
        <r>
          <rPr>
            <sz val="9"/>
            <color indexed="81"/>
            <rFont val="Tahoma"/>
            <family val="2"/>
          </rPr>
          <t xml:space="preserve">
</t>
        </r>
      </text>
    </comment>
    <comment ref="F101" authorId="0" shapeId="0" xr:uid="{AEE30185-760E-49A4-A125-7436B17FF164}">
      <text>
        <r>
          <rPr>
            <b/>
            <sz val="9"/>
            <color indexed="81"/>
            <rFont val="Tahoma"/>
            <family val="2"/>
          </rPr>
          <t>CEPICI: Prière lier la facture scannée</t>
        </r>
        <r>
          <rPr>
            <sz val="9"/>
            <color indexed="81"/>
            <rFont val="Tahoma"/>
            <family val="2"/>
          </rPr>
          <t xml:space="preserve">
</t>
        </r>
      </text>
    </comment>
    <comment ref="F102" authorId="0" shapeId="0" xr:uid="{DFC1931F-6D16-493E-9516-A2FF408757DB}">
      <text>
        <r>
          <rPr>
            <b/>
            <sz val="9"/>
            <color indexed="81"/>
            <rFont val="Tahoma"/>
            <family val="2"/>
          </rPr>
          <t>CEPICI: Prière lier la facture scannée</t>
        </r>
        <r>
          <rPr>
            <sz val="9"/>
            <color indexed="81"/>
            <rFont val="Tahoma"/>
            <family val="2"/>
          </rPr>
          <t xml:space="preserve">
</t>
        </r>
      </text>
    </comment>
    <comment ref="F103" authorId="0" shapeId="0" xr:uid="{554A1A61-55CC-40C0-9CE1-B3F942E67EBA}">
      <text>
        <r>
          <rPr>
            <b/>
            <sz val="9"/>
            <color indexed="81"/>
            <rFont val="Tahoma"/>
            <family val="2"/>
          </rPr>
          <t>CEPICI: Prière lier la facture scannée</t>
        </r>
        <r>
          <rPr>
            <sz val="9"/>
            <color indexed="81"/>
            <rFont val="Tahoma"/>
            <family val="2"/>
          </rPr>
          <t xml:space="preserve">
</t>
        </r>
      </text>
    </comment>
    <comment ref="F104" authorId="0" shapeId="0" xr:uid="{8915ECAA-F79C-45D2-8C55-0CFD6DCA8E13}">
      <text>
        <r>
          <rPr>
            <b/>
            <sz val="9"/>
            <color indexed="81"/>
            <rFont val="Tahoma"/>
            <family val="2"/>
          </rPr>
          <t>CEPICI: Prière lier la facture scannée</t>
        </r>
        <r>
          <rPr>
            <sz val="9"/>
            <color indexed="81"/>
            <rFont val="Tahoma"/>
            <family val="2"/>
          </rPr>
          <t xml:space="preserve">
</t>
        </r>
      </text>
    </comment>
    <comment ref="F105" authorId="0" shapeId="0" xr:uid="{B1F8DE1A-0AC0-40CB-B91C-4E9EFFACDC52}">
      <text>
        <r>
          <rPr>
            <b/>
            <sz val="9"/>
            <color indexed="81"/>
            <rFont val="Tahoma"/>
            <family val="2"/>
          </rPr>
          <t>CEPICI: Prière lier la facture scannée</t>
        </r>
        <r>
          <rPr>
            <sz val="9"/>
            <color indexed="81"/>
            <rFont val="Tahoma"/>
            <family val="2"/>
          </rPr>
          <t xml:space="preserve">
</t>
        </r>
      </text>
    </comment>
    <comment ref="F106" authorId="0" shapeId="0" xr:uid="{E6AC5BFC-9234-499C-B5E5-0784A3DF25D0}">
      <text>
        <r>
          <rPr>
            <b/>
            <sz val="9"/>
            <color indexed="81"/>
            <rFont val="Tahoma"/>
            <family val="2"/>
          </rPr>
          <t>CEPICI: Prière lier la facture scannée</t>
        </r>
        <r>
          <rPr>
            <sz val="9"/>
            <color indexed="81"/>
            <rFont val="Tahoma"/>
            <family val="2"/>
          </rPr>
          <t xml:space="preserve">
</t>
        </r>
      </text>
    </comment>
    <comment ref="F107" authorId="0" shapeId="0" xr:uid="{61ADB0BC-0449-4E89-8908-8A06A4372E38}">
      <text>
        <r>
          <rPr>
            <b/>
            <sz val="9"/>
            <color indexed="81"/>
            <rFont val="Tahoma"/>
            <family val="2"/>
          </rPr>
          <t>CEPICI: Prière lier la facture scannée</t>
        </r>
        <r>
          <rPr>
            <sz val="9"/>
            <color indexed="81"/>
            <rFont val="Tahoma"/>
            <family val="2"/>
          </rPr>
          <t xml:space="preserve">
</t>
        </r>
      </text>
    </comment>
    <comment ref="F108" authorId="0" shapeId="0" xr:uid="{FDC4D6CA-4E97-443F-8AAB-641183EF2EEA}">
      <text>
        <r>
          <rPr>
            <b/>
            <sz val="9"/>
            <color indexed="81"/>
            <rFont val="Tahoma"/>
            <family val="2"/>
          </rPr>
          <t>CEPICI: Prière lier la facture scannée</t>
        </r>
        <r>
          <rPr>
            <sz val="9"/>
            <color indexed="81"/>
            <rFont val="Tahoma"/>
            <family val="2"/>
          </rPr>
          <t xml:space="preserve">
</t>
        </r>
      </text>
    </comment>
    <comment ref="F109" authorId="0" shapeId="0" xr:uid="{73A7F76B-26EB-4B37-9194-29F8C32A9543}">
      <text>
        <r>
          <rPr>
            <b/>
            <sz val="9"/>
            <color indexed="81"/>
            <rFont val="Tahoma"/>
            <family val="2"/>
          </rPr>
          <t>CEPICI: Prière lier la facture scannée</t>
        </r>
        <r>
          <rPr>
            <sz val="9"/>
            <color indexed="81"/>
            <rFont val="Tahoma"/>
            <family val="2"/>
          </rPr>
          <t xml:space="preserve">
</t>
        </r>
      </text>
    </comment>
    <comment ref="F110" authorId="0" shapeId="0" xr:uid="{B0D689F8-C766-4C4B-A4EA-AA31B9ACE6C7}">
      <text>
        <r>
          <rPr>
            <b/>
            <sz val="9"/>
            <color indexed="81"/>
            <rFont val="Tahoma"/>
            <family val="2"/>
          </rPr>
          <t>CEPICI: Prière lier la facture scannée</t>
        </r>
        <r>
          <rPr>
            <sz val="9"/>
            <color indexed="81"/>
            <rFont val="Tahoma"/>
            <family val="2"/>
          </rPr>
          <t xml:space="preserve">
</t>
        </r>
      </text>
    </comment>
    <comment ref="F111" authorId="0" shapeId="0" xr:uid="{E7B8A1B9-5012-4C67-AFA7-F000BBD73AA2}">
      <text>
        <r>
          <rPr>
            <b/>
            <sz val="9"/>
            <color indexed="81"/>
            <rFont val="Tahoma"/>
            <family val="2"/>
          </rPr>
          <t>CEPICI: Prière lier la facture scannée</t>
        </r>
        <r>
          <rPr>
            <sz val="9"/>
            <color indexed="81"/>
            <rFont val="Tahoma"/>
            <family val="2"/>
          </rPr>
          <t xml:space="preserve">
</t>
        </r>
      </text>
    </comment>
    <comment ref="F112" authorId="0" shapeId="0" xr:uid="{67E27264-72B0-4EE4-85D5-1A506B584769}">
      <text>
        <r>
          <rPr>
            <b/>
            <sz val="9"/>
            <color indexed="81"/>
            <rFont val="Tahoma"/>
            <family val="2"/>
          </rPr>
          <t>CEPICI: Prière lier la facture scannée</t>
        </r>
        <r>
          <rPr>
            <sz val="9"/>
            <color indexed="81"/>
            <rFont val="Tahoma"/>
            <family val="2"/>
          </rPr>
          <t xml:space="preserve">
</t>
        </r>
      </text>
    </comment>
    <comment ref="F113" authorId="0" shapeId="0" xr:uid="{662E32D0-338E-46D7-B1AF-84764B9C09D9}">
      <text>
        <r>
          <rPr>
            <b/>
            <sz val="9"/>
            <color indexed="81"/>
            <rFont val="Tahoma"/>
            <family val="2"/>
          </rPr>
          <t>CEPICI: Prière lier la facture scannée</t>
        </r>
        <r>
          <rPr>
            <sz val="9"/>
            <color indexed="81"/>
            <rFont val="Tahoma"/>
            <family val="2"/>
          </rPr>
          <t xml:space="preserve">
</t>
        </r>
      </text>
    </comment>
    <comment ref="F114" authorId="0" shapeId="0" xr:uid="{330D812A-8250-4408-B6A8-B3229DD4FE7D}">
      <text>
        <r>
          <rPr>
            <b/>
            <sz val="9"/>
            <color indexed="81"/>
            <rFont val="Tahoma"/>
            <family val="2"/>
          </rPr>
          <t>CEPICI: Prière lier la facture scannée</t>
        </r>
        <r>
          <rPr>
            <sz val="9"/>
            <color indexed="81"/>
            <rFont val="Tahoma"/>
            <family val="2"/>
          </rPr>
          <t xml:space="preserve">
</t>
        </r>
      </text>
    </comment>
    <comment ref="F115" authorId="0" shapeId="0" xr:uid="{059BC5AE-0C71-41D2-83CF-E3F8E21F6A06}">
      <text>
        <r>
          <rPr>
            <b/>
            <sz val="9"/>
            <color indexed="81"/>
            <rFont val="Tahoma"/>
            <family val="2"/>
          </rPr>
          <t>CEPICI: Prière lier la facture scannée</t>
        </r>
        <r>
          <rPr>
            <sz val="9"/>
            <color indexed="81"/>
            <rFont val="Tahoma"/>
            <family val="2"/>
          </rPr>
          <t xml:space="preserve">
</t>
        </r>
      </text>
    </comment>
    <comment ref="F116" authorId="0" shapeId="0" xr:uid="{23EDEAB9-3176-4797-9278-FB60B1A7A7D5}">
      <text>
        <r>
          <rPr>
            <b/>
            <sz val="9"/>
            <color indexed="81"/>
            <rFont val="Tahoma"/>
            <family val="2"/>
          </rPr>
          <t>CEPICI: Prière lier la facture scannée</t>
        </r>
        <r>
          <rPr>
            <sz val="9"/>
            <color indexed="81"/>
            <rFont val="Tahoma"/>
            <family val="2"/>
          </rPr>
          <t xml:space="preserve">
</t>
        </r>
      </text>
    </comment>
    <comment ref="F117" authorId="0" shapeId="0" xr:uid="{040D2B79-04E5-4928-9303-3C7D87888E2A}">
      <text>
        <r>
          <rPr>
            <b/>
            <sz val="9"/>
            <color indexed="81"/>
            <rFont val="Tahoma"/>
            <family val="2"/>
          </rPr>
          <t>CEPICI: Prière lier la facture scannée</t>
        </r>
        <r>
          <rPr>
            <sz val="9"/>
            <color indexed="81"/>
            <rFont val="Tahoma"/>
            <family val="2"/>
          </rPr>
          <t xml:space="preserve">
</t>
        </r>
      </text>
    </comment>
    <comment ref="F118" authorId="0" shapeId="0" xr:uid="{6773E3EA-C5A1-4558-A24F-C1564C6149B9}">
      <text>
        <r>
          <rPr>
            <b/>
            <sz val="9"/>
            <color indexed="81"/>
            <rFont val="Tahoma"/>
            <family val="2"/>
          </rPr>
          <t>CEPICI: Prière lier la facture scannée</t>
        </r>
        <r>
          <rPr>
            <sz val="9"/>
            <color indexed="81"/>
            <rFont val="Tahoma"/>
            <family val="2"/>
          </rPr>
          <t xml:space="preserve">
</t>
        </r>
      </text>
    </comment>
    <comment ref="F119" authorId="0" shapeId="0" xr:uid="{27443C2A-F604-42F0-B2C1-3EC404854E96}">
      <text>
        <r>
          <rPr>
            <b/>
            <sz val="9"/>
            <color indexed="81"/>
            <rFont val="Tahoma"/>
            <family val="2"/>
          </rPr>
          <t>CEPICI: Prière lier la facture scannée</t>
        </r>
        <r>
          <rPr>
            <sz val="9"/>
            <color indexed="81"/>
            <rFont val="Tahoma"/>
            <family val="2"/>
          </rPr>
          <t xml:space="preserve">
</t>
        </r>
      </text>
    </comment>
    <comment ref="F120" authorId="0" shapeId="0" xr:uid="{BC603CE8-A5CF-4C0E-9F3E-67CDDF9D4C8A}">
      <text>
        <r>
          <rPr>
            <b/>
            <sz val="9"/>
            <color indexed="81"/>
            <rFont val="Tahoma"/>
            <family val="2"/>
          </rPr>
          <t>CEPICI: Prière lier la facture scannée</t>
        </r>
        <r>
          <rPr>
            <sz val="9"/>
            <color indexed="81"/>
            <rFont val="Tahoma"/>
            <family val="2"/>
          </rPr>
          <t xml:space="preserve">
</t>
        </r>
      </text>
    </comment>
    <comment ref="F121" authorId="0" shapeId="0" xr:uid="{E5A77DCE-B8B9-4794-A18C-AA194BE906A8}">
      <text>
        <r>
          <rPr>
            <b/>
            <sz val="9"/>
            <color indexed="81"/>
            <rFont val="Tahoma"/>
            <family val="2"/>
          </rPr>
          <t>CEPICI: Prière lier la facture scannée</t>
        </r>
        <r>
          <rPr>
            <sz val="9"/>
            <color indexed="81"/>
            <rFont val="Tahoma"/>
            <family val="2"/>
          </rPr>
          <t xml:space="preserve">
</t>
        </r>
      </text>
    </comment>
    <comment ref="F122" authorId="0" shapeId="0" xr:uid="{96137429-D2D9-445E-BFE2-EBBD7B0EFF7C}">
      <text>
        <r>
          <rPr>
            <b/>
            <sz val="9"/>
            <color indexed="81"/>
            <rFont val="Tahoma"/>
            <family val="2"/>
          </rPr>
          <t>CEPICI: Prière lier la facture scannée</t>
        </r>
        <r>
          <rPr>
            <sz val="9"/>
            <color indexed="81"/>
            <rFont val="Tahoma"/>
            <family val="2"/>
          </rPr>
          <t xml:space="preserve">
</t>
        </r>
      </text>
    </comment>
    <comment ref="F123" authorId="0" shapeId="0" xr:uid="{21701EA6-EE66-4F35-A9EC-E67007444275}">
      <text>
        <r>
          <rPr>
            <b/>
            <sz val="9"/>
            <color indexed="81"/>
            <rFont val="Tahoma"/>
            <family val="2"/>
          </rPr>
          <t>CEPICI: Prière lier la facture scannée</t>
        </r>
        <r>
          <rPr>
            <sz val="9"/>
            <color indexed="81"/>
            <rFont val="Tahoma"/>
            <family val="2"/>
          </rPr>
          <t xml:space="preserve">
</t>
        </r>
      </text>
    </comment>
    <comment ref="F124" authorId="0" shapeId="0" xr:uid="{0422EF78-E103-4B12-9F59-3458E720F177}">
      <text>
        <r>
          <rPr>
            <b/>
            <sz val="9"/>
            <color indexed="81"/>
            <rFont val="Tahoma"/>
            <family val="2"/>
          </rPr>
          <t>CEPICI: Prière lier la facture scannée</t>
        </r>
        <r>
          <rPr>
            <sz val="9"/>
            <color indexed="81"/>
            <rFont val="Tahoma"/>
            <family val="2"/>
          </rPr>
          <t xml:space="preserve">
</t>
        </r>
      </text>
    </comment>
    <comment ref="F125" authorId="0" shapeId="0" xr:uid="{405A2E43-5EF4-4956-9CF3-A8C480824869}">
      <text>
        <r>
          <rPr>
            <b/>
            <sz val="9"/>
            <color indexed="81"/>
            <rFont val="Tahoma"/>
            <family val="2"/>
          </rPr>
          <t>CEPICI: Prière lier la facture scannée</t>
        </r>
        <r>
          <rPr>
            <sz val="9"/>
            <color indexed="81"/>
            <rFont val="Tahoma"/>
            <family val="2"/>
          </rPr>
          <t xml:space="preserve">
</t>
        </r>
      </text>
    </comment>
    <comment ref="F126" authorId="0" shapeId="0" xr:uid="{8F491A66-1A80-4A7C-B9DE-194841A8FE86}">
      <text>
        <r>
          <rPr>
            <b/>
            <sz val="9"/>
            <color indexed="81"/>
            <rFont val="Tahoma"/>
            <family val="2"/>
          </rPr>
          <t>CEPICI: Prière lier la facture scannée</t>
        </r>
        <r>
          <rPr>
            <sz val="9"/>
            <color indexed="81"/>
            <rFont val="Tahoma"/>
            <family val="2"/>
          </rPr>
          <t xml:space="preserve">
</t>
        </r>
      </text>
    </comment>
    <comment ref="F127" authorId="0" shapeId="0" xr:uid="{8E06F0DB-08F6-4F24-ADAF-3525B3BB038A}">
      <text>
        <r>
          <rPr>
            <b/>
            <sz val="9"/>
            <color indexed="81"/>
            <rFont val="Tahoma"/>
            <family val="2"/>
          </rPr>
          <t>CEPICI: Prière lier la facture scannée</t>
        </r>
        <r>
          <rPr>
            <sz val="9"/>
            <color indexed="81"/>
            <rFont val="Tahoma"/>
            <family val="2"/>
          </rPr>
          <t xml:space="preserve">
</t>
        </r>
      </text>
    </comment>
    <comment ref="F128" authorId="0" shapeId="0" xr:uid="{315FFF68-1160-4EB9-A60F-7FA744262018}">
      <text>
        <r>
          <rPr>
            <b/>
            <sz val="9"/>
            <color indexed="81"/>
            <rFont val="Tahoma"/>
            <family val="2"/>
          </rPr>
          <t>CEPICI: Prière lier la facture scannée</t>
        </r>
        <r>
          <rPr>
            <sz val="9"/>
            <color indexed="81"/>
            <rFont val="Tahoma"/>
            <family val="2"/>
          </rPr>
          <t xml:space="preserve">
</t>
        </r>
      </text>
    </comment>
    <comment ref="F129" authorId="0" shapeId="0" xr:uid="{E3430799-89A5-49AB-AB44-270AF75D7384}">
      <text>
        <r>
          <rPr>
            <b/>
            <sz val="9"/>
            <color indexed="81"/>
            <rFont val="Tahoma"/>
            <family val="2"/>
          </rPr>
          <t>CEPICI: Prière lier la facture scannée</t>
        </r>
        <r>
          <rPr>
            <sz val="9"/>
            <color indexed="81"/>
            <rFont val="Tahoma"/>
            <family val="2"/>
          </rPr>
          <t xml:space="preserve">
</t>
        </r>
      </text>
    </comment>
    <comment ref="F130" authorId="0" shapeId="0" xr:uid="{6E572631-37AD-4DBA-8F95-E765C35B924E}">
      <text>
        <r>
          <rPr>
            <b/>
            <sz val="9"/>
            <color indexed="81"/>
            <rFont val="Tahoma"/>
            <family val="2"/>
          </rPr>
          <t>CEPICI: Prière lier la facture scannée</t>
        </r>
        <r>
          <rPr>
            <sz val="9"/>
            <color indexed="81"/>
            <rFont val="Tahoma"/>
            <family val="2"/>
          </rPr>
          <t xml:space="preserve">
</t>
        </r>
      </text>
    </comment>
    <comment ref="F131" authorId="0" shapeId="0" xr:uid="{CF83EFB3-234C-495F-BA8B-AA6B0B18D17E}">
      <text>
        <r>
          <rPr>
            <b/>
            <sz val="9"/>
            <color indexed="81"/>
            <rFont val="Tahoma"/>
            <family val="2"/>
          </rPr>
          <t>CEPICI: Prière lier la facture scannée</t>
        </r>
        <r>
          <rPr>
            <sz val="9"/>
            <color indexed="81"/>
            <rFont val="Tahoma"/>
            <family val="2"/>
          </rPr>
          <t xml:space="preserve">
</t>
        </r>
      </text>
    </comment>
    <comment ref="F132" authorId="0" shapeId="0" xr:uid="{8458FCAB-0592-40A2-B029-8AF3A6CD6B9A}">
      <text>
        <r>
          <rPr>
            <b/>
            <sz val="9"/>
            <color indexed="81"/>
            <rFont val="Tahoma"/>
            <family val="2"/>
          </rPr>
          <t>CEPICI: Prière lier la facture scannée</t>
        </r>
        <r>
          <rPr>
            <sz val="9"/>
            <color indexed="81"/>
            <rFont val="Tahoma"/>
            <family val="2"/>
          </rPr>
          <t xml:space="preserve">
</t>
        </r>
      </text>
    </comment>
    <comment ref="F133" authorId="0" shapeId="0" xr:uid="{24A79D54-1F32-4542-9701-392AC69477C5}">
      <text>
        <r>
          <rPr>
            <b/>
            <sz val="9"/>
            <color indexed="81"/>
            <rFont val="Tahoma"/>
            <family val="2"/>
          </rPr>
          <t>CEPICI: Prière lier la facture scannée</t>
        </r>
        <r>
          <rPr>
            <sz val="9"/>
            <color indexed="81"/>
            <rFont val="Tahoma"/>
            <family val="2"/>
          </rPr>
          <t xml:space="preserve">
</t>
        </r>
      </text>
    </comment>
    <comment ref="F134" authorId="0" shapeId="0" xr:uid="{44DF5BB2-20C1-466D-BB09-1844DAD4FF58}">
      <text>
        <r>
          <rPr>
            <b/>
            <sz val="9"/>
            <color indexed="81"/>
            <rFont val="Tahoma"/>
            <family val="2"/>
          </rPr>
          <t>CEPICI: Prière lier la facture scannée</t>
        </r>
        <r>
          <rPr>
            <sz val="9"/>
            <color indexed="81"/>
            <rFont val="Tahoma"/>
            <family val="2"/>
          </rPr>
          <t xml:space="preserve">
</t>
        </r>
      </text>
    </comment>
    <comment ref="F135" authorId="0" shapeId="0" xr:uid="{636C619B-4BBF-476E-8BC0-F4D94037109C}">
      <text>
        <r>
          <rPr>
            <b/>
            <sz val="9"/>
            <color indexed="81"/>
            <rFont val="Tahoma"/>
            <family val="2"/>
          </rPr>
          <t>CEPICI: Prière lier la facture scannée</t>
        </r>
        <r>
          <rPr>
            <sz val="9"/>
            <color indexed="81"/>
            <rFont val="Tahoma"/>
            <family val="2"/>
          </rPr>
          <t xml:space="preserve">
</t>
        </r>
      </text>
    </comment>
    <comment ref="F136" authorId="0" shapeId="0" xr:uid="{C287624D-DA72-4322-A98B-4C5FD9E25DF8}">
      <text>
        <r>
          <rPr>
            <b/>
            <sz val="9"/>
            <color indexed="81"/>
            <rFont val="Tahoma"/>
            <family val="2"/>
          </rPr>
          <t>CEPICI: Prière lier la facture scannée</t>
        </r>
        <r>
          <rPr>
            <sz val="9"/>
            <color indexed="81"/>
            <rFont val="Tahoma"/>
            <family val="2"/>
          </rPr>
          <t xml:space="preserve">
</t>
        </r>
      </text>
    </comment>
    <comment ref="F137" authorId="0" shapeId="0" xr:uid="{6EBF1213-7964-4373-A75E-C8D78EEACE30}">
      <text>
        <r>
          <rPr>
            <b/>
            <sz val="9"/>
            <color indexed="81"/>
            <rFont val="Tahoma"/>
            <family val="2"/>
          </rPr>
          <t>CEPICI: Prière lier la facture scannée</t>
        </r>
        <r>
          <rPr>
            <sz val="9"/>
            <color indexed="81"/>
            <rFont val="Tahoma"/>
            <family val="2"/>
          </rPr>
          <t xml:space="preserve">
</t>
        </r>
      </text>
    </comment>
    <comment ref="F138" authorId="0" shapeId="0" xr:uid="{87B2C4B5-F605-49A7-941D-33D17F58619D}">
      <text>
        <r>
          <rPr>
            <b/>
            <sz val="9"/>
            <color indexed="81"/>
            <rFont val="Tahoma"/>
            <family val="2"/>
          </rPr>
          <t>CEPICI: Prière lier la facture scannée</t>
        </r>
        <r>
          <rPr>
            <sz val="9"/>
            <color indexed="81"/>
            <rFont val="Tahoma"/>
            <family val="2"/>
          </rPr>
          <t xml:space="preserve">
</t>
        </r>
      </text>
    </comment>
    <comment ref="F139" authorId="0" shapeId="0" xr:uid="{2EA1A89A-6C5E-400E-B677-2D83166C39E4}">
      <text>
        <r>
          <rPr>
            <b/>
            <sz val="9"/>
            <color indexed="81"/>
            <rFont val="Tahoma"/>
            <family val="2"/>
          </rPr>
          <t>CEPICI: Prière lier la facture scannée</t>
        </r>
        <r>
          <rPr>
            <sz val="9"/>
            <color indexed="81"/>
            <rFont val="Tahoma"/>
            <family val="2"/>
          </rPr>
          <t xml:space="preserve">
</t>
        </r>
      </text>
    </comment>
    <comment ref="F140" authorId="0" shapeId="0" xr:uid="{3F0C531F-D877-4C0E-8BAF-A82ADA7900AB}">
      <text>
        <r>
          <rPr>
            <b/>
            <sz val="9"/>
            <color indexed="81"/>
            <rFont val="Tahoma"/>
            <family val="2"/>
          </rPr>
          <t>CEPICI: Prière lier la facture scannée</t>
        </r>
        <r>
          <rPr>
            <sz val="9"/>
            <color indexed="81"/>
            <rFont val="Tahoma"/>
            <family val="2"/>
          </rPr>
          <t xml:space="preserve">
</t>
        </r>
      </text>
    </comment>
    <comment ref="F141" authorId="0" shapeId="0" xr:uid="{ADE04E64-81AC-41D5-9658-EB75FB44965A}">
      <text>
        <r>
          <rPr>
            <b/>
            <sz val="9"/>
            <color indexed="81"/>
            <rFont val="Tahoma"/>
            <family val="2"/>
          </rPr>
          <t>CEPICI: Prière lier la facture scannée</t>
        </r>
        <r>
          <rPr>
            <sz val="9"/>
            <color indexed="81"/>
            <rFont val="Tahoma"/>
            <family val="2"/>
          </rPr>
          <t xml:space="preserve">
</t>
        </r>
      </text>
    </comment>
    <comment ref="F142" authorId="0" shapeId="0" xr:uid="{617BE25E-8321-4073-9C91-007F6DFF1D71}">
      <text>
        <r>
          <rPr>
            <b/>
            <sz val="9"/>
            <color indexed="81"/>
            <rFont val="Tahoma"/>
            <family val="2"/>
          </rPr>
          <t>CEPICI: Prière lier la facture scannée</t>
        </r>
        <r>
          <rPr>
            <sz val="9"/>
            <color indexed="81"/>
            <rFont val="Tahoma"/>
            <family val="2"/>
          </rPr>
          <t xml:space="preserve">
</t>
        </r>
      </text>
    </comment>
    <comment ref="F143" authorId="0" shapeId="0" xr:uid="{E25EBF26-16F2-46CC-977F-759BEEF12DAC}">
      <text>
        <r>
          <rPr>
            <b/>
            <sz val="9"/>
            <color indexed="81"/>
            <rFont val="Tahoma"/>
            <family val="2"/>
          </rPr>
          <t>CEPICI: Prière lier la facture scannée</t>
        </r>
        <r>
          <rPr>
            <sz val="9"/>
            <color indexed="81"/>
            <rFont val="Tahoma"/>
            <family val="2"/>
          </rPr>
          <t xml:space="preserve">
</t>
        </r>
      </text>
    </comment>
    <comment ref="F144" authorId="0" shapeId="0" xr:uid="{A8D21E34-F170-46F9-8568-6A22DCEF2234}">
      <text>
        <r>
          <rPr>
            <b/>
            <sz val="9"/>
            <color indexed="81"/>
            <rFont val="Tahoma"/>
            <family val="2"/>
          </rPr>
          <t>CEPICI: Prière lier la facture scannée</t>
        </r>
        <r>
          <rPr>
            <sz val="9"/>
            <color indexed="81"/>
            <rFont val="Tahoma"/>
            <family val="2"/>
          </rPr>
          <t xml:space="preserve">
</t>
        </r>
      </text>
    </comment>
    <comment ref="F145" authorId="0" shapeId="0" xr:uid="{AF755290-BE7B-4951-A832-FDE463F1C099}">
      <text>
        <r>
          <rPr>
            <b/>
            <sz val="9"/>
            <color indexed="81"/>
            <rFont val="Tahoma"/>
            <family val="2"/>
          </rPr>
          <t>CEPICI: Prière lier la facture scannée</t>
        </r>
        <r>
          <rPr>
            <sz val="9"/>
            <color indexed="81"/>
            <rFont val="Tahoma"/>
            <family val="2"/>
          </rPr>
          <t xml:space="preserve">
</t>
        </r>
      </text>
    </comment>
    <comment ref="F146" authorId="0" shapeId="0" xr:uid="{A554B2C5-8726-406D-8668-A6CF8ACEA53B}">
      <text>
        <r>
          <rPr>
            <b/>
            <sz val="9"/>
            <color indexed="81"/>
            <rFont val="Tahoma"/>
            <family val="2"/>
          </rPr>
          <t>CEPICI: Prière lier la facture scannée</t>
        </r>
        <r>
          <rPr>
            <sz val="9"/>
            <color indexed="81"/>
            <rFont val="Tahoma"/>
            <family val="2"/>
          </rPr>
          <t xml:space="preserve">
</t>
        </r>
      </text>
    </comment>
    <comment ref="F147" authorId="0" shapeId="0" xr:uid="{A6E3A920-0BDF-4856-AE98-4FDD70030B4F}">
      <text>
        <r>
          <rPr>
            <b/>
            <sz val="9"/>
            <color indexed="81"/>
            <rFont val="Tahoma"/>
            <family val="2"/>
          </rPr>
          <t>CEPICI: Prière lier la facture scannée</t>
        </r>
        <r>
          <rPr>
            <sz val="9"/>
            <color indexed="81"/>
            <rFont val="Tahoma"/>
            <family val="2"/>
          </rPr>
          <t xml:space="preserve">
</t>
        </r>
      </text>
    </comment>
    <comment ref="F148" authorId="0" shapeId="0" xr:uid="{BF76E6BC-C935-4725-8CF9-3A3E3FF62081}">
      <text>
        <r>
          <rPr>
            <b/>
            <sz val="9"/>
            <color indexed="81"/>
            <rFont val="Tahoma"/>
            <family val="2"/>
          </rPr>
          <t>CEPICI: Prière lier la facture scannée</t>
        </r>
        <r>
          <rPr>
            <sz val="9"/>
            <color indexed="81"/>
            <rFont val="Tahoma"/>
            <family val="2"/>
          </rPr>
          <t xml:space="preserve">
</t>
        </r>
      </text>
    </comment>
    <comment ref="F149" authorId="0" shapeId="0" xr:uid="{822BB079-11A8-46D9-8849-65B8447A048E}">
      <text>
        <r>
          <rPr>
            <b/>
            <sz val="9"/>
            <color indexed="81"/>
            <rFont val="Tahoma"/>
            <family val="2"/>
          </rPr>
          <t>CEPICI: Prière lier la facture scannée</t>
        </r>
        <r>
          <rPr>
            <sz val="9"/>
            <color indexed="81"/>
            <rFont val="Tahoma"/>
            <family val="2"/>
          </rPr>
          <t xml:space="preserve">
</t>
        </r>
      </text>
    </comment>
    <comment ref="F150" authorId="0" shapeId="0" xr:uid="{2A5211BB-BF98-43DF-879B-CA966ABE00A1}">
      <text>
        <r>
          <rPr>
            <b/>
            <sz val="9"/>
            <color indexed="81"/>
            <rFont val="Tahoma"/>
            <family val="2"/>
          </rPr>
          <t>CEPICI: Prière lier la facture scannée</t>
        </r>
        <r>
          <rPr>
            <sz val="9"/>
            <color indexed="81"/>
            <rFont val="Tahoma"/>
            <family val="2"/>
          </rPr>
          <t xml:space="preserve">
</t>
        </r>
      </text>
    </comment>
    <comment ref="F151" authorId="0" shapeId="0" xr:uid="{89DB7377-5BC6-43CF-92AB-6F6514F6597B}">
      <text>
        <r>
          <rPr>
            <b/>
            <sz val="9"/>
            <color indexed="81"/>
            <rFont val="Tahoma"/>
            <family val="2"/>
          </rPr>
          <t>CEPICI: Prière lier la facture scannée</t>
        </r>
        <r>
          <rPr>
            <sz val="9"/>
            <color indexed="81"/>
            <rFont val="Tahoma"/>
            <family val="2"/>
          </rPr>
          <t xml:space="preserve">
</t>
        </r>
      </text>
    </comment>
    <comment ref="F152" authorId="0" shapeId="0" xr:uid="{25FBE790-5E6B-424A-977F-BABCD6F3EE06}">
      <text>
        <r>
          <rPr>
            <b/>
            <sz val="9"/>
            <color indexed="81"/>
            <rFont val="Tahoma"/>
            <family val="2"/>
          </rPr>
          <t>CEPICI: Prière lier la facture scannée</t>
        </r>
        <r>
          <rPr>
            <sz val="9"/>
            <color indexed="81"/>
            <rFont val="Tahoma"/>
            <family val="2"/>
          </rPr>
          <t xml:space="preserve">
</t>
        </r>
      </text>
    </comment>
    <comment ref="F153" authorId="0" shapeId="0" xr:uid="{84474362-7E2C-4D2B-8E3B-DEB9ECE49F29}">
      <text>
        <r>
          <rPr>
            <b/>
            <sz val="9"/>
            <color indexed="81"/>
            <rFont val="Tahoma"/>
            <family val="2"/>
          </rPr>
          <t>CEPICI: Prière lier la facture scannée</t>
        </r>
        <r>
          <rPr>
            <sz val="9"/>
            <color indexed="81"/>
            <rFont val="Tahoma"/>
            <family val="2"/>
          </rPr>
          <t xml:space="preserve">
</t>
        </r>
      </text>
    </comment>
    <comment ref="F154" authorId="0" shapeId="0" xr:uid="{1030C423-D715-4B1A-BB92-FA4C6F039D51}">
      <text>
        <r>
          <rPr>
            <b/>
            <sz val="9"/>
            <color indexed="81"/>
            <rFont val="Tahoma"/>
            <family val="2"/>
          </rPr>
          <t>CEPICI: Prière lier la facture scannée</t>
        </r>
        <r>
          <rPr>
            <sz val="9"/>
            <color indexed="81"/>
            <rFont val="Tahoma"/>
            <family val="2"/>
          </rPr>
          <t xml:space="preserve">
</t>
        </r>
      </text>
    </comment>
    <comment ref="F155" authorId="0" shapeId="0" xr:uid="{D7947555-43CE-4CD0-9A56-6FF5FBD7688E}">
      <text>
        <r>
          <rPr>
            <b/>
            <sz val="9"/>
            <color indexed="81"/>
            <rFont val="Tahoma"/>
            <family val="2"/>
          </rPr>
          <t>CEPICI: Prière lier la facture scannée</t>
        </r>
        <r>
          <rPr>
            <sz val="9"/>
            <color indexed="81"/>
            <rFont val="Tahoma"/>
            <family val="2"/>
          </rPr>
          <t xml:space="preserve">
</t>
        </r>
      </text>
    </comment>
    <comment ref="F156" authorId="0" shapeId="0" xr:uid="{6BE5EF9E-5D2A-4CAD-B7E6-682E7E1E4210}">
      <text>
        <r>
          <rPr>
            <b/>
            <sz val="9"/>
            <color indexed="81"/>
            <rFont val="Tahoma"/>
            <family val="2"/>
          </rPr>
          <t>CEPICI: Prière lier la facture scannée</t>
        </r>
        <r>
          <rPr>
            <sz val="9"/>
            <color indexed="81"/>
            <rFont val="Tahoma"/>
            <family val="2"/>
          </rPr>
          <t xml:space="preserve">
</t>
        </r>
      </text>
    </comment>
    <comment ref="F157" authorId="0" shapeId="0" xr:uid="{469FD222-C699-402E-8675-44CA2BEACAD4}">
      <text>
        <r>
          <rPr>
            <b/>
            <sz val="9"/>
            <color indexed="81"/>
            <rFont val="Tahoma"/>
            <family val="2"/>
          </rPr>
          <t>CEPICI: Prière lier la facture scannée</t>
        </r>
        <r>
          <rPr>
            <sz val="9"/>
            <color indexed="81"/>
            <rFont val="Tahoma"/>
            <family val="2"/>
          </rPr>
          <t xml:space="preserve">
</t>
        </r>
      </text>
    </comment>
    <comment ref="F158" authorId="0" shapeId="0" xr:uid="{5156C9B0-2BBF-4F36-B5E2-587B69DF6DD3}">
      <text>
        <r>
          <rPr>
            <b/>
            <sz val="9"/>
            <color indexed="81"/>
            <rFont val="Tahoma"/>
            <family val="2"/>
          </rPr>
          <t>CEPICI: Prière lier la facture scannée</t>
        </r>
        <r>
          <rPr>
            <sz val="9"/>
            <color indexed="81"/>
            <rFont val="Tahoma"/>
            <family val="2"/>
          </rPr>
          <t xml:space="preserve">
</t>
        </r>
      </text>
    </comment>
    <comment ref="F159" authorId="0" shapeId="0" xr:uid="{6D769804-83B6-4FB1-A637-972ABF72D8F7}">
      <text>
        <r>
          <rPr>
            <b/>
            <sz val="9"/>
            <color indexed="81"/>
            <rFont val="Tahoma"/>
            <family val="2"/>
          </rPr>
          <t>CEPICI: Prière lier la facture scannée</t>
        </r>
        <r>
          <rPr>
            <sz val="9"/>
            <color indexed="81"/>
            <rFont val="Tahoma"/>
            <family val="2"/>
          </rPr>
          <t xml:space="preserve">
</t>
        </r>
      </text>
    </comment>
    <comment ref="F160" authorId="0" shapeId="0" xr:uid="{C998714A-FDFE-4C24-947D-A161746A9648}">
      <text>
        <r>
          <rPr>
            <b/>
            <sz val="9"/>
            <color indexed="81"/>
            <rFont val="Tahoma"/>
            <family val="2"/>
          </rPr>
          <t>CEPICI: Prière lier la facture scannée</t>
        </r>
        <r>
          <rPr>
            <sz val="9"/>
            <color indexed="81"/>
            <rFont val="Tahoma"/>
            <family val="2"/>
          </rPr>
          <t xml:space="preserve">
</t>
        </r>
      </text>
    </comment>
    <comment ref="F161" authorId="0" shapeId="0" xr:uid="{0D789511-9B4F-4F82-B509-7B1427E79701}">
      <text>
        <r>
          <rPr>
            <b/>
            <sz val="9"/>
            <color indexed="81"/>
            <rFont val="Tahoma"/>
            <family val="2"/>
          </rPr>
          <t>CEPICI: Prière lier la facture scannée</t>
        </r>
        <r>
          <rPr>
            <sz val="9"/>
            <color indexed="81"/>
            <rFont val="Tahoma"/>
            <family val="2"/>
          </rPr>
          <t xml:space="preserve">
</t>
        </r>
      </text>
    </comment>
    <comment ref="F162" authorId="0" shapeId="0" xr:uid="{A29BBC5C-CD02-4613-A980-B073ABB6BACF}">
      <text>
        <r>
          <rPr>
            <b/>
            <sz val="9"/>
            <color indexed="81"/>
            <rFont val="Tahoma"/>
            <family val="2"/>
          </rPr>
          <t>CEPICI: Prière lier la facture scannée</t>
        </r>
        <r>
          <rPr>
            <sz val="9"/>
            <color indexed="81"/>
            <rFont val="Tahoma"/>
            <family val="2"/>
          </rPr>
          <t xml:space="preserve">
</t>
        </r>
      </text>
    </comment>
    <comment ref="F163" authorId="0" shapeId="0" xr:uid="{8874F2C8-5EA0-4F59-B716-F720DE197809}">
      <text>
        <r>
          <rPr>
            <b/>
            <sz val="9"/>
            <color indexed="81"/>
            <rFont val="Tahoma"/>
            <family val="2"/>
          </rPr>
          <t>CEPICI: Prière lier la facture scannée</t>
        </r>
        <r>
          <rPr>
            <sz val="9"/>
            <color indexed="81"/>
            <rFont val="Tahoma"/>
            <family val="2"/>
          </rPr>
          <t xml:space="preserve">
</t>
        </r>
      </text>
    </comment>
    <comment ref="F164" authorId="0" shapeId="0" xr:uid="{81DD7C5D-220F-4286-BF2D-B698F7AA8589}">
      <text>
        <r>
          <rPr>
            <b/>
            <sz val="9"/>
            <color indexed="81"/>
            <rFont val="Tahoma"/>
            <family val="2"/>
          </rPr>
          <t>CEPICI: Prière lier la facture scannée</t>
        </r>
        <r>
          <rPr>
            <sz val="9"/>
            <color indexed="81"/>
            <rFont val="Tahoma"/>
            <family val="2"/>
          </rPr>
          <t xml:space="preserve">
</t>
        </r>
      </text>
    </comment>
    <comment ref="F165" authorId="0" shapeId="0" xr:uid="{A8052112-676A-4654-8FEB-1A88404FA622}">
      <text>
        <r>
          <rPr>
            <b/>
            <sz val="9"/>
            <color indexed="81"/>
            <rFont val="Tahoma"/>
            <family val="2"/>
          </rPr>
          <t>CEPICI: Prière lier la facture scannée</t>
        </r>
        <r>
          <rPr>
            <sz val="9"/>
            <color indexed="81"/>
            <rFont val="Tahoma"/>
            <family val="2"/>
          </rPr>
          <t xml:space="preserve">
</t>
        </r>
      </text>
    </comment>
    <comment ref="F166" authorId="0" shapeId="0" xr:uid="{160A65E2-CFBA-41AB-AA81-80F954F6D913}">
      <text>
        <r>
          <rPr>
            <b/>
            <sz val="9"/>
            <color indexed="81"/>
            <rFont val="Tahoma"/>
            <family val="2"/>
          </rPr>
          <t>CEPICI: Prière lier la facture scannée</t>
        </r>
        <r>
          <rPr>
            <sz val="9"/>
            <color indexed="81"/>
            <rFont val="Tahoma"/>
            <family val="2"/>
          </rPr>
          <t xml:space="preserve">
</t>
        </r>
      </text>
    </comment>
    <comment ref="F167" authorId="0" shapeId="0" xr:uid="{550B9B12-7FD0-459F-AD22-EECFDAEC41A5}">
      <text>
        <r>
          <rPr>
            <b/>
            <sz val="9"/>
            <color indexed="81"/>
            <rFont val="Tahoma"/>
            <family val="2"/>
          </rPr>
          <t>CEPICI: Prière lier la facture scannée</t>
        </r>
        <r>
          <rPr>
            <sz val="9"/>
            <color indexed="81"/>
            <rFont val="Tahoma"/>
            <family val="2"/>
          </rPr>
          <t xml:space="preserve">
</t>
        </r>
      </text>
    </comment>
    <comment ref="F168" authorId="0" shapeId="0" xr:uid="{5B0A729F-7FE1-4056-8E15-64956F5E8460}">
      <text>
        <r>
          <rPr>
            <b/>
            <sz val="9"/>
            <color indexed="81"/>
            <rFont val="Tahoma"/>
            <family val="2"/>
          </rPr>
          <t>CEPICI: Prière lier la facture scannée</t>
        </r>
        <r>
          <rPr>
            <sz val="9"/>
            <color indexed="81"/>
            <rFont val="Tahoma"/>
            <family val="2"/>
          </rPr>
          <t xml:space="preserve">
</t>
        </r>
      </text>
    </comment>
    <comment ref="F169" authorId="0" shapeId="0" xr:uid="{8081670D-F437-43AB-9860-91B7C0304FCA}">
      <text>
        <r>
          <rPr>
            <b/>
            <sz val="9"/>
            <color indexed="81"/>
            <rFont val="Tahoma"/>
            <family val="2"/>
          </rPr>
          <t>CEPICI: Prière lier la facture scannée</t>
        </r>
        <r>
          <rPr>
            <sz val="9"/>
            <color indexed="81"/>
            <rFont val="Tahoma"/>
            <family val="2"/>
          </rPr>
          <t xml:space="preserve">
</t>
        </r>
      </text>
    </comment>
    <comment ref="F170" authorId="0" shapeId="0" xr:uid="{CF71296C-0789-417A-B3B8-45813D7B4A70}">
      <text>
        <r>
          <rPr>
            <b/>
            <sz val="9"/>
            <color indexed="81"/>
            <rFont val="Tahoma"/>
            <family val="2"/>
          </rPr>
          <t>CEPICI: Prière lier la facture scannée</t>
        </r>
        <r>
          <rPr>
            <sz val="9"/>
            <color indexed="81"/>
            <rFont val="Tahoma"/>
            <family val="2"/>
          </rPr>
          <t xml:space="preserve">
</t>
        </r>
      </text>
    </comment>
    <comment ref="F171" authorId="0" shapeId="0" xr:uid="{43A677A9-9C2B-4074-99A4-2E2C12518926}">
      <text>
        <r>
          <rPr>
            <b/>
            <sz val="9"/>
            <color indexed="81"/>
            <rFont val="Tahoma"/>
            <family val="2"/>
          </rPr>
          <t>CEPICI: Prière lier la facture scannée</t>
        </r>
        <r>
          <rPr>
            <sz val="9"/>
            <color indexed="81"/>
            <rFont val="Tahoma"/>
            <family val="2"/>
          </rPr>
          <t xml:space="preserve">
</t>
        </r>
      </text>
    </comment>
    <comment ref="F172" authorId="0" shapeId="0" xr:uid="{931DD280-149B-41D3-8DD2-DDAC58A7D764}">
      <text>
        <r>
          <rPr>
            <b/>
            <sz val="9"/>
            <color indexed="81"/>
            <rFont val="Tahoma"/>
            <family val="2"/>
          </rPr>
          <t>CEPICI: Prière lier la facture scannée</t>
        </r>
        <r>
          <rPr>
            <sz val="9"/>
            <color indexed="81"/>
            <rFont val="Tahoma"/>
            <family val="2"/>
          </rPr>
          <t xml:space="preserve">
</t>
        </r>
      </text>
    </comment>
    <comment ref="F173" authorId="0" shapeId="0" xr:uid="{5192A18A-2EA4-4670-91D6-D0A79302073A}">
      <text>
        <r>
          <rPr>
            <b/>
            <sz val="9"/>
            <color indexed="81"/>
            <rFont val="Tahoma"/>
            <family val="2"/>
          </rPr>
          <t>CEPICI: Prière lier la facture scannée</t>
        </r>
        <r>
          <rPr>
            <sz val="9"/>
            <color indexed="81"/>
            <rFont val="Tahoma"/>
            <family val="2"/>
          </rPr>
          <t xml:space="preserve">
</t>
        </r>
      </text>
    </comment>
    <comment ref="F174" authorId="0" shapeId="0" xr:uid="{8DCA0F43-F487-452E-B628-92E14824F899}">
      <text>
        <r>
          <rPr>
            <b/>
            <sz val="9"/>
            <color indexed="81"/>
            <rFont val="Tahoma"/>
            <family val="2"/>
          </rPr>
          <t>CEPICI: Prière lier la facture scannée</t>
        </r>
        <r>
          <rPr>
            <sz val="9"/>
            <color indexed="81"/>
            <rFont val="Tahoma"/>
            <family val="2"/>
          </rPr>
          <t xml:space="preserve">
</t>
        </r>
      </text>
    </comment>
    <comment ref="F175" authorId="0" shapeId="0" xr:uid="{4B1CA114-139B-42C7-8DE2-FAE37B503F30}">
      <text>
        <r>
          <rPr>
            <b/>
            <sz val="9"/>
            <color indexed="81"/>
            <rFont val="Tahoma"/>
            <family val="2"/>
          </rPr>
          <t>CEPICI: Prière lier la facture scannée</t>
        </r>
        <r>
          <rPr>
            <sz val="9"/>
            <color indexed="81"/>
            <rFont val="Tahoma"/>
            <family val="2"/>
          </rPr>
          <t xml:space="preserve">
</t>
        </r>
      </text>
    </comment>
    <comment ref="F176" authorId="0" shapeId="0" xr:uid="{D9961450-7CCD-4D70-8C78-4EE424617970}">
      <text>
        <r>
          <rPr>
            <b/>
            <sz val="9"/>
            <color indexed="81"/>
            <rFont val="Tahoma"/>
            <family val="2"/>
          </rPr>
          <t>CEPICI: Prière lier la facture scannée</t>
        </r>
        <r>
          <rPr>
            <sz val="9"/>
            <color indexed="81"/>
            <rFont val="Tahoma"/>
            <family val="2"/>
          </rPr>
          <t xml:space="preserve">
</t>
        </r>
      </text>
    </comment>
    <comment ref="F177" authorId="0" shapeId="0" xr:uid="{D3FFAD60-2A5F-4B6F-82C3-80C24E63035B}">
      <text>
        <r>
          <rPr>
            <b/>
            <sz val="9"/>
            <color indexed="81"/>
            <rFont val="Tahoma"/>
            <family val="2"/>
          </rPr>
          <t>CEPICI: Prière lier la facture scannée</t>
        </r>
        <r>
          <rPr>
            <sz val="9"/>
            <color indexed="81"/>
            <rFont val="Tahoma"/>
            <family val="2"/>
          </rPr>
          <t xml:space="preserve">
</t>
        </r>
      </text>
    </comment>
    <comment ref="F178" authorId="0" shapeId="0" xr:uid="{595B7E48-9031-46FA-862A-0D4903661335}">
      <text>
        <r>
          <rPr>
            <b/>
            <sz val="9"/>
            <color indexed="81"/>
            <rFont val="Tahoma"/>
            <family val="2"/>
          </rPr>
          <t>CEPICI: Prière lier la facture scannée</t>
        </r>
        <r>
          <rPr>
            <sz val="9"/>
            <color indexed="81"/>
            <rFont val="Tahoma"/>
            <family val="2"/>
          </rPr>
          <t xml:space="preserve">
</t>
        </r>
      </text>
    </comment>
    <comment ref="F179" authorId="0" shapeId="0" xr:uid="{0721CFB7-E972-4CA7-B242-1410FC748203}">
      <text>
        <r>
          <rPr>
            <b/>
            <sz val="9"/>
            <color indexed="81"/>
            <rFont val="Tahoma"/>
            <family val="2"/>
          </rPr>
          <t>CEPICI: Prière lier la facture scannée</t>
        </r>
        <r>
          <rPr>
            <sz val="9"/>
            <color indexed="81"/>
            <rFont val="Tahoma"/>
            <family val="2"/>
          </rPr>
          <t xml:space="preserve">
</t>
        </r>
      </text>
    </comment>
    <comment ref="F180" authorId="0" shapeId="0" xr:uid="{26F0C860-296C-4A73-892B-EEA47DC05C99}">
      <text>
        <r>
          <rPr>
            <b/>
            <sz val="9"/>
            <color indexed="81"/>
            <rFont val="Tahoma"/>
            <family val="2"/>
          </rPr>
          <t>CEPICI: Prière lier la facture scannée</t>
        </r>
        <r>
          <rPr>
            <sz val="9"/>
            <color indexed="81"/>
            <rFont val="Tahoma"/>
            <family val="2"/>
          </rPr>
          <t xml:space="preserve">
</t>
        </r>
      </text>
    </comment>
    <comment ref="F181" authorId="0" shapeId="0" xr:uid="{51991401-ADE1-44DD-8DDA-FA304390264A}">
      <text>
        <r>
          <rPr>
            <b/>
            <sz val="9"/>
            <color indexed="81"/>
            <rFont val="Tahoma"/>
            <family val="2"/>
          </rPr>
          <t>CEPICI: Prière lier la facture scannée</t>
        </r>
        <r>
          <rPr>
            <sz val="9"/>
            <color indexed="81"/>
            <rFont val="Tahoma"/>
            <family val="2"/>
          </rPr>
          <t xml:space="preserve">
</t>
        </r>
      </text>
    </comment>
    <comment ref="F182" authorId="0" shapeId="0" xr:uid="{EA53254A-251A-486B-81AE-094645A4ADA3}">
      <text>
        <r>
          <rPr>
            <b/>
            <sz val="9"/>
            <color indexed="81"/>
            <rFont val="Tahoma"/>
            <family val="2"/>
          </rPr>
          <t>CEPICI: Prière lier la facture scannée</t>
        </r>
        <r>
          <rPr>
            <sz val="9"/>
            <color indexed="81"/>
            <rFont val="Tahoma"/>
            <family val="2"/>
          </rPr>
          <t xml:space="preserve">
</t>
        </r>
      </text>
    </comment>
    <comment ref="F183" authorId="0" shapeId="0" xr:uid="{C0BE4E02-818F-4D93-AF12-1160367A4B5F}">
      <text>
        <r>
          <rPr>
            <b/>
            <sz val="9"/>
            <color indexed="81"/>
            <rFont val="Tahoma"/>
            <family val="2"/>
          </rPr>
          <t>CEPICI: Prière lier la facture scannée</t>
        </r>
        <r>
          <rPr>
            <sz val="9"/>
            <color indexed="81"/>
            <rFont val="Tahoma"/>
            <family val="2"/>
          </rPr>
          <t xml:space="preserve">
</t>
        </r>
      </text>
    </comment>
    <comment ref="F184" authorId="0" shapeId="0" xr:uid="{01C3E844-77ED-4F96-B865-A58F42455217}">
      <text>
        <r>
          <rPr>
            <b/>
            <sz val="9"/>
            <color indexed="81"/>
            <rFont val="Tahoma"/>
            <family val="2"/>
          </rPr>
          <t>CEPICI: Prière lier la facture scannée</t>
        </r>
        <r>
          <rPr>
            <sz val="9"/>
            <color indexed="81"/>
            <rFont val="Tahoma"/>
            <family val="2"/>
          </rPr>
          <t xml:space="preserve">
</t>
        </r>
      </text>
    </comment>
    <comment ref="F185" authorId="0" shapeId="0" xr:uid="{0DD39D50-57C9-4D8B-BBB1-493C731309C5}">
      <text>
        <r>
          <rPr>
            <b/>
            <sz val="9"/>
            <color indexed="81"/>
            <rFont val="Tahoma"/>
            <family val="2"/>
          </rPr>
          <t>CEPICI: Prière lier la facture scannée</t>
        </r>
        <r>
          <rPr>
            <sz val="9"/>
            <color indexed="81"/>
            <rFont val="Tahoma"/>
            <family val="2"/>
          </rPr>
          <t xml:space="preserve">
</t>
        </r>
      </text>
    </comment>
    <comment ref="F186" authorId="0" shapeId="0" xr:uid="{F5654BCA-370B-4873-BB6F-B367618AAD5A}">
      <text>
        <r>
          <rPr>
            <b/>
            <sz val="9"/>
            <color indexed="81"/>
            <rFont val="Tahoma"/>
            <family val="2"/>
          </rPr>
          <t>CEPICI: Prière lier la facture scannée</t>
        </r>
        <r>
          <rPr>
            <sz val="9"/>
            <color indexed="81"/>
            <rFont val="Tahoma"/>
            <family val="2"/>
          </rPr>
          <t xml:space="preserve">
</t>
        </r>
      </text>
    </comment>
    <comment ref="F187" authorId="0" shapeId="0" xr:uid="{F70D33EE-B157-4D40-A43A-19BDD8E493CF}">
      <text>
        <r>
          <rPr>
            <b/>
            <sz val="9"/>
            <color indexed="81"/>
            <rFont val="Tahoma"/>
            <family val="2"/>
          </rPr>
          <t>CEPICI: Prière lier la facture scannée</t>
        </r>
        <r>
          <rPr>
            <sz val="9"/>
            <color indexed="81"/>
            <rFont val="Tahoma"/>
            <family val="2"/>
          </rPr>
          <t xml:space="preserve">
</t>
        </r>
      </text>
    </comment>
    <comment ref="F188" authorId="0" shapeId="0" xr:uid="{84994080-2DCA-45B4-879C-C87B4B787EDC}">
      <text>
        <r>
          <rPr>
            <b/>
            <sz val="9"/>
            <color indexed="81"/>
            <rFont val="Tahoma"/>
            <family val="2"/>
          </rPr>
          <t>CEPICI: Prière lier la facture scannée</t>
        </r>
        <r>
          <rPr>
            <sz val="9"/>
            <color indexed="81"/>
            <rFont val="Tahoma"/>
            <family val="2"/>
          </rPr>
          <t xml:space="preserve">
</t>
        </r>
      </text>
    </comment>
    <comment ref="F189" authorId="0" shapeId="0" xr:uid="{6427FA16-F0E5-4E21-9B71-D23BE5FD6CD5}">
      <text>
        <r>
          <rPr>
            <b/>
            <sz val="9"/>
            <color indexed="81"/>
            <rFont val="Tahoma"/>
            <family val="2"/>
          </rPr>
          <t>CEPICI: Prière lier la facture scannée</t>
        </r>
        <r>
          <rPr>
            <sz val="9"/>
            <color indexed="81"/>
            <rFont val="Tahoma"/>
            <family val="2"/>
          </rPr>
          <t xml:space="preserve">
</t>
        </r>
      </text>
    </comment>
    <comment ref="F190" authorId="0" shapeId="0" xr:uid="{D6D1BC02-3AE5-4B18-980D-B59393818443}">
      <text>
        <r>
          <rPr>
            <b/>
            <sz val="9"/>
            <color indexed="81"/>
            <rFont val="Tahoma"/>
            <family val="2"/>
          </rPr>
          <t>CEPICI: Prière lier la facture scannée</t>
        </r>
        <r>
          <rPr>
            <sz val="9"/>
            <color indexed="81"/>
            <rFont val="Tahoma"/>
            <family val="2"/>
          </rPr>
          <t xml:space="preserve">
</t>
        </r>
      </text>
    </comment>
    <comment ref="F191" authorId="0" shapeId="0" xr:uid="{65202868-816F-4B04-87CA-869DDE07CA83}">
      <text>
        <r>
          <rPr>
            <b/>
            <sz val="9"/>
            <color indexed="81"/>
            <rFont val="Tahoma"/>
            <family val="2"/>
          </rPr>
          <t>CEPICI: Prière lier la facture scannée</t>
        </r>
        <r>
          <rPr>
            <sz val="9"/>
            <color indexed="81"/>
            <rFont val="Tahoma"/>
            <family val="2"/>
          </rPr>
          <t xml:space="preserve">
</t>
        </r>
      </text>
    </comment>
    <comment ref="F192" authorId="0" shapeId="0" xr:uid="{CB6B1971-A1B9-49F2-B553-A51F58E588F5}">
      <text>
        <r>
          <rPr>
            <b/>
            <sz val="9"/>
            <color indexed="81"/>
            <rFont val="Tahoma"/>
            <family val="2"/>
          </rPr>
          <t>CEPICI: Prière lier la facture scannée</t>
        </r>
        <r>
          <rPr>
            <sz val="9"/>
            <color indexed="81"/>
            <rFont val="Tahoma"/>
            <family val="2"/>
          </rPr>
          <t xml:space="preserve">
</t>
        </r>
      </text>
    </comment>
    <comment ref="F193" authorId="0" shapeId="0" xr:uid="{5E02CA6F-7BDA-4577-ABB4-ACE80FA840EB}">
      <text>
        <r>
          <rPr>
            <b/>
            <sz val="9"/>
            <color indexed="81"/>
            <rFont val="Tahoma"/>
            <family val="2"/>
          </rPr>
          <t>CEPICI: Prière lier la facture scannée</t>
        </r>
        <r>
          <rPr>
            <sz val="9"/>
            <color indexed="81"/>
            <rFont val="Tahoma"/>
            <family val="2"/>
          </rPr>
          <t xml:space="preserve">
</t>
        </r>
      </text>
    </comment>
    <comment ref="F194" authorId="0" shapeId="0" xr:uid="{D0D80641-BF8F-4092-885C-74FE70FDF706}">
      <text>
        <r>
          <rPr>
            <b/>
            <sz val="9"/>
            <color indexed="81"/>
            <rFont val="Tahoma"/>
            <family val="2"/>
          </rPr>
          <t>CEPICI: Prière lier la facture scannée</t>
        </r>
        <r>
          <rPr>
            <sz val="9"/>
            <color indexed="81"/>
            <rFont val="Tahoma"/>
            <family val="2"/>
          </rPr>
          <t xml:space="preserve">
</t>
        </r>
      </text>
    </comment>
    <comment ref="F195" authorId="0" shapeId="0" xr:uid="{3CE2953D-E7CB-4162-BF9E-5AA67C63319A}">
      <text>
        <r>
          <rPr>
            <b/>
            <sz val="9"/>
            <color indexed="81"/>
            <rFont val="Tahoma"/>
            <family val="2"/>
          </rPr>
          <t>CEPICI: Prière lier la facture scannée</t>
        </r>
        <r>
          <rPr>
            <sz val="9"/>
            <color indexed="81"/>
            <rFont val="Tahoma"/>
            <family val="2"/>
          </rPr>
          <t xml:space="preserve">
</t>
        </r>
      </text>
    </comment>
    <comment ref="F196" authorId="0" shapeId="0" xr:uid="{0108A1CD-C72E-4300-A8E4-81634D74CA69}">
      <text>
        <r>
          <rPr>
            <b/>
            <sz val="9"/>
            <color indexed="81"/>
            <rFont val="Tahoma"/>
            <family val="2"/>
          </rPr>
          <t>CEPICI: Prière lier la facture scannée</t>
        </r>
        <r>
          <rPr>
            <sz val="9"/>
            <color indexed="81"/>
            <rFont val="Tahoma"/>
            <family val="2"/>
          </rPr>
          <t xml:space="preserve">
</t>
        </r>
      </text>
    </comment>
    <comment ref="F197" authorId="0" shapeId="0" xr:uid="{B8E17196-FDC9-450D-8F6F-05D9FE52B686}">
      <text>
        <r>
          <rPr>
            <b/>
            <sz val="9"/>
            <color indexed="81"/>
            <rFont val="Tahoma"/>
            <family val="2"/>
          </rPr>
          <t>CEPICI: Prière lier la facture scannée</t>
        </r>
        <r>
          <rPr>
            <sz val="9"/>
            <color indexed="81"/>
            <rFont val="Tahoma"/>
            <family val="2"/>
          </rPr>
          <t xml:space="preserve">
</t>
        </r>
      </text>
    </comment>
    <comment ref="F198" authorId="0" shapeId="0" xr:uid="{240BF926-FD5D-419F-9B2D-223A88884EA3}">
      <text>
        <r>
          <rPr>
            <b/>
            <sz val="9"/>
            <color indexed="81"/>
            <rFont val="Tahoma"/>
            <family val="2"/>
          </rPr>
          <t>CEPICI: Prière lier la facture scannée</t>
        </r>
        <r>
          <rPr>
            <sz val="9"/>
            <color indexed="81"/>
            <rFont val="Tahoma"/>
            <family val="2"/>
          </rPr>
          <t xml:space="preserve">
</t>
        </r>
      </text>
    </comment>
    <comment ref="F199" authorId="0" shapeId="0" xr:uid="{D932E219-5226-47AD-9F69-84C4576CA673}">
      <text>
        <r>
          <rPr>
            <b/>
            <sz val="9"/>
            <color indexed="81"/>
            <rFont val="Tahoma"/>
            <family val="2"/>
          </rPr>
          <t>CEPICI: Prière lier la facture scannée</t>
        </r>
        <r>
          <rPr>
            <sz val="9"/>
            <color indexed="81"/>
            <rFont val="Tahoma"/>
            <family val="2"/>
          </rPr>
          <t xml:space="preserve">
</t>
        </r>
      </text>
    </comment>
    <comment ref="F200" authorId="0" shapeId="0" xr:uid="{0487904F-E224-457A-9EE4-65B0DCB61B99}">
      <text>
        <r>
          <rPr>
            <b/>
            <sz val="9"/>
            <color indexed="81"/>
            <rFont val="Tahoma"/>
            <family val="2"/>
          </rPr>
          <t>CEPICI: Prière lier la facture scannée</t>
        </r>
        <r>
          <rPr>
            <sz val="9"/>
            <color indexed="81"/>
            <rFont val="Tahoma"/>
            <family val="2"/>
          </rPr>
          <t xml:space="preserve">
</t>
        </r>
      </text>
    </comment>
    <comment ref="F201" authorId="0" shapeId="0" xr:uid="{34488136-7B21-49FD-988C-400C84568F2F}">
      <text>
        <r>
          <rPr>
            <b/>
            <sz val="9"/>
            <color indexed="81"/>
            <rFont val="Tahoma"/>
            <family val="2"/>
          </rPr>
          <t>CEPICI: Prière lier la facture scannée</t>
        </r>
        <r>
          <rPr>
            <sz val="9"/>
            <color indexed="81"/>
            <rFont val="Tahoma"/>
            <family val="2"/>
          </rPr>
          <t xml:space="preserve">
</t>
        </r>
      </text>
    </comment>
    <comment ref="F202" authorId="0" shapeId="0" xr:uid="{59BA53E4-F095-4037-B36C-784DC7D2A0D0}">
      <text>
        <r>
          <rPr>
            <b/>
            <sz val="9"/>
            <color indexed="81"/>
            <rFont val="Tahoma"/>
            <family val="2"/>
          </rPr>
          <t>CEPICI: Prière lier la facture scannée</t>
        </r>
        <r>
          <rPr>
            <sz val="9"/>
            <color indexed="81"/>
            <rFont val="Tahoma"/>
            <family val="2"/>
          </rPr>
          <t xml:space="preserve">
</t>
        </r>
      </text>
    </comment>
    <comment ref="F203" authorId="0" shapeId="0" xr:uid="{F3CE9C75-8AD6-47D5-A11E-660E2559F525}">
      <text>
        <r>
          <rPr>
            <b/>
            <sz val="9"/>
            <color indexed="81"/>
            <rFont val="Tahoma"/>
            <family val="2"/>
          </rPr>
          <t>CEPICI: Prière lier la facture scannée</t>
        </r>
        <r>
          <rPr>
            <sz val="9"/>
            <color indexed="81"/>
            <rFont val="Tahoma"/>
            <family val="2"/>
          </rPr>
          <t xml:space="preserve">
</t>
        </r>
      </text>
    </comment>
    <comment ref="F204" authorId="0" shapeId="0" xr:uid="{ECF61D58-1EB2-455D-B522-0409FCDCEB8C}">
      <text>
        <r>
          <rPr>
            <b/>
            <sz val="9"/>
            <color indexed="81"/>
            <rFont val="Tahoma"/>
            <family val="2"/>
          </rPr>
          <t>CEPICI: Prière lier la facture scannée</t>
        </r>
        <r>
          <rPr>
            <sz val="9"/>
            <color indexed="81"/>
            <rFont val="Tahoma"/>
            <family val="2"/>
          </rPr>
          <t xml:space="preserve">
</t>
        </r>
      </text>
    </comment>
    <comment ref="F205" authorId="0" shapeId="0" xr:uid="{604F849B-211C-4465-9882-987E6088A876}">
      <text>
        <r>
          <rPr>
            <b/>
            <sz val="9"/>
            <color indexed="81"/>
            <rFont val="Tahoma"/>
            <family val="2"/>
          </rPr>
          <t>CEPICI: Prière lier la facture scannée</t>
        </r>
        <r>
          <rPr>
            <sz val="9"/>
            <color indexed="81"/>
            <rFont val="Tahoma"/>
            <family val="2"/>
          </rPr>
          <t xml:space="preserve">
</t>
        </r>
      </text>
    </comment>
    <comment ref="F206" authorId="0" shapeId="0" xr:uid="{4DE7DEEB-8F04-4A0A-B5BB-BDB64A0F2D92}">
      <text>
        <r>
          <rPr>
            <b/>
            <sz val="9"/>
            <color indexed="81"/>
            <rFont val="Tahoma"/>
            <family val="2"/>
          </rPr>
          <t>CEPICI: Prière lier la facture scannée</t>
        </r>
        <r>
          <rPr>
            <sz val="9"/>
            <color indexed="81"/>
            <rFont val="Tahoma"/>
            <family val="2"/>
          </rPr>
          <t xml:space="preserve">
</t>
        </r>
      </text>
    </comment>
    <comment ref="F207" authorId="0" shapeId="0" xr:uid="{8EB30AF9-07EB-4318-99EE-403BDDA62661}">
      <text>
        <r>
          <rPr>
            <b/>
            <sz val="9"/>
            <color indexed="81"/>
            <rFont val="Tahoma"/>
            <family val="2"/>
          </rPr>
          <t>CEPICI: Prière lier la facture scannée</t>
        </r>
        <r>
          <rPr>
            <sz val="9"/>
            <color indexed="81"/>
            <rFont val="Tahoma"/>
            <family val="2"/>
          </rPr>
          <t xml:space="preserve">
</t>
        </r>
      </text>
    </comment>
    <comment ref="F208" authorId="0" shapeId="0" xr:uid="{0CD08B8B-BFF8-417C-84C4-7260452BE792}">
      <text>
        <r>
          <rPr>
            <b/>
            <sz val="9"/>
            <color indexed="81"/>
            <rFont val="Tahoma"/>
            <family val="2"/>
          </rPr>
          <t>CEPICI: Prière lier la facture scannée</t>
        </r>
        <r>
          <rPr>
            <sz val="9"/>
            <color indexed="81"/>
            <rFont val="Tahoma"/>
            <family val="2"/>
          </rPr>
          <t xml:space="preserve">
</t>
        </r>
      </text>
    </comment>
    <comment ref="F209" authorId="0" shapeId="0" xr:uid="{06BCE253-B092-4C87-B1D8-D6139EFD8931}">
      <text>
        <r>
          <rPr>
            <b/>
            <sz val="9"/>
            <color indexed="81"/>
            <rFont val="Tahoma"/>
            <family val="2"/>
          </rPr>
          <t>CEPICI: Prière lier la facture scannée</t>
        </r>
        <r>
          <rPr>
            <sz val="9"/>
            <color indexed="81"/>
            <rFont val="Tahoma"/>
            <family val="2"/>
          </rPr>
          <t xml:space="preserve">
</t>
        </r>
      </text>
    </comment>
    <comment ref="F210" authorId="0" shapeId="0" xr:uid="{501CF811-D928-47A2-9999-41283B9F068F}">
      <text>
        <r>
          <rPr>
            <b/>
            <sz val="9"/>
            <color indexed="81"/>
            <rFont val="Tahoma"/>
            <family val="2"/>
          </rPr>
          <t>CEPICI: Prière lier la facture scannée</t>
        </r>
        <r>
          <rPr>
            <sz val="9"/>
            <color indexed="81"/>
            <rFont val="Tahoma"/>
            <family val="2"/>
          </rPr>
          <t xml:space="preserve">
</t>
        </r>
      </text>
    </comment>
    <comment ref="F211" authorId="0" shapeId="0" xr:uid="{C4E87DA3-7E79-479C-917D-1E9827F8631D}">
      <text>
        <r>
          <rPr>
            <b/>
            <sz val="9"/>
            <color indexed="81"/>
            <rFont val="Tahoma"/>
            <family val="2"/>
          </rPr>
          <t>CEPICI: Prière lier la facture scannée</t>
        </r>
        <r>
          <rPr>
            <sz val="9"/>
            <color indexed="81"/>
            <rFont val="Tahoma"/>
            <family val="2"/>
          </rPr>
          <t xml:space="preserve">
</t>
        </r>
      </text>
    </comment>
    <comment ref="F212" authorId="0" shapeId="0" xr:uid="{AF2692FE-195F-445A-8E69-7B3550970902}">
      <text>
        <r>
          <rPr>
            <b/>
            <sz val="9"/>
            <color indexed="81"/>
            <rFont val="Tahoma"/>
            <family val="2"/>
          </rPr>
          <t>CEPICI: Prière lier la facture scannée</t>
        </r>
        <r>
          <rPr>
            <sz val="9"/>
            <color indexed="81"/>
            <rFont val="Tahoma"/>
            <family val="2"/>
          </rPr>
          <t xml:space="preserve">
</t>
        </r>
      </text>
    </comment>
    <comment ref="F213" authorId="0" shapeId="0" xr:uid="{759748D0-DA6D-43FF-B7E5-183B6AF0A9C2}">
      <text>
        <r>
          <rPr>
            <b/>
            <sz val="9"/>
            <color indexed="81"/>
            <rFont val="Tahoma"/>
            <family val="2"/>
          </rPr>
          <t>CEPICI: Prière lier la facture scannée</t>
        </r>
        <r>
          <rPr>
            <sz val="9"/>
            <color indexed="81"/>
            <rFont val="Tahoma"/>
            <family val="2"/>
          </rPr>
          <t xml:space="preserve">
</t>
        </r>
      </text>
    </comment>
    <comment ref="F214" authorId="0" shapeId="0" xr:uid="{C485B1B6-CC31-46C5-904A-B6ED78FF36B9}">
      <text>
        <r>
          <rPr>
            <b/>
            <sz val="9"/>
            <color indexed="81"/>
            <rFont val="Tahoma"/>
            <family val="2"/>
          </rPr>
          <t>CEPICI: Prière lier la facture scannée</t>
        </r>
        <r>
          <rPr>
            <sz val="9"/>
            <color indexed="81"/>
            <rFont val="Tahoma"/>
            <family val="2"/>
          </rPr>
          <t xml:space="preserve">
</t>
        </r>
      </text>
    </comment>
    <comment ref="F215" authorId="0" shapeId="0" xr:uid="{B208E4B2-61E4-41F8-898F-B5C0B32B6D64}">
      <text>
        <r>
          <rPr>
            <b/>
            <sz val="9"/>
            <color indexed="81"/>
            <rFont val="Tahoma"/>
            <family val="2"/>
          </rPr>
          <t>CEPICI: Prière lier la facture scannée</t>
        </r>
        <r>
          <rPr>
            <sz val="9"/>
            <color indexed="81"/>
            <rFont val="Tahoma"/>
            <family val="2"/>
          </rPr>
          <t xml:space="preserve">
</t>
        </r>
      </text>
    </comment>
    <comment ref="F216" authorId="0" shapeId="0" xr:uid="{F4BDD283-773A-4CC9-99E5-9D82EFA68B30}">
      <text>
        <r>
          <rPr>
            <b/>
            <sz val="9"/>
            <color indexed="81"/>
            <rFont val="Tahoma"/>
            <family val="2"/>
          </rPr>
          <t>CEPICI: Prière lier la facture scannée</t>
        </r>
        <r>
          <rPr>
            <sz val="9"/>
            <color indexed="81"/>
            <rFont val="Tahoma"/>
            <family val="2"/>
          </rPr>
          <t xml:space="preserve">
</t>
        </r>
      </text>
    </comment>
    <comment ref="F217" authorId="0" shapeId="0" xr:uid="{AC67D1B2-5641-419C-B4B2-E3F9B431D955}">
      <text>
        <r>
          <rPr>
            <b/>
            <sz val="9"/>
            <color indexed="81"/>
            <rFont val="Tahoma"/>
            <family val="2"/>
          </rPr>
          <t>CEPICI: Prière lier la facture scannée</t>
        </r>
        <r>
          <rPr>
            <sz val="9"/>
            <color indexed="81"/>
            <rFont val="Tahoma"/>
            <family val="2"/>
          </rPr>
          <t xml:space="preserve">
</t>
        </r>
      </text>
    </comment>
    <comment ref="F218" authorId="0" shapeId="0" xr:uid="{E19E9022-A616-4A77-B8F3-66BEC597A8E1}">
      <text>
        <r>
          <rPr>
            <b/>
            <sz val="9"/>
            <color indexed="81"/>
            <rFont val="Tahoma"/>
            <family val="2"/>
          </rPr>
          <t>CEPICI: Prière lier la facture scannée</t>
        </r>
        <r>
          <rPr>
            <sz val="9"/>
            <color indexed="81"/>
            <rFont val="Tahoma"/>
            <family val="2"/>
          </rPr>
          <t xml:space="preserve">
</t>
        </r>
      </text>
    </comment>
    <comment ref="F219" authorId="0" shapeId="0" xr:uid="{153B3196-64DC-4676-B07F-358CB413AEA4}">
      <text>
        <r>
          <rPr>
            <b/>
            <sz val="9"/>
            <color indexed="81"/>
            <rFont val="Tahoma"/>
            <family val="2"/>
          </rPr>
          <t>CEPICI: Prière lier la facture scannée</t>
        </r>
        <r>
          <rPr>
            <sz val="9"/>
            <color indexed="81"/>
            <rFont val="Tahoma"/>
            <family val="2"/>
          </rPr>
          <t xml:space="preserve">
</t>
        </r>
      </text>
    </comment>
    <comment ref="F220" authorId="0" shapeId="0" xr:uid="{4BCADF83-75CB-4089-B069-D6991702C058}">
      <text>
        <r>
          <rPr>
            <b/>
            <sz val="9"/>
            <color indexed="81"/>
            <rFont val="Tahoma"/>
            <family val="2"/>
          </rPr>
          <t>CEPICI: Prière lier la facture scannée</t>
        </r>
        <r>
          <rPr>
            <sz val="9"/>
            <color indexed="81"/>
            <rFont val="Tahoma"/>
            <family val="2"/>
          </rPr>
          <t xml:space="preserve">
</t>
        </r>
      </text>
    </comment>
    <comment ref="F221" authorId="0" shapeId="0" xr:uid="{F5E7C4B5-46E3-4F31-A0CF-496C9FF5FE83}">
      <text>
        <r>
          <rPr>
            <b/>
            <sz val="9"/>
            <color indexed="81"/>
            <rFont val="Tahoma"/>
            <family val="2"/>
          </rPr>
          <t>CEPICI: Prière lier la facture scannée</t>
        </r>
        <r>
          <rPr>
            <sz val="9"/>
            <color indexed="81"/>
            <rFont val="Tahoma"/>
            <family val="2"/>
          </rPr>
          <t xml:space="preserve">
</t>
        </r>
      </text>
    </comment>
    <comment ref="F222" authorId="0" shapeId="0" xr:uid="{C2E27415-8476-453E-86F2-648D5CDB3BF5}">
      <text>
        <r>
          <rPr>
            <b/>
            <sz val="9"/>
            <color indexed="81"/>
            <rFont val="Tahoma"/>
            <family val="2"/>
          </rPr>
          <t>CEPICI: Prière lier la facture scannée</t>
        </r>
        <r>
          <rPr>
            <sz val="9"/>
            <color indexed="81"/>
            <rFont val="Tahoma"/>
            <family val="2"/>
          </rPr>
          <t xml:space="preserve">
</t>
        </r>
      </text>
    </comment>
    <comment ref="F223" authorId="0" shapeId="0" xr:uid="{7A503AF4-F6D9-4BF6-9A36-62CA93F8BF98}">
      <text>
        <r>
          <rPr>
            <b/>
            <sz val="9"/>
            <color indexed="81"/>
            <rFont val="Tahoma"/>
            <family val="2"/>
          </rPr>
          <t>CEPICI: Prière lier la facture scannée</t>
        </r>
        <r>
          <rPr>
            <sz val="9"/>
            <color indexed="81"/>
            <rFont val="Tahoma"/>
            <family val="2"/>
          </rPr>
          <t xml:space="preserve">
</t>
        </r>
      </text>
    </comment>
    <comment ref="F224" authorId="0" shapeId="0" xr:uid="{C4AB3B24-067F-4BA5-AC4B-7A97FADC5C84}">
      <text>
        <r>
          <rPr>
            <b/>
            <sz val="9"/>
            <color indexed="81"/>
            <rFont val="Tahoma"/>
            <family val="2"/>
          </rPr>
          <t>CEPICI: Prière lier la facture scannée</t>
        </r>
        <r>
          <rPr>
            <sz val="9"/>
            <color indexed="81"/>
            <rFont val="Tahoma"/>
            <family val="2"/>
          </rPr>
          <t xml:space="preserve">
</t>
        </r>
      </text>
    </comment>
    <comment ref="F225" authorId="0" shapeId="0" xr:uid="{A27B8716-F990-4EF5-A867-E2BB65B130CE}">
      <text>
        <r>
          <rPr>
            <b/>
            <sz val="9"/>
            <color indexed="81"/>
            <rFont val="Tahoma"/>
            <family val="2"/>
          </rPr>
          <t>CEPICI: Prière lier la facture scannée</t>
        </r>
        <r>
          <rPr>
            <sz val="9"/>
            <color indexed="81"/>
            <rFont val="Tahoma"/>
            <family val="2"/>
          </rPr>
          <t xml:space="preserve">
</t>
        </r>
      </text>
    </comment>
    <comment ref="F226" authorId="0" shapeId="0" xr:uid="{06E69D8B-23C7-4A62-875D-7EB3B0D702F1}">
      <text>
        <r>
          <rPr>
            <b/>
            <sz val="9"/>
            <color indexed="81"/>
            <rFont val="Tahoma"/>
            <family val="2"/>
          </rPr>
          <t>CEPICI: Prière lier la facture scannée</t>
        </r>
        <r>
          <rPr>
            <sz val="9"/>
            <color indexed="81"/>
            <rFont val="Tahoma"/>
            <family val="2"/>
          </rPr>
          <t xml:space="preserve">
</t>
        </r>
      </text>
    </comment>
    <comment ref="F227" authorId="0" shapeId="0" xr:uid="{37831E6B-DC78-4091-A8D0-8C3F859893DC}">
      <text>
        <r>
          <rPr>
            <b/>
            <sz val="9"/>
            <color indexed="81"/>
            <rFont val="Tahoma"/>
            <family val="2"/>
          </rPr>
          <t>CEPICI: Prière lier la facture scannée</t>
        </r>
        <r>
          <rPr>
            <sz val="9"/>
            <color indexed="81"/>
            <rFont val="Tahoma"/>
            <family val="2"/>
          </rPr>
          <t xml:space="preserve">
</t>
        </r>
      </text>
    </comment>
    <comment ref="F228" authorId="0" shapeId="0" xr:uid="{B6ECD688-860D-404F-9FFA-C8E31E9A7AC0}">
      <text>
        <r>
          <rPr>
            <b/>
            <sz val="9"/>
            <color indexed="81"/>
            <rFont val="Tahoma"/>
            <family val="2"/>
          </rPr>
          <t>CEPICI: Prière lier la facture scannée</t>
        </r>
        <r>
          <rPr>
            <sz val="9"/>
            <color indexed="81"/>
            <rFont val="Tahoma"/>
            <family val="2"/>
          </rPr>
          <t xml:space="preserve">
</t>
        </r>
      </text>
    </comment>
    <comment ref="F229" authorId="0" shapeId="0" xr:uid="{56FF7DA7-5DAB-4768-9635-5F8B202FC47A}">
      <text>
        <r>
          <rPr>
            <b/>
            <sz val="9"/>
            <color indexed="81"/>
            <rFont val="Tahoma"/>
            <family val="2"/>
          </rPr>
          <t>CEPICI: Prière lier la facture scannée</t>
        </r>
        <r>
          <rPr>
            <sz val="9"/>
            <color indexed="81"/>
            <rFont val="Tahoma"/>
            <family val="2"/>
          </rPr>
          <t xml:space="preserve">
</t>
        </r>
      </text>
    </comment>
    <comment ref="F230" authorId="0" shapeId="0" xr:uid="{C5024450-3FF2-484F-A0E3-747B624E70BE}">
      <text>
        <r>
          <rPr>
            <b/>
            <sz val="9"/>
            <color indexed="81"/>
            <rFont val="Tahoma"/>
            <family val="2"/>
          </rPr>
          <t>CEPICI: Prière lier la facture scannée</t>
        </r>
        <r>
          <rPr>
            <sz val="9"/>
            <color indexed="81"/>
            <rFont val="Tahoma"/>
            <family val="2"/>
          </rPr>
          <t xml:space="preserve">
</t>
        </r>
      </text>
    </comment>
    <comment ref="F231" authorId="0" shapeId="0" xr:uid="{378BBDFA-0D06-4DDF-A13A-F396D40F0AFD}">
      <text>
        <r>
          <rPr>
            <b/>
            <sz val="9"/>
            <color indexed="81"/>
            <rFont val="Tahoma"/>
            <family val="2"/>
          </rPr>
          <t>CEPICI: Prière lier la facture scannée</t>
        </r>
        <r>
          <rPr>
            <sz val="9"/>
            <color indexed="81"/>
            <rFont val="Tahoma"/>
            <family val="2"/>
          </rPr>
          <t xml:space="preserve">
</t>
        </r>
      </text>
    </comment>
    <comment ref="F232" authorId="0" shapeId="0" xr:uid="{01AAB9EC-02F1-4916-8BA8-059F83424AFF}">
      <text>
        <r>
          <rPr>
            <b/>
            <sz val="9"/>
            <color indexed="81"/>
            <rFont val="Tahoma"/>
            <family val="2"/>
          </rPr>
          <t>CEPICI: Prière lier la facture scannée</t>
        </r>
        <r>
          <rPr>
            <sz val="9"/>
            <color indexed="81"/>
            <rFont val="Tahoma"/>
            <family val="2"/>
          </rPr>
          <t xml:space="preserve">
</t>
        </r>
      </text>
    </comment>
    <comment ref="F233" authorId="0" shapeId="0" xr:uid="{9F2620A5-44F3-489A-A83C-CF9D45057DEC}">
      <text>
        <r>
          <rPr>
            <b/>
            <sz val="9"/>
            <color indexed="81"/>
            <rFont val="Tahoma"/>
            <family val="2"/>
          </rPr>
          <t>CEPICI: Prière lier la facture scannée</t>
        </r>
        <r>
          <rPr>
            <sz val="9"/>
            <color indexed="81"/>
            <rFont val="Tahoma"/>
            <family val="2"/>
          </rPr>
          <t xml:space="preserve">
</t>
        </r>
      </text>
    </comment>
    <comment ref="F234" authorId="0" shapeId="0" xr:uid="{577A30B3-9F93-44C3-96E3-903806FD46AA}">
      <text>
        <r>
          <rPr>
            <b/>
            <sz val="9"/>
            <color indexed="81"/>
            <rFont val="Tahoma"/>
            <family val="2"/>
          </rPr>
          <t>CEPICI: Prière lier la facture scannée</t>
        </r>
        <r>
          <rPr>
            <sz val="9"/>
            <color indexed="81"/>
            <rFont val="Tahoma"/>
            <family val="2"/>
          </rPr>
          <t xml:space="preserve">
</t>
        </r>
      </text>
    </comment>
    <comment ref="F235" authorId="0" shapeId="0" xr:uid="{CFB969B1-6C80-47C2-BFAC-7A3F9DD9C6A0}">
      <text>
        <r>
          <rPr>
            <b/>
            <sz val="9"/>
            <color indexed="81"/>
            <rFont val="Tahoma"/>
            <family val="2"/>
          </rPr>
          <t>CEPICI: Prière lier la facture scannée</t>
        </r>
        <r>
          <rPr>
            <sz val="9"/>
            <color indexed="81"/>
            <rFont val="Tahoma"/>
            <family val="2"/>
          </rPr>
          <t xml:space="preserve">
</t>
        </r>
      </text>
    </comment>
    <comment ref="F236" authorId="0" shapeId="0" xr:uid="{CC242123-CC32-4A0A-89E6-23B09353B25D}">
      <text>
        <r>
          <rPr>
            <b/>
            <sz val="9"/>
            <color indexed="81"/>
            <rFont val="Tahoma"/>
            <family val="2"/>
          </rPr>
          <t>CEPICI: Prière lier la facture scannée</t>
        </r>
        <r>
          <rPr>
            <sz val="9"/>
            <color indexed="81"/>
            <rFont val="Tahoma"/>
            <family val="2"/>
          </rPr>
          <t xml:space="preserve">
</t>
        </r>
      </text>
    </comment>
    <comment ref="F237" authorId="0" shapeId="0" xr:uid="{C1DAC942-A4AD-4D38-B368-30AB25116F18}">
      <text>
        <r>
          <rPr>
            <b/>
            <sz val="9"/>
            <color indexed="81"/>
            <rFont val="Tahoma"/>
            <family val="2"/>
          </rPr>
          <t>CEPICI: Prière lier la facture scannée</t>
        </r>
        <r>
          <rPr>
            <sz val="9"/>
            <color indexed="81"/>
            <rFont val="Tahoma"/>
            <family val="2"/>
          </rPr>
          <t xml:space="preserve">
</t>
        </r>
      </text>
    </comment>
    <comment ref="F238" authorId="0" shapeId="0" xr:uid="{857D6C35-8A29-43B3-BF6D-BB932F68AD18}">
      <text>
        <r>
          <rPr>
            <b/>
            <sz val="9"/>
            <color indexed="81"/>
            <rFont val="Tahoma"/>
            <family val="2"/>
          </rPr>
          <t>CEPICI: Prière lier la facture scannée</t>
        </r>
        <r>
          <rPr>
            <sz val="9"/>
            <color indexed="81"/>
            <rFont val="Tahoma"/>
            <family val="2"/>
          </rPr>
          <t xml:space="preserve">
</t>
        </r>
      </text>
    </comment>
    <comment ref="F239" authorId="0" shapeId="0" xr:uid="{2A045229-82AA-417B-A544-AA947E0BA7A8}">
      <text>
        <r>
          <rPr>
            <b/>
            <sz val="9"/>
            <color indexed="81"/>
            <rFont val="Tahoma"/>
            <family val="2"/>
          </rPr>
          <t>CEPICI: Prière lier la facture scannée</t>
        </r>
        <r>
          <rPr>
            <sz val="9"/>
            <color indexed="81"/>
            <rFont val="Tahoma"/>
            <family val="2"/>
          </rPr>
          <t xml:space="preserve">
</t>
        </r>
      </text>
    </comment>
    <comment ref="F240" authorId="0" shapeId="0" xr:uid="{ED0D176E-2F34-4E31-B619-05A7F96EF4BA}">
      <text>
        <r>
          <rPr>
            <b/>
            <sz val="9"/>
            <color indexed="81"/>
            <rFont val="Tahoma"/>
            <family val="2"/>
          </rPr>
          <t>CEPICI: Prière lier la facture scannée</t>
        </r>
        <r>
          <rPr>
            <sz val="9"/>
            <color indexed="81"/>
            <rFont val="Tahoma"/>
            <family val="2"/>
          </rPr>
          <t xml:space="preserve">
</t>
        </r>
      </text>
    </comment>
    <comment ref="F241" authorId="0" shapeId="0" xr:uid="{585E9858-5F5B-44E1-9DB1-7B0D2678F84A}">
      <text>
        <r>
          <rPr>
            <b/>
            <sz val="9"/>
            <color indexed="81"/>
            <rFont val="Tahoma"/>
            <family val="2"/>
          </rPr>
          <t>CEPICI: Prière lier la facture scannée</t>
        </r>
        <r>
          <rPr>
            <sz val="9"/>
            <color indexed="81"/>
            <rFont val="Tahoma"/>
            <family val="2"/>
          </rPr>
          <t xml:space="preserve">
</t>
        </r>
      </text>
    </comment>
    <comment ref="F242" authorId="0" shapeId="0" xr:uid="{7944E1F3-2882-418D-926C-34A901DC0969}">
      <text>
        <r>
          <rPr>
            <b/>
            <sz val="9"/>
            <color indexed="81"/>
            <rFont val="Tahoma"/>
            <family val="2"/>
          </rPr>
          <t>CEPICI: Prière lier la facture scannée</t>
        </r>
        <r>
          <rPr>
            <sz val="9"/>
            <color indexed="81"/>
            <rFont val="Tahoma"/>
            <family val="2"/>
          </rPr>
          <t xml:space="preserve">
</t>
        </r>
      </text>
    </comment>
    <comment ref="F243" authorId="0" shapeId="0" xr:uid="{40CAFA1E-3B77-45C1-8DBF-2F4A73E6790E}">
      <text>
        <r>
          <rPr>
            <b/>
            <sz val="9"/>
            <color indexed="81"/>
            <rFont val="Tahoma"/>
            <family val="2"/>
          </rPr>
          <t>CEPICI: Prière lier la facture scannée</t>
        </r>
        <r>
          <rPr>
            <sz val="9"/>
            <color indexed="81"/>
            <rFont val="Tahoma"/>
            <family val="2"/>
          </rPr>
          <t xml:space="preserve">
</t>
        </r>
      </text>
    </comment>
    <comment ref="F244" authorId="0" shapeId="0" xr:uid="{AFB7AB18-A913-438E-9A31-9A109516FC50}">
      <text>
        <r>
          <rPr>
            <b/>
            <sz val="9"/>
            <color indexed="81"/>
            <rFont val="Tahoma"/>
            <family val="2"/>
          </rPr>
          <t>CEPICI: Prière lier la facture scannée</t>
        </r>
        <r>
          <rPr>
            <sz val="9"/>
            <color indexed="81"/>
            <rFont val="Tahoma"/>
            <family val="2"/>
          </rPr>
          <t xml:space="preserve">
</t>
        </r>
      </text>
    </comment>
    <comment ref="F245" authorId="0" shapeId="0" xr:uid="{AD542C8B-8667-4103-9CDC-DD170095C568}">
      <text>
        <r>
          <rPr>
            <b/>
            <sz val="9"/>
            <color indexed="81"/>
            <rFont val="Tahoma"/>
            <family val="2"/>
          </rPr>
          <t>CEPICI: Prière lier la facture scannée</t>
        </r>
        <r>
          <rPr>
            <sz val="9"/>
            <color indexed="81"/>
            <rFont val="Tahoma"/>
            <family val="2"/>
          </rPr>
          <t xml:space="preserve">
</t>
        </r>
      </text>
    </comment>
    <comment ref="F246" authorId="0" shapeId="0" xr:uid="{4EEAAE17-A48E-4042-A257-45BAF7F1215C}">
      <text>
        <r>
          <rPr>
            <b/>
            <sz val="9"/>
            <color indexed="81"/>
            <rFont val="Tahoma"/>
            <family val="2"/>
          </rPr>
          <t>CEPICI: Prière lier la facture scannée</t>
        </r>
        <r>
          <rPr>
            <sz val="9"/>
            <color indexed="81"/>
            <rFont val="Tahoma"/>
            <family val="2"/>
          </rPr>
          <t xml:space="preserve">
</t>
        </r>
      </text>
    </comment>
    <comment ref="F247" authorId="0" shapeId="0" xr:uid="{1BABCAF3-E7EC-4395-886B-C47837C89D05}">
      <text>
        <r>
          <rPr>
            <b/>
            <sz val="9"/>
            <color indexed="81"/>
            <rFont val="Tahoma"/>
            <family val="2"/>
          </rPr>
          <t>CEPICI: Prière lier la facture scannée</t>
        </r>
        <r>
          <rPr>
            <sz val="9"/>
            <color indexed="81"/>
            <rFont val="Tahoma"/>
            <family val="2"/>
          </rPr>
          <t xml:space="preserve">
</t>
        </r>
      </text>
    </comment>
    <comment ref="F248" authorId="0" shapeId="0" xr:uid="{1CB98196-2B7A-49B3-8C58-3544C7A35D65}">
      <text>
        <r>
          <rPr>
            <b/>
            <sz val="9"/>
            <color indexed="81"/>
            <rFont val="Tahoma"/>
            <family val="2"/>
          </rPr>
          <t>CEPICI: Prière lier la facture scannée</t>
        </r>
        <r>
          <rPr>
            <sz val="9"/>
            <color indexed="81"/>
            <rFont val="Tahoma"/>
            <family val="2"/>
          </rPr>
          <t xml:space="preserve">
</t>
        </r>
      </text>
    </comment>
    <comment ref="F249" authorId="0" shapeId="0" xr:uid="{AE7B594E-5BBE-413A-943C-32D593D8B6E1}">
      <text>
        <r>
          <rPr>
            <b/>
            <sz val="9"/>
            <color indexed="81"/>
            <rFont val="Tahoma"/>
            <family val="2"/>
          </rPr>
          <t>CEPICI: Prière lier la facture scannée</t>
        </r>
        <r>
          <rPr>
            <sz val="9"/>
            <color indexed="81"/>
            <rFont val="Tahoma"/>
            <family val="2"/>
          </rPr>
          <t xml:space="preserve">
</t>
        </r>
      </text>
    </comment>
    <comment ref="F250" authorId="0" shapeId="0" xr:uid="{A256CE36-29D9-48FC-9DED-B8B6A675E9F4}">
      <text>
        <r>
          <rPr>
            <b/>
            <sz val="9"/>
            <color indexed="81"/>
            <rFont val="Tahoma"/>
            <family val="2"/>
          </rPr>
          <t>CEPICI: Prière lier la facture scannée</t>
        </r>
        <r>
          <rPr>
            <sz val="9"/>
            <color indexed="81"/>
            <rFont val="Tahoma"/>
            <family val="2"/>
          </rPr>
          <t xml:space="preserve">
</t>
        </r>
      </text>
    </comment>
    <comment ref="F251" authorId="0" shapeId="0" xr:uid="{D2741322-B6A4-444E-8C57-0D74BCC680F3}">
      <text>
        <r>
          <rPr>
            <b/>
            <sz val="9"/>
            <color indexed="81"/>
            <rFont val="Tahoma"/>
            <family val="2"/>
          </rPr>
          <t>CEPICI: Prière lier la facture scannée</t>
        </r>
        <r>
          <rPr>
            <sz val="9"/>
            <color indexed="81"/>
            <rFont val="Tahoma"/>
            <family val="2"/>
          </rPr>
          <t xml:space="preserve">
</t>
        </r>
      </text>
    </comment>
    <comment ref="F252" authorId="0" shapeId="0" xr:uid="{7DB9CD14-F4B1-4BD9-9B4B-72390BA707E4}">
      <text>
        <r>
          <rPr>
            <b/>
            <sz val="9"/>
            <color indexed="81"/>
            <rFont val="Tahoma"/>
            <family val="2"/>
          </rPr>
          <t>CEPICI: Prière lier la facture scannée</t>
        </r>
        <r>
          <rPr>
            <sz val="9"/>
            <color indexed="81"/>
            <rFont val="Tahoma"/>
            <family val="2"/>
          </rPr>
          <t xml:space="preserve">
</t>
        </r>
      </text>
    </comment>
    <comment ref="F253" authorId="0" shapeId="0" xr:uid="{C8607F98-5D1F-4B81-817E-63A2124DA097}">
      <text>
        <r>
          <rPr>
            <b/>
            <sz val="9"/>
            <color indexed="81"/>
            <rFont val="Tahoma"/>
            <family val="2"/>
          </rPr>
          <t>CEPICI: Prière lier la facture scannée</t>
        </r>
        <r>
          <rPr>
            <sz val="9"/>
            <color indexed="81"/>
            <rFont val="Tahoma"/>
            <family val="2"/>
          </rPr>
          <t xml:space="preserve">
</t>
        </r>
      </text>
    </comment>
    <comment ref="F254" authorId="0" shapeId="0" xr:uid="{D7A9402F-D6DE-4833-9224-AC4D47E0F7D8}">
      <text>
        <r>
          <rPr>
            <b/>
            <sz val="9"/>
            <color indexed="81"/>
            <rFont val="Tahoma"/>
            <family val="2"/>
          </rPr>
          <t>CEPICI: Prière lier la facture scannée</t>
        </r>
        <r>
          <rPr>
            <sz val="9"/>
            <color indexed="81"/>
            <rFont val="Tahoma"/>
            <family val="2"/>
          </rPr>
          <t xml:space="preserve">
</t>
        </r>
      </text>
    </comment>
    <comment ref="F255" authorId="0" shapeId="0" xr:uid="{EA1D1883-9868-4880-BD56-EB42D3EE7A0F}">
      <text>
        <r>
          <rPr>
            <b/>
            <sz val="9"/>
            <color indexed="81"/>
            <rFont val="Tahoma"/>
            <family val="2"/>
          </rPr>
          <t>CEPICI: Prière lier la facture scannée</t>
        </r>
        <r>
          <rPr>
            <sz val="9"/>
            <color indexed="81"/>
            <rFont val="Tahoma"/>
            <family val="2"/>
          </rPr>
          <t xml:space="preserve">
</t>
        </r>
      </text>
    </comment>
    <comment ref="F256" authorId="0" shapeId="0" xr:uid="{3787C550-18D3-426C-8C77-39D60189CD38}">
      <text>
        <r>
          <rPr>
            <b/>
            <sz val="9"/>
            <color indexed="81"/>
            <rFont val="Tahoma"/>
            <family val="2"/>
          </rPr>
          <t>CEPICI: Prière lier la facture scannée</t>
        </r>
        <r>
          <rPr>
            <sz val="9"/>
            <color indexed="81"/>
            <rFont val="Tahoma"/>
            <family val="2"/>
          </rPr>
          <t xml:space="preserve">
</t>
        </r>
      </text>
    </comment>
    <comment ref="F257" authorId="0" shapeId="0" xr:uid="{7CD04D6A-C596-4D98-A8C3-BE7973E775EC}">
      <text>
        <r>
          <rPr>
            <b/>
            <sz val="9"/>
            <color indexed="81"/>
            <rFont val="Tahoma"/>
            <family val="2"/>
          </rPr>
          <t>CEPICI: Prière lier la facture scannée</t>
        </r>
        <r>
          <rPr>
            <sz val="9"/>
            <color indexed="81"/>
            <rFont val="Tahoma"/>
            <family val="2"/>
          </rPr>
          <t xml:space="preserve">
</t>
        </r>
      </text>
    </comment>
    <comment ref="F258" authorId="0" shapeId="0" xr:uid="{8EE9063C-1784-4043-8EB6-A9C4D3D5F9DA}">
      <text>
        <r>
          <rPr>
            <b/>
            <sz val="9"/>
            <color indexed="81"/>
            <rFont val="Tahoma"/>
            <family val="2"/>
          </rPr>
          <t>CEPICI: Prière lier la facture scannée</t>
        </r>
        <r>
          <rPr>
            <sz val="9"/>
            <color indexed="81"/>
            <rFont val="Tahoma"/>
            <family val="2"/>
          </rPr>
          <t xml:space="preserve">
</t>
        </r>
      </text>
    </comment>
    <comment ref="F259" authorId="0" shapeId="0" xr:uid="{143CAA2F-8DD9-4399-B7C2-F29C0CBDBDE7}">
      <text>
        <r>
          <rPr>
            <b/>
            <sz val="9"/>
            <color indexed="81"/>
            <rFont val="Tahoma"/>
            <family val="2"/>
          </rPr>
          <t>CEPICI: Prière lier la facture scannée</t>
        </r>
        <r>
          <rPr>
            <sz val="9"/>
            <color indexed="81"/>
            <rFont val="Tahoma"/>
            <family val="2"/>
          </rPr>
          <t xml:space="preserve">
</t>
        </r>
      </text>
    </comment>
    <comment ref="F260" authorId="0" shapeId="0" xr:uid="{D436F00E-0519-4F29-BECA-92522A97CB41}">
      <text>
        <r>
          <rPr>
            <b/>
            <sz val="9"/>
            <color indexed="81"/>
            <rFont val="Tahoma"/>
            <family val="2"/>
          </rPr>
          <t>CEPICI: Prière lier la facture scannée</t>
        </r>
        <r>
          <rPr>
            <sz val="9"/>
            <color indexed="81"/>
            <rFont val="Tahoma"/>
            <family val="2"/>
          </rPr>
          <t xml:space="preserve">
</t>
        </r>
      </text>
    </comment>
    <comment ref="F261" authorId="0" shapeId="0" xr:uid="{E6F81C91-A09A-4DEB-AC11-2F8349B0ECDA}">
      <text>
        <r>
          <rPr>
            <b/>
            <sz val="9"/>
            <color indexed="81"/>
            <rFont val="Tahoma"/>
            <family val="2"/>
          </rPr>
          <t>CEPICI: Prière lier la facture scannée</t>
        </r>
        <r>
          <rPr>
            <sz val="9"/>
            <color indexed="81"/>
            <rFont val="Tahoma"/>
            <family val="2"/>
          </rPr>
          <t xml:space="preserve">
</t>
        </r>
      </text>
    </comment>
    <comment ref="F262" authorId="0" shapeId="0" xr:uid="{5D9D1BC6-37D0-4ED7-A081-04A2A40848F7}">
      <text>
        <r>
          <rPr>
            <b/>
            <sz val="9"/>
            <color indexed="81"/>
            <rFont val="Tahoma"/>
            <family val="2"/>
          </rPr>
          <t>CEPICI: Prière lier la facture scannée</t>
        </r>
        <r>
          <rPr>
            <sz val="9"/>
            <color indexed="81"/>
            <rFont val="Tahoma"/>
            <family val="2"/>
          </rPr>
          <t xml:space="preserve">
</t>
        </r>
      </text>
    </comment>
    <comment ref="F263" authorId="0" shapeId="0" xr:uid="{0244952B-25D2-4B41-827E-684E97216743}">
      <text>
        <r>
          <rPr>
            <b/>
            <sz val="9"/>
            <color indexed="81"/>
            <rFont val="Tahoma"/>
            <family val="2"/>
          </rPr>
          <t>CEPICI: Prière lier la facture scannée</t>
        </r>
        <r>
          <rPr>
            <sz val="9"/>
            <color indexed="81"/>
            <rFont val="Tahoma"/>
            <family val="2"/>
          </rPr>
          <t xml:space="preserve">
</t>
        </r>
      </text>
    </comment>
    <comment ref="F264" authorId="0" shapeId="0" xr:uid="{B773200E-B550-4C8E-B1AF-F5FD5E6FDBAC}">
      <text>
        <r>
          <rPr>
            <b/>
            <sz val="9"/>
            <color indexed="81"/>
            <rFont val="Tahoma"/>
            <family val="2"/>
          </rPr>
          <t>CEPICI: Prière lier la facture scannée</t>
        </r>
        <r>
          <rPr>
            <sz val="9"/>
            <color indexed="81"/>
            <rFont val="Tahoma"/>
            <family val="2"/>
          </rPr>
          <t xml:space="preserve">
</t>
        </r>
      </text>
    </comment>
    <comment ref="F265" authorId="0" shapeId="0" xr:uid="{197A7E7E-74B6-439A-87E7-5EC51EB4360C}">
      <text>
        <r>
          <rPr>
            <b/>
            <sz val="9"/>
            <color indexed="81"/>
            <rFont val="Tahoma"/>
            <family val="2"/>
          </rPr>
          <t>CEPICI: Prière lier la facture scannée</t>
        </r>
        <r>
          <rPr>
            <sz val="9"/>
            <color indexed="81"/>
            <rFont val="Tahoma"/>
            <family val="2"/>
          </rPr>
          <t xml:space="preserve">
</t>
        </r>
      </text>
    </comment>
    <comment ref="F266" authorId="0" shapeId="0" xr:uid="{08768A7B-E43B-4CD9-98E3-4313A9189DFF}">
      <text>
        <r>
          <rPr>
            <b/>
            <sz val="9"/>
            <color indexed="81"/>
            <rFont val="Tahoma"/>
            <family val="2"/>
          </rPr>
          <t>CEPICI: Prière lier la facture scannée</t>
        </r>
        <r>
          <rPr>
            <sz val="9"/>
            <color indexed="81"/>
            <rFont val="Tahoma"/>
            <family val="2"/>
          </rPr>
          <t xml:space="preserve">
</t>
        </r>
      </text>
    </comment>
    <comment ref="F267" authorId="0" shapeId="0" xr:uid="{CD1C517A-2C0A-4DFF-AF85-2ABA3FC03C13}">
      <text>
        <r>
          <rPr>
            <b/>
            <sz val="9"/>
            <color indexed="81"/>
            <rFont val="Tahoma"/>
            <family val="2"/>
          </rPr>
          <t>CEPICI: Prière lier la facture scannée</t>
        </r>
        <r>
          <rPr>
            <sz val="9"/>
            <color indexed="81"/>
            <rFont val="Tahoma"/>
            <family val="2"/>
          </rPr>
          <t xml:space="preserve">
</t>
        </r>
      </text>
    </comment>
    <comment ref="F268" authorId="0" shapeId="0" xr:uid="{79C52FDC-2D4E-4F3C-9102-1422C4EFE33E}">
      <text>
        <r>
          <rPr>
            <b/>
            <sz val="9"/>
            <color indexed="81"/>
            <rFont val="Tahoma"/>
            <family val="2"/>
          </rPr>
          <t>CEPICI: Prière lier la facture scannée</t>
        </r>
        <r>
          <rPr>
            <sz val="9"/>
            <color indexed="81"/>
            <rFont val="Tahoma"/>
            <family val="2"/>
          </rPr>
          <t xml:space="preserve">
</t>
        </r>
      </text>
    </comment>
    <comment ref="F269" authorId="0" shapeId="0" xr:uid="{20F5298E-34DA-43DC-BD4C-BDB9B2EE3714}">
      <text>
        <r>
          <rPr>
            <b/>
            <sz val="9"/>
            <color indexed="81"/>
            <rFont val="Tahoma"/>
            <family val="2"/>
          </rPr>
          <t>CEPICI: Prière lier la facture scannée</t>
        </r>
        <r>
          <rPr>
            <sz val="9"/>
            <color indexed="81"/>
            <rFont val="Tahoma"/>
            <family val="2"/>
          </rPr>
          <t xml:space="preserve">
</t>
        </r>
      </text>
    </comment>
    <comment ref="F270" authorId="0" shapeId="0" xr:uid="{159EFAB2-4ED8-4DC3-B4D1-03498A0673A7}">
      <text>
        <r>
          <rPr>
            <b/>
            <sz val="9"/>
            <color indexed="81"/>
            <rFont val="Tahoma"/>
            <family val="2"/>
          </rPr>
          <t>CEPICI: Prière lier la facture scannée</t>
        </r>
        <r>
          <rPr>
            <sz val="9"/>
            <color indexed="81"/>
            <rFont val="Tahoma"/>
            <family val="2"/>
          </rPr>
          <t xml:space="preserve">
</t>
        </r>
      </text>
    </comment>
    <comment ref="F271" authorId="0" shapeId="0" xr:uid="{F9F47784-B8BE-46BF-92B2-55F47EAA02EC}">
      <text>
        <r>
          <rPr>
            <b/>
            <sz val="9"/>
            <color indexed="81"/>
            <rFont val="Tahoma"/>
            <family val="2"/>
          </rPr>
          <t>CEPICI: Prière lier la facture scannée</t>
        </r>
        <r>
          <rPr>
            <sz val="9"/>
            <color indexed="81"/>
            <rFont val="Tahoma"/>
            <family val="2"/>
          </rPr>
          <t xml:space="preserve">
</t>
        </r>
      </text>
    </comment>
    <comment ref="F272" authorId="0" shapeId="0" xr:uid="{26138313-1ADC-449F-A162-7C042281EEBA}">
      <text>
        <r>
          <rPr>
            <b/>
            <sz val="9"/>
            <color indexed="81"/>
            <rFont val="Tahoma"/>
            <family val="2"/>
          </rPr>
          <t>CEPICI: Prière lier la facture scannée</t>
        </r>
        <r>
          <rPr>
            <sz val="9"/>
            <color indexed="81"/>
            <rFont val="Tahoma"/>
            <family val="2"/>
          </rPr>
          <t xml:space="preserve">
</t>
        </r>
      </text>
    </comment>
    <comment ref="F273" authorId="0" shapeId="0" xr:uid="{071B5412-29F7-4DF6-A2BD-C7D3CAE7E388}">
      <text>
        <r>
          <rPr>
            <b/>
            <sz val="9"/>
            <color indexed="81"/>
            <rFont val="Tahoma"/>
            <family val="2"/>
          </rPr>
          <t>CEPICI: Prière lier la facture scannée</t>
        </r>
        <r>
          <rPr>
            <sz val="9"/>
            <color indexed="81"/>
            <rFont val="Tahoma"/>
            <family val="2"/>
          </rPr>
          <t xml:space="preserve">
</t>
        </r>
      </text>
    </comment>
    <comment ref="F274" authorId="0" shapeId="0" xr:uid="{FF988CC0-FD38-408D-98D1-5F9AD0C31B1D}">
      <text>
        <r>
          <rPr>
            <b/>
            <sz val="9"/>
            <color indexed="81"/>
            <rFont val="Tahoma"/>
            <family val="2"/>
          </rPr>
          <t>CEPICI: Prière lier la facture scannée</t>
        </r>
        <r>
          <rPr>
            <sz val="9"/>
            <color indexed="81"/>
            <rFont val="Tahoma"/>
            <family val="2"/>
          </rPr>
          <t xml:space="preserve">
</t>
        </r>
      </text>
    </comment>
    <comment ref="F275" authorId="0" shapeId="0" xr:uid="{AECE9D37-39F3-4652-9383-DDA0FB14697D}">
      <text>
        <r>
          <rPr>
            <b/>
            <sz val="9"/>
            <color indexed="81"/>
            <rFont val="Tahoma"/>
            <family val="2"/>
          </rPr>
          <t>CEPICI: Prière lier la facture scannée</t>
        </r>
        <r>
          <rPr>
            <sz val="9"/>
            <color indexed="81"/>
            <rFont val="Tahoma"/>
            <family val="2"/>
          </rPr>
          <t xml:space="preserve">
</t>
        </r>
      </text>
    </comment>
    <comment ref="F276" authorId="0" shapeId="0" xr:uid="{FB142CE7-3E74-460D-89A7-F70CBE3A9890}">
      <text>
        <r>
          <rPr>
            <b/>
            <sz val="9"/>
            <color indexed="81"/>
            <rFont val="Tahoma"/>
            <family val="2"/>
          </rPr>
          <t>CEPICI: Prière lier la facture scannée</t>
        </r>
        <r>
          <rPr>
            <sz val="9"/>
            <color indexed="81"/>
            <rFont val="Tahoma"/>
            <family val="2"/>
          </rPr>
          <t xml:space="preserve">
</t>
        </r>
      </text>
    </comment>
    <comment ref="F277" authorId="0" shapeId="0" xr:uid="{EFDF292A-8F76-4027-8B1A-129A906BB192}">
      <text>
        <r>
          <rPr>
            <b/>
            <sz val="9"/>
            <color indexed="81"/>
            <rFont val="Tahoma"/>
            <family val="2"/>
          </rPr>
          <t>CEPICI: Prière lier la facture scannée</t>
        </r>
        <r>
          <rPr>
            <sz val="9"/>
            <color indexed="81"/>
            <rFont val="Tahoma"/>
            <family val="2"/>
          </rPr>
          <t xml:space="preserve">
</t>
        </r>
      </text>
    </comment>
    <comment ref="F278" authorId="0" shapeId="0" xr:uid="{F171D0E1-F969-4EA0-8052-E85B0134D519}">
      <text>
        <r>
          <rPr>
            <b/>
            <sz val="9"/>
            <color indexed="81"/>
            <rFont val="Tahoma"/>
            <family val="2"/>
          </rPr>
          <t>CEPICI: Prière lier la facture scannée</t>
        </r>
        <r>
          <rPr>
            <sz val="9"/>
            <color indexed="81"/>
            <rFont val="Tahoma"/>
            <family val="2"/>
          </rPr>
          <t xml:space="preserve">
</t>
        </r>
      </text>
    </comment>
    <comment ref="F279" authorId="0" shapeId="0" xr:uid="{B4199AEE-EFE1-4779-A0C3-878AA6F55E15}">
      <text>
        <r>
          <rPr>
            <b/>
            <sz val="9"/>
            <color indexed="81"/>
            <rFont val="Tahoma"/>
            <family val="2"/>
          </rPr>
          <t>CEPICI: Prière lier la facture scannée</t>
        </r>
        <r>
          <rPr>
            <sz val="9"/>
            <color indexed="81"/>
            <rFont val="Tahoma"/>
            <family val="2"/>
          </rPr>
          <t xml:space="preserve">
</t>
        </r>
      </text>
    </comment>
    <comment ref="F280" authorId="0" shapeId="0" xr:uid="{83DABC30-8B9A-4D63-AB28-6084531B73AC}">
      <text>
        <r>
          <rPr>
            <b/>
            <sz val="9"/>
            <color indexed="81"/>
            <rFont val="Tahoma"/>
            <family val="2"/>
          </rPr>
          <t>CEPICI: Prière lier la facture scannée</t>
        </r>
        <r>
          <rPr>
            <sz val="9"/>
            <color indexed="81"/>
            <rFont val="Tahoma"/>
            <family val="2"/>
          </rPr>
          <t xml:space="preserve">
</t>
        </r>
      </text>
    </comment>
    <comment ref="F281" authorId="0" shapeId="0" xr:uid="{C94E1F52-911A-4C85-B2A8-B296F246B76F}">
      <text>
        <r>
          <rPr>
            <b/>
            <sz val="9"/>
            <color indexed="81"/>
            <rFont val="Tahoma"/>
            <family val="2"/>
          </rPr>
          <t>CEPICI: Prière lier la facture scannée</t>
        </r>
        <r>
          <rPr>
            <sz val="9"/>
            <color indexed="81"/>
            <rFont val="Tahoma"/>
            <family val="2"/>
          </rPr>
          <t xml:space="preserve">
</t>
        </r>
      </text>
    </comment>
    <comment ref="F282" authorId="0" shapeId="0" xr:uid="{2D3EB3C3-BFC2-4EC7-B85F-CA4F27FE0C51}">
      <text>
        <r>
          <rPr>
            <b/>
            <sz val="9"/>
            <color indexed="81"/>
            <rFont val="Tahoma"/>
            <family val="2"/>
          </rPr>
          <t>CEPICI: Prière lier la facture scannée</t>
        </r>
        <r>
          <rPr>
            <sz val="9"/>
            <color indexed="81"/>
            <rFont val="Tahoma"/>
            <family val="2"/>
          </rPr>
          <t xml:space="preserve">
</t>
        </r>
      </text>
    </comment>
    <comment ref="F283" authorId="0" shapeId="0" xr:uid="{D119384A-D370-4939-B705-05B603898677}">
      <text>
        <r>
          <rPr>
            <b/>
            <sz val="9"/>
            <color indexed="81"/>
            <rFont val="Tahoma"/>
            <family val="2"/>
          </rPr>
          <t>CEPICI: Prière lier la facture scannée</t>
        </r>
        <r>
          <rPr>
            <sz val="9"/>
            <color indexed="81"/>
            <rFont val="Tahoma"/>
            <family val="2"/>
          </rPr>
          <t xml:space="preserve">
</t>
        </r>
      </text>
    </comment>
    <comment ref="F284" authorId="0" shapeId="0" xr:uid="{34E69AA1-95D8-404F-B38B-CCF8274E6924}">
      <text>
        <r>
          <rPr>
            <b/>
            <sz val="9"/>
            <color indexed="81"/>
            <rFont val="Tahoma"/>
            <family val="2"/>
          </rPr>
          <t>CEPICI: Prière lier la facture scannée</t>
        </r>
        <r>
          <rPr>
            <sz val="9"/>
            <color indexed="81"/>
            <rFont val="Tahoma"/>
            <family val="2"/>
          </rPr>
          <t xml:space="preserve">
</t>
        </r>
      </text>
    </comment>
    <comment ref="F285" authorId="0" shapeId="0" xr:uid="{B33288F4-0FF2-40DA-B37B-D361D9B390E9}">
      <text>
        <r>
          <rPr>
            <b/>
            <sz val="9"/>
            <color indexed="81"/>
            <rFont val="Tahoma"/>
            <family val="2"/>
          </rPr>
          <t>CEPICI: Prière lier la facture scannée</t>
        </r>
        <r>
          <rPr>
            <sz val="9"/>
            <color indexed="81"/>
            <rFont val="Tahoma"/>
            <family val="2"/>
          </rPr>
          <t xml:space="preserve">
</t>
        </r>
      </text>
    </comment>
    <comment ref="F286" authorId="0" shapeId="0" xr:uid="{AF6BF198-9AFB-47EF-A3B0-753824D6711F}">
      <text>
        <r>
          <rPr>
            <b/>
            <sz val="9"/>
            <color indexed="81"/>
            <rFont val="Tahoma"/>
            <family val="2"/>
          </rPr>
          <t>CEPICI: Prière lier la facture scannée</t>
        </r>
        <r>
          <rPr>
            <sz val="9"/>
            <color indexed="81"/>
            <rFont val="Tahoma"/>
            <family val="2"/>
          </rPr>
          <t xml:space="preserve">
</t>
        </r>
      </text>
    </comment>
    <comment ref="F287" authorId="0" shapeId="0" xr:uid="{9C0079E8-D08A-4561-9817-205027D20E2D}">
      <text>
        <r>
          <rPr>
            <b/>
            <sz val="9"/>
            <color indexed="81"/>
            <rFont val="Tahoma"/>
            <family val="2"/>
          </rPr>
          <t>CEPICI: Prière lier la facture scannée</t>
        </r>
        <r>
          <rPr>
            <sz val="9"/>
            <color indexed="81"/>
            <rFont val="Tahoma"/>
            <family val="2"/>
          </rPr>
          <t xml:space="preserve">
</t>
        </r>
      </text>
    </comment>
    <comment ref="F288" authorId="0" shapeId="0" xr:uid="{74430178-7009-497B-8CCA-07072BB78D35}">
      <text>
        <r>
          <rPr>
            <b/>
            <sz val="9"/>
            <color indexed="81"/>
            <rFont val="Tahoma"/>
            <family val="2"/>
          </rPr>
          <t>CEPICI: Prière lier la facture scannée</t>
        </r>
        <r>
          <rPr>
            <sz val="9"/>
            <color indexed="81"/>
            <rFont val="Tahoma"/>
            <family val="2"/>
          </rPr>
          <t xml:space="preserve">
</t>
        </r>
      </text>
    </comment>
    <comment ref="F289" authorId="0" shapeId="0" xr:uid="{6FE9B701-6060-441C-9564-8F1C7FE0572B}">
      <text>
        <r>
          <rPr>
            <b/>
            <sz val="9"/>
            <color indexed="81"/>
            <rFont val="Tahoma"/>
            <family val="2"/>
          </rPr>
          <t>CEPICI: Prière lier la facture scannée</t>
        </r>
        <r>
          <rPr>
            <sz val="9"/>
            <color indexed="81"/>
            <rFont val="Tahoma"/>
            <family val="2"/>
          </rPr>
          <t xml:space="preserve">
</t>
        </r>
      </text>
    </comment>
    <comment ref="F290" authorId="0" shapeId="0" xr:uid="{1C5138FD-E9AB-4AD4-ACDB-57E26CADFB6A}">
      <text>
        <r>
          <rPr>
            <b/>
            <sz val="9"/>
            <color indexed="81"/>
            <rFont val="Tahoma"/>
            <family val="2"/>
          </rPr>
          <t>CEPICI: Prière lier la facture scannée</t>
        </r>
        <r>
          <rPr>
            <sz val="9"/>
            <color indexed="81"/>
            <rFont val="Tahoma"/>
            <family val="2"/>
          </rPr>
          <t xml:space="preserve">
</t>
        </r>
      </text>
    </comment>
    <comment ref="F291" authorId="0" shapeId="0" xr:uid="{B2A855ED-966A-4208-BC23-5C5B0BAB219F}">
      <text>
        <r>
          <rPr>
            <b/>
            <sz val="9"/>
            <color indexed="81"/>
            <rFont val="Tahoma"/>
            <family val="2"/>
          </rPr>
          <t>CEPICI: Prière lier la facture scannée</t>
        </r>
        <r>
          <rPr>
            <sz val="9"/>
            <color indexed="81"/>
            <rFont val="Tahoma"/>
            <family val="2"/>
          </rPr>
          <t xml:space="preserve">
</t>
        </r>
      </text>
    </comment>
    <comment ref="F292" authorId="0" shapeId="0" xr:uid="{6F681B07-EA9F-4D4F-9739-E4D7D3C84274}">
      <text>
        <r>
          <rPr>
            <b/>
            <sz val="9"/>
            <color indexed="81"/>
            <rFont val="Tahoma"/>
            <family val="2"/>
          </rPr>
          <t>CEPICI: Prière lier la facture scannée</t>
        </r>
        <r>
          <rPr>
            <sz val="9"/>
            <color indexed="81"/>
            <rFont val="Tahoma"/>
            <family val="2"/>
          </rPr>
          <t xml:space="preserve">
</t>
        </r>
      </text>
    </comment>
    <comment ref="F293" authorId="0" shapeId="0" xr:uid="{31004B3D-6A7C-4B1C-9D7F-760927B03D0D}">
      <text>
        <r>
          <rPr>
            <b/>
            <sz val="9"/>
            <color indexed="81"/>
            <rFont val="Tahoma"/>
            <family val="2"/>
          </rPr>
          <t>CEPICI: Prière lier la facture scannée</t>
        </r>
        <r>
          <rPr>
            <sz val="9"/>
            <color indexed="81"/>
            <rFont val="Tahoma"/>
            <family val="2"/>
          </rPr>
          <t xml:space="preserve">
</t>
        </r>
      </text>
    </comment>
    <comment ref="F294" authorId="0" shapeId="0" xr:uid="{FAB5429F-B6CD-4378-BD71-C6544FFF5074}">
      <text>
        <r>
          <rPr>
            <b/>
            <sz val="9"/>
            <color indexed="81"/>
            <rFont val="Tahoma"/>
            <family val="2"/>
          </rPr>
          <t>CEPICI: Prière lier la facture scannée</t>
        </r>
        <r>
          <rPr>
            <sz val="9"/>
            <color indexed="81"/>
            <rFont val="Tahoma"/>
            <family val="2"/>
          </rPr>
          <t xml:space="preserve">
</t>
        </r>
      </text>
    </comment>
    <comment ref="F295" authorId="0" shapeId="0" xr:uid="{81F40A28-71F0-4056-87FB-B73119F4FB54}">
      <text>
        <r>
          <rPr>
            <b/>
            <sz val="9"/>
            <color indexed="81"/>
            <rFont val="Tahoma"/>
            <family val="2"/>
          </rPr>
          <t>CEPICI: Prière lier la facture scannée</t>
        </r>
        <r>
          <rPr>
            <sz val="9"/>
            <color indexed="81"/>
            <rFont val="Tahoma"/>
            <family val="2"/>
          </rPr>
          <t xml:space="preserve">
</t>
        </r>
      </text>
    </comment>
    <comment ref="F296" authorId="0" shapeId="0" xr:uid="{37B093AD-191D-4B83-ADD4-C281F38F4AD7}">
      <text>
        <r>
          <rPr>
            <b/>
            <sz val="9"/>
            <color indexed="81"/>
            <rFont val="Tahoma"/>
            <family val="2"/>
          </rPr>
          <t>CEPICI: Prière lier la facture scannée</t>
        </r>
        <r>
          <rPr>
            <sz val="9"/>
            <color indexed="81"/>
            <rFont val="Tahoma"/>
            <family val="2"/>
          </rPr>
          <t xml:space="preserve">
</t>
        </r>
      </text>
    </comment>
    <comment ref="F297" authorId="0" shapeId="0" xr:uid="{ED0F2C1B-E837-49B7-ABA6-340F096420B7}">
      <text>
        <r>
          <rPr>
            <b/>
            <sz val="9"/>
            <color indexed="81"/>
            <rFont val="Tahoma"/>
            <family val="2"/>
          </rPr>
          <t>CEPICI: Prière lier la facture scannée</t>
        </r>
        <r>
          <rPr>
            <sz val="9"/>
            <color indexed="81"/>
            <rFont val="Tahoma"/>
            <family val="2"/>
          </rPr>
          <t xml:space="preserve">
</t>
        </r>
      </text>
    </comment>
    <comment ref="F298" authorId="0" shapeId="0" xr:uid="{699D2042-ECFC-4955-B8F6-2941A4383DB4}">
      <text>
        <r>
          <rPr>
            <b/>
            <sz val="9"/>
            <color indexed="81"/>
            <rFont val="Tahoma"/>
            <family val="2"/>
          </rPr>
          <t>CEPICI: Prière lier la facture scannée</t>
        </r>
        <r>
          <rPr>
            <sz val="9"/>
            <color indexed="81"/>
            <rFont val="Tahoma"/>
            <family val="2"/>
          </rPr>
          <t xml:space="preserve">
</t>
        </r>
      </text>
    </comment>
    <comment ref="F299" authorId="0" shapeId="0" xr:uid="{B2C8CB56-0F58-46D0-8766-EA083FB48D14}">
      <text>
        <r>
          <rPr>
            <b/>
            <sz val="9"/>
            <color indexed="81"/>
            <rFont val="Tahoma"/>
            <family val="2"/>
          </rPr>
          <t>CEPICI: Prière lier la facture scannée</t>
        </r>
        <r>
          <rPr>
            <sz val="9"/>
            <color indexed="81"/>
            <rFont val="Tahoma"/>
            <family val="2"/>
          </rPr>
          <t xml:space="preserve">
</t>
        </r>
      </text>
    </comment>
    <comment ref="F300" authorId="0" shapeId="0" xr:uid="{8DC14739-8AFE-41B6-A653-7D693B460C40}">
      <text>
        <r>
          <rPr>
            <b/>
            <sz val="9"/>
            <color indexed="81"/>
            <rFont val="Tahoma"/>
            <family val="2"/>
          </rPr>
          <t>CEPICI: Prière lier la facture scannée</t>
        </r>
        <r>
          <rPr>
            <sz val="9"/>
            <color indexed="81"/>
            <rFont val="Tahoma"/>
            <family val="2"/>
          </rPr>
          <t xml:space="preserve">
</t>
        </r>
      </text>
    </comment>
    <comment ref="F301" authorId="0" shapeId="0" xr:uid="{6303DB2D-B0A0-478A-B560-58109BF94F16}">
      <text>
        <r>
          <rPr>
            <b/>
            <sz val="9"/>
            <color indexed="81"/>
            <rFont val="Tahoma"/>
            <family val="2"/>
          </rPr>
          <t>CEPICI: Prière lier la facture scannée</t>
        </r>
        <r>
          <rPr>
            <sz val="9"/>
            <color indexed="81"/>
            <rFont val="Tahoma"/>
            <family val="2"/>
          </rPr>
          <t xml:space="preserve">
</t>
        </r>
      </text>
    </comment>
    <comment ref="F302" authorId="0" shapeId="0" xr:uid="{A654D21C-6DD7-4E5F-B59F-509D84686F57}">
      <text>
        <r>
          <rPr>
            <b/>
            <sz val="9"/>
            <color indexed="81"/>
            <rFont val="Tahoma"/>
            <family val="2"/>
          </rPr>
          <t>CEPICI: Prière lier la facture scannée</t>
        </r>
        <r>
          <rPr>
            <sz val="9"/>
            <color indexed="81"/>
            <rFont val="Tahoma"/>
            <family val="2"/>
          </rPr>
          <t xml:space="preserve">
</t>
        </r>
      </text>
    </comment>
    <comment ref="F303" authorId="0" shapeId="0" xr:uid="{AAA37429-8D47-457A-9B55-2A496A9AA96A}">
      <text>
        <r>
          <rPr>
            <b/>
            <sz val="9"/>
            <color indexed="81"/>
            <rFont val="Tahoma"/>
            <family val="2"/>
          </rPr>
          <t>CEPICI: Prière lier la facture scannée</t>
        </r>
        <r>
          <rPr>
            <sz val="9"/>
            <color indexed="81"/>
            <rFont val="Tahoma"/>
            <family val="2"/>
          </rPr>
          <t xml:space="preserve">
</t>
        </r>
      </text>
    </comment>
    <comment ref="F304" authorId="0" shapeId="0" xr:uid="{CA4F3F71-3D82-4B7E-9B19-08261C9CB71F}">
      <text>
        <r>
          <rPr>
            <b/>
            <sz val="9"/>
            <color indexed="81"/>
            <rFont val="Tahoma"/>
            <family val="2"/>
          </rPr>
          <t>CEPICI: Prière lier la facture scannée</t>
        </r>
        <r>
          <rPr>
            <sz val="9"/>
            <color indexed="81"/>
            <rFont val="Tahoma"/>
            <family val="2"/>
          </rPr>
          <t xml:space="preserve">
</t>
        </r>
      </text>
    </comment>
    <comment ref="F305" authorId="0" shapeId="0" xr:uid="{7C727A82-E81D-4A08-AC39-9F84408FA850}">
      <text>
        <r>
          <rPr>
            <b/>
            <sz val="9"/>
            <color indexed="81"/>
            <rFont val="Tahoma"/>
            <family val="2"/>
          </rPr>
          <t>CEPICI: Prière lier la facture scannée</t>
        </r>
        <r>
          <rPr>
            <sz val="9"/>
            <color indexed="81"/>
            <rFont val="Tahoma"/>
            <family val="2"/>
          </rPr>
          <t xml:space="preserve">
</t>
        </r>
      </text>
    </comment>
    <comment ref="F306" authorId="0" shapeId="0" xr:uid="{B91C3FB1-0965-405B-A994-A172B6D36BFA}">
      <text>
        <r>
          <rPr>
            <b/>
            <sz val="9"/>
            <color indexed="81"/>
            <rFont val="Tahoma"/>
            <family val="2"/>
          </rPr>
          <t>CEPICI: Prière lier la facture scannée</t>
        </r>
        <r>
          <rPr>
            <sz val="9"/>
            <color indexed="81"/>
            <rFont val="Tahoma"/>
            <family val="2"/>
          </rPr>
          <t xml:space="preserve">
</t>
        </r>
      </text>
    </comment>
    <comment ref="F307" authorId="0" shapeId="0" xr:uid="{66A2DA14-72FF-4F2E-AF7A-E4E86E076475}">
      <text>
        <r>
          <rPr>
            <b/>
            <sz val="9"/>
            <color indexed="81"/>
            <rFont val="Tahoma"/>
            <family val="2"/>
          </rPr>
          <t>CEPICI: Prière lier la facture scannée</t>
        </r>
        <r>
          <rPr>
            <sz val="9"/>
            <color indexed="81"/>
            <rFont val="Tahoma"/>
            <family val="2"/>
          </rPr>
          <t xml:space="preserve">
</t>
        </r>
      </text>
    </comment>
    <comment ref="F308" authorId="0" shapeId="0" xr:uid="{0D8F016D-55BB-4F78-8898-E824208636E8}">
      <text>
        <r>
          <rPr>
            <b/>
            <sz val="9"/>
            <color indexed="81"/>
            <rFont val="Tahoma"/>
            <family val="2"/>
          </rPr>
          <t>CEPICI: Prière lier la facture scannée</t>
        </r>
        <r>
          <rPr>
            <sz val="9"/>
            <color indexed="81"/>
            <rFont val="Tahoma"/>
            <family val="2"/>
          </rPr>
          <t xml:space="preserve">
</t>
        </r>
      </text>
    </comment>
    <comment ref="F309" authorId="0" shapeId="0" xr:uid="{51F850FD-238B-44FE-AE6B-E8FEBC4BD9B7}">
      <text>
        <r>
          <rPr>
            <b/>
            <sz val="9"/>
            <color indexed="81"/>
            <rFont val="Tahoma"/>
            <family val="2"/>
          </rPr>
          <t>CEPICI: Prière lier la facture scannée</t>
        </r>
        <r>
          <rPr>
            <sz val="9"/>
            <color indexed="81"/>
            <rFont val="Tahoma"/>
            <family val="2"/>
          </rPr>
          <t xml:space="preserve">
</t>
        </r>
      </text>
    </comment>
    <comment ref="F310" authorId="0" shapeId="0" xr:uid="{BD9F4B14-4AA8-43A1-A194-BB7D494DB26D}">
      <text>
        <r>
          <rPr>
            <b/>
            <sz val="9"/>
            <color indexed="81"/>
            <rFont val="Tahoma"/>
            <family val="2"/>
          </rPr>
          <t>CEPICI: Prière lier la facture scannée</t>
        </r>
        <r>
          <rPr>
            <sz val="9"/>
            <color indexed="81"/>
            <rFont val="Tahoma"/>
            <family val="2"/>
          </rPr>
          <t xml:space="preserve">
</t>
        </r>
      </text>
    </comment>
    <comment ref="F311" authorId="0" shapeId="0" xr:uid="{CD28220F-4080-41E7-9853-70B5B3C7DE63}">
      <text>
        <r>
          <rPr>
            <b/>
            <sz val="9"/>
            <color indexed="81"/>
            <rFont val="Tahoma"/>
            <family val="2"/>
          </rPr>
          <t>CEPICI: Prière lier la facture scannée</t>
        </r>
        <r>
          <rPr>
            <sz val="9"/>
            <color indexed="81"/>
            <rFont val="Tahoma"/>
            <family val="2"/>
          </rPr>
          <t xml:space="preserve">
</t>
        </r>
      </text>
    </comment>
    <comment ref="F312" authorId="0" shapeId="0" xr:uid="{EBE4E4F0-D62E-4D7B-81D7-823D28961B4E}">
      <text>
        <r>
          <rPr>
            <b/>
            <sz val="9"/>
            <color indexed="81"/>
            <rFont val="Tahoma"/>
            <family val="2"/>
          </rPr>
          <t>CEPICI: Prière lier la facture scannée</t>
        </r>
        <r>
          <rPr>
            <sz val="9"/>
            <color indexed="81"/>
            <rFont val="Tahoma"/>
            <family val="2"/>
          </rPr>
          <t xml:space="preserve">
</t>
        </r>
      </text>
    </comment>
    <comment ref="F313" authorId="0" shapeId="0" xr:uid="{ED04F6EB-0F3B-4147-B8C0-6851189A6F55}">
      <text>
        <r>
          <rPr>
            <b/>
            <sz val="9"/>
            <color indexed="81"/>
            <rFont val="Tahoma"/>
            <family val="2"/>
          </rPr>
          <t>CEPICI: Prière lier la facture scannée</t>
        </r>
        <r>
          <rPr>
            <sz val="9"/>
            <color indexed="81"/>
            <rFont val="Tahoma"/>
            <family val="2"/>
          </rPr>
          <t xml:space="preserve">
</t>
        </r>
      </text>
    </comment>
    <comment ref="F314" authorId="0" shapeId="0" xr:uid="{908C11CB-9BD4-4CA7-8921-CDD354534619}">
      <text>
        <r>
          <rPr>
            <b/>
            <sz val="9"/>
            <color indexed="81"/>
            <rFont val="Tahoma"/>
            <family val="2"/>
          </rPr>
          <t>CEPICI: Prière lier la facture scannée</t>
        </r>
        <r>
          <rPr>
            <sz val="9"/>
            <color indexed="81"/>
            <rFont val="Tahoma"/>
            <family val="2"/>
          </rPr>
          <t xml:space="preserve">
</t>
        </r>
      </text>
    </comment>
    <comment ref="F315" authorId="0" shapeId="0" xr:uid="{2AA706BA-6D52-4338-907C-785E1731A1A1}">
      <text>
        <r>
          <rPr>
            <b/>
            <sz val="9"/>
            <color indexed="81"/>
            <rFont val="Tahoma"/>
            <family val="2"/>
          </rPr>
          <t>CEPICI: Prière lier la facture scannée</t>
        </r>
        <r>
          <rPr>
            <sz val="9"/>
            <color indexed="81"/>
            <rFont val="Tahoma"/>
            <family val="2"/>
          </rPr>
          <t xml:space="preserve">
</t>
        </r>
      </text>
    </comment>
    <comment ref="F316" authorId="0" shapeId="0" xr:uid="{2145B744-B63A-42BA-B4EA-3E344A095D86}">
      <text>
        <r>
          <rPr>
            <b/>
            <sz val="9"/>
            <color indexed="81"/>
            <rFont val="Tahoma"/>
            <family val="2"/>
          </rPr>
          <t>CEPICI: Prière lier la facture scannée</t>
        </r>
        <r>
          <rPr>
            <sz val="9"/>
            <color indexed="81"/>
            <rFont val="Tahoma"/>
            <family val="2"/>
          </rPr>
          <t xml:space="preserve">
</t>
        </r>
      </text>
    </comment>
    <comment ref="F317" authorId="0" shapeId="0" xr:uid="{D387D080-3D2C-4A88-BD92-47A836760600}">
      <text>
        <r>
          <rPr>
            <b/>
            <sz val="9"/>
            <color indexed="81"/>
            <rFont val="Tahoma"/>
            <family val="2"/>
          </rPr>
          <t>CEPICI: Prière lier la facture scannée</t>
        </r>
        <r>
          <rPr>
            <sz val="9"/>
            <color indexed="81"/>
            <rFont val="Tahoma"/>
            <family val="2"/>
          </rPr>
          <t xml:space="preserve">
</t>
        </r>
      </text>
    </comment>
    <comment ref="F318" authorId="0" shapeId="0" xr:uid="{34639B70-9655-46B0-93AD-A93262A6DC66}">
      <text>
        <r>
          <rPr>
            <b/>
            <sz val="9"/>
            <color indexed="81"/>
            <rFont val="Tahoma"/>
            <family val="2"/>
          </rPr>
          <t>CEPICI: Prière lier la facture scannée</t>
        </r>
        <r>
          <rPr>
            <sz val="9"/>
            <color indexed="81"/>
            <rFont val="Tahoma"/>
            <family val="2"/>
          </rPr>
          <t xml:space="preserve">
</t>
        </r>
      </text>
    </comment>
    <comment ref="F319" authorId="0" shapeId="0" xr:uid="{59733A5C-7E35-43B1-A27F-D4994E52D9F6}">
      <text>
        <r>
          <rPr>
            <b/>
            <sz val="9"/>
            <color indexed="81"/>
            <rFont val="Tahoma"/>
            <family val="2"/>
          </rPr>
          <t>CEPICI: Prière lier la facture scannée</t>
        </r>
        <r>
          <rPr>
            <sz val="9"/>
            <color indexed="81"/>
            <rFont val="Tahoma"/>
            <family val="2"/>
          </rPr>
          <t xml:space="preserve">
</t>
        </r>
      </text>
    </comment>
    <comment ref="F320" authorId="0" shapeId="0" xr:uid="{E409B1C9-F751-41D3-B154-F2C1ED83B939}">
      <text>
        <r>
          <rPr>
            <b/>
            <sz val="9"/>
            <color indexed="81"/>
            <rFont val="Tahoma"/>
            <family val="2"/>
          </rPr>
          <t>CEPICI: Prière lier la facture scannée</t>
        </r>
        <r>
          <rPr>
            <sz val="9"/>
            <color indexed="81"/>
            <rFont val="Tahoma"/>
            <family val="2"/>
          </rPr>
          <t xml:space="preserve">
</t>
        </r>
      </text>
    </comment>
    <comment ref="F321" authorId="0" shapeId="0" xr:uid="{967EC3C9-6341-45BB-BA1C-C3A2E701F907}">
      <text>
        <r>
          <rPr>
            <b/>
            <sz val="9"/>
            <color indexed="81"/>
            <rFont val="Tahoma"/>
            <family val="2"/>
          </rPr>
          <t>CEPICI: Prière lier la facture scannée</t>
        </r>
        <r>
          <rPr>
            <sz val="9"/>
            <color indexed="81"/>
            <rFont val="Tahoma"/>
            <family val="2"/>
          </rPr>
          <t xml:space="preserve">
</t>
        </r>
      </text>
    </comment>
    <comment ref="F322" authorId="0" shapeId="0" xr:uid="{D2872D4D-AC75-4C38-9F6B-B01B0B683D03}">
      <text>
        <r>
          <rPr>
            <b/>
            <sz val="9"/>
            <color indexed="81"/>
            <rFont val="Tahoma"/>
            <family val="2"/>
          </rPr>
          <t>CEPICI: Prière lier la facture scannée</t>
        </r>
        <r>
          <rPr>
            <sz val="9"/>
            <color indexed="81"/>
            <rFont val="Tahoma"/>
            <family val="2"/>
          </rPr>
          <t xml:space="preserve">
</t>
        </r>
      </text>
    </comment>
    <comment ref="F323" authorId="0" shapeId="0" xr:uid="{517DBB24-2914-45D0-950D-3C8B17DE7036}">
      <text>
        <r>
          <rPr>
            <b/>
            <sz val="9"/>
            <color indexed="81"/>
            <rFont val="Tahoma"/>
            <family val="2"/>
          </rPr>
          <t>CEPICI: Prière lier la facture scannée</t>
        </r>
        <r>
          <rPr>
            <sz val="9"/>
            <color indexed="81"/>
            <rFont val="Tahoma"/>
            <family val="2"/>
          </rPr>
          <t xml:space="preserve">
</t>
        </r>
      </text>
    </comment>
    <comment ref="F324" authorId="0" shapeId="0" xr:uid="{7197836E-70A4-4E5B-BBE9-8E3566C25DCA}">
      <text>
        <r>
          <rPr>
            <b/>
            <sz val="9"/>
            <color indexed="81"/>
            <rFont val="Tahoma"/>
            <family val="2"/>
          </rPr>
          <t>CEPICI: Prière lier la facture scannée</t>
        </r>
        <r>
          <rPr>
            <sz val="9"/>
            <color indexed="81"/>
            <rFont val="Tahoma"/>
            <family val="2"/>
          </rPr>
          <t xml:space="preserve">
</t>
        </r>
      </text>
    </comment>
    <comment ref="F325" authorId="0" shapeId="0" xr:uid="{7EF07E5D-F69C-4C1D-93BE-532A3EF82C70}">
      <text>
        <r>
          <rPr>
            <b/>
            <sz val="9"/>
            <color indexed="81"/>
            <rFont val="Tahoma"/>
            <family val="2"/>
          </rPr>
          <t>CEPICI: Prière lier la facture scannée</t>
        </r>
        <r>
          <rPr>
            <sz val="9"/>
            <color indexed="81"/>
            <rFont val="Tahoma"/>
            <family val="2"/>
          </rPr>
          <t xml:space="preserve">
</t>
        </r>
      </text>
    </comment>
    <comment ref="F326" authorId="0" shapeId="0" xr:uid="{49FCCED8-CA36-4F38-B381-CB603E0D67F4}">
      <text>
        <r>
          <rPr>
            <b/>
            <sz val="9"/>
            <color indexed="81"/>
            <rFont val="Tahoma"/>
            <family val="2"/>
          </rPr>
          <t>CEPICI: Prière lier la facture scannée</t>
        </r>
        <r>
          <rPr>
            <sz val="9"/>
            <color indexed="81"/>
            <rFont val="Tahoma"/>
            <family val="2"/>
          </rPr>
          <t xml:space="preserve">
</t>
        </r>
      </text>
    </comment>
    <comment ref="F327" authorId="0" shapeId="0" xr:uid="{99E70F31-574B-40A9-AC66-7B136A8B70AB}">
      <text>
        <r>
          <rPr>
            <b/>
            <sz val="9"/>
            <color indexed="81"/>
            <rFont val="Tahoma"/>
            <family val="2"/>
          </rPr>
          <t>CEPICI: Prière lier la facture scannée</t>
        </r>
        <r>
          <rPr>
            <sz val="9"/>
            <color indexed="81"/>
            <rFont val="Tahoma"/>
            <family val="2"/>
          </rPr>
          <t xml:space="preserve">
</t>
        </r>
      </text>
    </comment>
    <comment ref="F328" authorId="0" shapeId="0" xr:uid="{7F28B252-678D-437A-B591-D632F3296887}">
      <text>
        <r>
          <rPr>
            <b/>
            <sz val="9"/>
            <color indexed="81"/>
            <rFont val="Tahoma"/>
            <family val="2"/>
          </rPr>
          <t>CEPICI: Prière lier la facture scannée</t>
        </r>
        <r>
          <rPr>
            <sz val="9"/>
            <color indexed="81"/>
            <rFont val="Tahoma"/>
            <family val="2"/>
          </rPr>
          <t xml:space="preserve">
</t>
        </r>
      </text>
    </comment>
    <comment ref="F329" authorId="0" shapeId="0" xr:uid="{7A129C90-61EF-48FC-8920-201C2F57E85E}">
      <text>
        <r>
          <rPr>
            <b/>
            <sz val="9"/>
            <color indexed="81"/>
            <rFont val="Tahoma"/>
            <family val="2"/>
          </rPr>
          <t>CEPICI: Prière lier la facture scannée</t>
        </r>
        <r>
          <rPr>
            <sz val="9"/>
            <color indexed="81"/>
            <rFont val="Tahoma"/>
            <family val="2"/>
          </rPr>
          <t xml:space="preserve">
</t>
        </r>
      </text>
    </comment>
    <comment ref="F330" authorId="0" shapeId="0" xr:uid="{AB293690-1661-4C89-90C6-18072C2D916F}">
      <text>
        <r>
          <rPr>
            <b/>
            <sz val="9"/>
            <color indexed="81"/>
            <rFont val="Tahoma"/>
            <family val="2"/>
          </rPr>
          <t>CEPICI: Prière lier la facture scannée</t>
        </r>
        <r>
          <rPr>
            <sz val="9"/>
            <color indexed="81"/>
            <rFont val="Tahoma"/>
            <family val="2"/>
          </rPr>
          <t xml:space="preserve">
</t>
        </r>
      </text>
    </comment>
    <comment ref="F331" authorId="0" shapeId="0" xr:uid="{82BC44F0-6F26-4AF7-8FF7-9682977361AE}">
      <text>
        <r>
          <rPr>
            <b/>
            <sz val="9"/>
            <color indexed="81"/>
            <rFont val="Tahoma"/>
            <family val="2"/>
          </rPr>
          <t>CEPICI: Prière lier la facture scannée</t>
        </r>
        <r>
          <rPr>
            <sz val="9"/>
            <color indexed="81"/>
            <rFont val="Tahoma"/>
            <family val="2"/>
          </rPr>
          <t xml:space="preserve">
</t>
        </r>
      </text>
    </comment>
    <comment ref="F332" authorId="0" shapeId="0" xr:uid="{3CAE2BF3-F7DB-4929-B40E-7FBA4F717564}">
      <text>
        <r>
          <rPr>
            <b/>
            <sz val="9"/>
            <color indexed="81"/>
            <rFont val="Tahoma"/>
            <family val="2"/>
          </rPr>
          <t>CEPICI: Prière lier la facture scannée</t>
        </r>
        <r>
          <rPr>
            <sz val="9"/>
            <color indexed="81"/>
            <rFont val="Tahoma"/>
            <family val="2"/>
          </rPr>
          <t xml:space="preserve">
</t>
        </r>
      </text>
    </comment>
    <comment ref="F333" authorId="0" shapeId="0" xr:uid="{4A90B163-693F-4AC6-B52C-3957326B9445}">
      <text>
        <r>
          <rPr>
            <b/>
            <sz val="9"/>
            <color indexed="81"/>
            <rFont val="Tahoma"/>
            <family val="2"/>
          </rPr>
          <t>CEPICI: Prière lier la facture scannée</t>
        </r>
        <r>
          <rPr>
            <sz val="9"/>
            <color indexed="81"/>
            <rFont val="Tahoma"/>
            <family val="2"/>
          </rPr>
          <t xml:space="preserve">
</t>
        </r>
      </text>
    </comment>
    <comment ref="F334" authorId="0" shapeId="0" xr:uid="{61AC9A4D-34B1-4D84-99C6-E477FF6CD835}">
      <text>
        <r>
          <rPr>
            <b/>
            <sz val="9"/>
            <color indexed="81"/>
            <rFont val="Tahoma"/>
            <family val="2"/>
          </rPr>
          <t>CEPICI: Prière lier la facture scannée</t>
        </r>
        <r>
          <rPr>
            <sz val="9"/>
            <color indexed="81"/>
            <rFont val="Tahoma"/>
            <family val="2"/>
          </rPr>
          <t xml:space="preserve">
</t>
        </r>
      </text>
    </comment>
    <comment ref="F335" authorId="0" shapeId="0" xr:uid="{582A272E-45C9-49D0-BD1A-BF9D3A24CD41}">
      <text>
        <r>
          <rPr>
            <b/>
            <sz val="9"/>
            <color indexed="81"/>
            <rFont val="Tahoma"/>
            <family val="2"/>
          </rPr>
          <t>CEPICI: Prière lier la facture scannée</t>
        </r>
        <r>
          <rPr>
            <sz val="9"/>
            <color indexed="81"/>
            <rFont val="Tahoma"/>
            <family val="2"/>
          </rPr>
          <t xml:space="preserve">
</t>
        </r>
      </text>
    </comment>
    <comment ref="F336" authorId="0" shapeId="0" xr:uid="{B668616C-9DA1-40B2-81CB-5C2B9AEEDFAC}">
      <text>
        <r>
          <rPr>
            <b/>
            <sz val="9"/>
            <color indexed="81"/>
            <rFont val="Tahoma"/>
            <family val="2"/>
          </rPr>
          <t>CEPICI: Prière lier la facture scannée</t>
        </r>
        <r>
          <rPr>
            <sz val="9"/>
            <color indexed="81"/>
            <rFont val="Tahoma"/>
            <family val="2"/>
          </rPr>
          <t xml:space="preserve">
</t>
        </r>
      </text>
    </comment>
    <comment ref="F337" authorId="0" shapeId="0" xr:uid="{7989A116-7853-4CC1-AC4A-07013CCAFBB3}">
      <text>
        <r>
          <rPr>
            <b/>
            <sz val="9"/>
            <color indexed="81"/>
            <rFont val="Tahoma"/>
            <family val="2"/>
          </rPr>
          <t>CEPICI: Prière lier la facture scannée</t>
        </r>
        <r>
          <rPr>
            <sz val="9"/>
            <color indexed="81"/>
            <rFont val="Tahoma"/>
            <family val="2"/>
          </rPr>
          <t xml:space="preserve">
</t>
        </r>
      </text>
    </comment>
    <comment ref="F338" authorId="0" shapeId="0" xr:uid="{3202283C-F948-4E60-AE8F-EA5E341130E4}">
      <text>
        <r>
          <rPr>
            <b/>
            <sz val="9"/>
            <color indexed="81"/>
            <rFont val="Tahoma"/>
            <family val="2"/>
          </rPr>
          <t>CEPICI: Prière lier la facture scannée</t>
        </r>
        <r>
          <rPr>
            <sz val="9"/>
            <color indexed="81"/>
            <rFont val="Tahoma"/>
            <family val="2"/>
          </rPr>
          <t xml:space="preserve">
</t>
        </r>
      </text>
    </comment>
    <comment ref="F339" authorId="0" shapeId="0" xr:uid="{F2E87FF2-E0F7-4BD4-B991-D8EE7B29C3EF}">
      <text>
        <r>
          <rPr>
            <b/>
            <sz val="9"/>
            <color indexed="81"/>
            <rFont val="Tahoma"/>
            <family val="2"/>
          </rPr>
          <t>CEPICI: Prière lier la facture scannée</t>
        </r>
        <r>
          <rPr>
            <sz val="9"/>
            <color indexed="81"/>
            <rFont val="Tahoma"/>
            <family val="2"/>
          </rPr>
          <t xml:space="preserve">
</t>
        </r>
      </text>
    </comment>
    <comment ref="F340" authorId="0" shapeId="0" xr:uid="{240CEEF0-02C5-428F-B0AB-21BB6E784F52}">
      <text>
        <r>
          <rPr>
            <b/>
            <sz val="9"/>
            <color indexed="81"/>
            <rFont val="Tahoma"/>
            <family val="2"/>
          </rPr>
          <t>CEPICI: Prière lier la facture scannée</t>
        </r>
        <r>
          <rPr>
            <sz val="9"/>
            <color indexed="81"/>
            <rFont val="Tahoma"/>
            <family val="2"/>
          </rPr>
          <t xml:space="preserve">
</t>
        </r>
      </text>
    </comment>
    <comment ref="F341" authorId="0" shapeId="0" xr:uid="{37FCC7CE-757A-4E31-82C3-C69BC281150E}">
      <text>
        <r>
          <rPr>
            <b/>
            <sz val="9"/>
            <color indexed="81"/>
            <rFont val="Tahoma"/>
            <family val="2"/>
          </rPr>
          <t>CEPICI: Prière lier la facture scannée</t>
        </r>
        <r>
          <rPr>
            <sz val="9"/>
            <color indexed="81"/>
            <rFont val="Tahoma"/>
            <family val="2"/>
          </rPr>
          <t xml:space="preserve">
</t>
        </r>
      </text>
    </comment>
    <comment ref="F342" authorId="0" shapeId="0" xr:uid="{4DA867F6-DB8B-41F9-AEE7-B9056EC3DB0B}">
      <text>
        <r>
          <rPr>
            <b/>
            <sz val="9"/>
            <color indexed="81"/>
            <rFont val="Tahoma"/>
            <family val="2"/>
          </rPr>
          <t>CEPICI: Prière lier la facture scannée</t>
        </r>
        <r>
          <rPr>
            <sz val="9"/>
            <color indexed="81"/>
            <rFont val="Tahoma"/>
            <family val="2"/>
          </rPr>
          <t xml:space="preserve">
</t>
        </r>
      </text>
    </comment>
    <comment ref="F343" authorId="0" shapeId="0" xr:uid="{3B6823A7-9816-4E84-9E9F-C27B12779DEE}">
      <text>
        <r>
          <rPr>
            <b/>
            <sz val="9"/>
            <color indexed="81"/>
            <rFont val="Tahoma"/>
            <family val="2"/>
          </rPr>
          <t>CEPICI: Prière lier la facture scannée</t>
        </r>
        <r>
          <rPr>
            <sz val="9"/>
            <color indexed="81"/>
            <rFont val="Tahoma"/>
            <family val="2"/>
          </rPr>
          <t xml:space="preserve">
</t>
        </r>
      </text>
    </comment>
    <comment ref="F344" authorId="0" shapeId="0" xr:uid="{7BBBF844-39D0-4976-B08A-7B28D9EECE8F}">
      <text>
        <r>
          <rPr>
            <b/>
            <sz val="9"/>
            <color indexed="81"/>
            <rFont val="Tahoma"/>
            <family val="2"/>
          </rPr>
          <t>CEPICI: Prière lier la facture scannée</t>
        </r>
        <r>
          <rPr>
            <sz val="9"/>
            <color indexed="81"/>
            <rFont val="Tahoma"/>
            <family val="2"/>
          </rPr>
          <t xml:space="preserve">
</t>
        </r>
      </text>
    </comment>
    <comment ref="F345" authorId="0" shapeId="0" xr:uid="{B61E1AFE-51F2-4590-A1C8-3CBC5C97765E}">
      <text>
        <r>
          <rPr>
            <b/>
            <sz val="9"/>
            <color indexed="81"/>
            <rFont val="Tahoma"/>
            <family val="2"/>
          </rPr>
          <t>CEPICI: Prière lier la facture scannée</t>
        </r>
        <r>
          <rPr>
            <sz val="9"/>
            <color indexed="81"/>
            <rFont val="Tahoma"/>
            <family val="2"/>
          </rPr>
          <t xml:space="preserve">
</t>
        </r>
      </text>
    </comment>
    <comment ref="F346" authorId="0" shapeId="0" xr:uid="{3D13F5A8-A06D-40D5-90D7-4D781F5544D5}">
      <text>
        <r>
          <rPr>
            <b/>
            <sz val="9"/>
            <color indexed="81"/>
            <rFont val="Tahoma"/>
            <family val="2"/>
          </rPr>
          <t>CEPICI: Prière lier la facture scannée</t>
        </r>
        <r>
          <rPr>
            <sz val="9"/>
            <color indexed="81"/>
            <rFont val="Tahoma"/>
            <family val="2"/>
          </rPr>
          <t xml:space="preserve">
</t>
        </r>
      </text>
    </comment>
    <comment ref="F347" authorId="0" shapeId="0" xr:uid="{A38E2691-7DE6-4C15-8594-6DB07CB6163E}">
      <text>
        <r>
          <rPr>
            <b/>
            <sz val="9"/>
            <color indexed="81"/>
            <rFont val="Tahoma"/>
            <family val="2"/>
          </rPr>
          <t>CEPICI: Prière lier la facture scannée</t>
        </r>
        <r>
          <rPr>
            <sz val="9"/>
            <color indexed="81"/>
            <rFont val="Tahoma"/>
            <family val="2"/>
          </rPr>
          <t xml:space="preserve">
</t>
        </r>
      </text>
    </comment>
    <comment ref="F348" authorId="0" shapeId="0" xr:uid="{620A1416-D44C-46BA-943E-3F22A7DA4842}">
      <text>
        <r>
          <rPr>
            <b/>
            <sz val="9"/>
            <color indexed="81"/>
            <rFont val="Tahoma"/>
            <family val="2"/>
          </rPr>
          <t>CEPICI: Prière lier la facture scannée</t>
        </r>
        <r>
          <rPr>
            <sz val="9"/>
            <color indexed="81"/>
            <rFont val="Tahoma"/>
            <family val="2"/>
          </rPr>
          <t xml:space="preserve">
</t>
        </r>
      </text>
    </comment>
    <comment ref="F349" authorId="0" shapeId="0" xr:uid="{03CDC0D6-D9C1-4749-BD8A-DA300B6ABCB4}">
      <text>
        <r>
          <rPr>
            <b/>
            <sz val="9"/>
            <color indexed="81"/>
            <rFont val="Tahoma"/>
            <family val="2"/>
          </rPr>
          <t>CEPICI: Prière lier la facture scannée</t>
        </r>
        <r>
          <rPr>
            <sz val="9"/>
            <color indexed="81"/>
            <rFont val="Tahoma"/>
            <family val="2"/>
          </rPr>
          <t xml:space="preserve">
</t>
        </r>
      </text>
    </comment>
    <comment ref="F350" authorId="0" shapeId="0" xr:uid="{D6322D3F-2DFE-40B5-9B3B-20335ADD2AE4}">
      <text>
        <r>
          <rPr>
            <b/>
            <sz val="9"/>
            <color indexed="81"/>
            <rFont val="Tahoma"/>
            <family val="2"/>
          </rPr>
          <t>CEPICI: Prière lier la facture scannée</t>
        </r>
        <r>
          <rPr>
            <sz val="9"/>
            <color indexed="81"/>
            <rFont val="Tahoma"/>
            <family val="2"/>
          </rPr>
          <t xml:space="preserve">
</t>
        </r>
      </text>
    </comment>
    <comment ref="F351" authorId="0" shapeId="0" xr:uid="{039064EE-EFC7-45D3-B1EF-C075321BC25C}">
      <text>
        <r>
          <rPr>
            <b/>
            <sz val="9"/>
            <color indexed="81"/>
            <rFont val="Tahoma"/>
            <family val="2"/>
          </rPr>
          <t>CEPICI: Prière lier la facture scannée</t>
        </r>
        <r>
          <rPr>
            <sz val="9"/>
            <color indexed="81"/>
            <rFont val="Tahoma"/>
            <family val="2"/>
          </rPr>
          <t xml:space="preserve">
</t>
        </r>
      </text>
    </comment>
    <comment ref="F352" authorId="0" shapeId="0" xr:uid="{252856A2-69F1-46E5-9090-553D76E33247}">
      <text>
        <r>
          <rPr>
            <b/>
            <sz val="9"/>
            <color indexed="81"/>
            <rFont val="Tahoma"/>
            <family val="2"/>
          </rPr>
          <t>CEPICI: Prière lier la facture scannée</t>
        </r>
        <r>
          <rPr>
            <sz val="9"/>
            <color indexed="81"/>
            <rFont val="Tahoma"/>
            <family val="2"/>
          </rPr>
          <t xml:space="preserve">
</t>
        </r>
      </text>
    </comment>
    <comment ref="F353" authorId="0" shapeId="0" xr:uid="{67DF0551-3317-4F03-B316-F9C88F6EE57A}">
      <text>
        <r>
          <rPr>
            <b/>
            <sz val="9"/>
            <color indexed="81"/>
            <rFont val="Tahoma"/>
            <family val="2"/>
          </rPr>
          <t>CEPICI: Prière lier la facture scannée</t>
        </r>
        <r>
          <rPr>
            <sz val="9"/>
            <color indexed="81"/>
            <rFont val="Tahoma"/>
            <family val="2"/>
          </rPr>
          <t xml:space="preserve">
</t>
        </r>
      </text>
    </comment>
    <comment ref="F354" authorId="0" shapeId="0" xr:uid="{17CFCEAC-8CB5-403B-8D88-E0868870A5F7}">
      <text>
        <r>
          <rPr>
            <b/>
            <sz val="9"/>
            <color indexed="81"/>
            <rFont val="Tahoma"/>
            <family val="2"/>
          </rPr>
          <t>CEPICI: Prière lier la facture scannée</t>
        </r>
        <r>
          <rPr>
            <sz val="9"/>
            <color indexed="81"/>
            <rFont val="Tahoma"/>
            <family val="2"/>
          </rPr>
          <t xml:space="preserve">
</t>
        </r>
      </text>
    </comment>
    <comment ref="F355" authorId="0" shapeId="0" xr:uid="{1A4BAA0B-295D-404E-9E1F-E6C2AE36BC7B}">
      <text>
        <r>
          <rPr>
            <b/>
            <sz val="9"/>
            <color indexed="81"/>
            <rFont val="Tahoma"/>
            <family val="2"/>
          </rPr>
          <t>CEPICI: Prière lier la facture scannée</t>
        </r>
        <r>
          <rPr>
            <sz val="9"/>
            <color indexed="81"/>
            <rFont val="Tahoma"/>
            <family val="2"/>
          </rPr>
          <t xml:space="preserve">
</t>
        </r>
      </text>
    </comment>
    <comment ref="F356" authorId="0" shapeId="0" xr:uid="{C3FBA094-E509-48F3-81B4-82618A00D1AD}">
      <text>
        <r>
          <rPr>
            <b/>
            <sz val="9"/>
            <color indexed="81"/>
            <rFont val="Tahoma"/>
            <family val="2"/>
          </rPr>
          <t>CEPICI: Prière lier la facture scannée</t>
        </r>
        <r>
          <rPr>
            <sz val="9"/>
            <color indexed="81"/>
            <rFont val="Tahoma"/>
            <family val="2"/>
          </rPr>
          <t xml:space="preserve">
</t>
        </r>
      </text>
    </comment>
    <comment ref="F357" authorId="0" shapeId="0" xr:uid="{A7D66035-392D-4E22-9253-31ECDE1CAA43}">
      <text>
        <r>
          <rPr>
            <b/>
            <sz val="9"/>
            <color indexed="81"/>
            <rFont val="Tahoma"/>
            <family val="2"/>
          </rPr>
          <t>CEPICI: Prière lier la facture scannée</t>
        </r>
        <r>
          <rPr>
            <sz val="9"/>
            <color indexed="81"/>
            <rFont val="Tahoma"/>
            <family val="2"/>
          </rPr>
          <t xml:space="preserve">
</t>
        </r>
      </text>
    </comment>
    <comment ref="F358" authorId="0" shapeId="0" xr:uid="{06BE5AA2-EBE4-4E73-B0C9-6D59907C0E79}">
      <text>
        <r>
          <rPr>
            <b/>
            <sz val="9"/>
            <color indexed="81"/>
            <rFont val="Tahoma"/>
            <family val="2"/>
          </rPr>
          <t>CEPICI: Prière lier la facture scannée</t>
        </r>
        <r>
          <rPr>
            <sz val="9"/>
            <color indexed="81"/>
            <rFont val="Tahoma"/>
            <family val="2"/>
          </rPr>
          <t xml:space="preserve">
</t>
        </r>
      </text>
    </comment>
    <comment ref="F359" authorId="0" shapeId="0" xr:uid="{C24DC872-BE56-4D37-8458-D24C09293B71}">
      <text>
        <r>
          <rPr>
            <b/>
            <sz val="9"/>
            <color indexed="81"/>
            <rFont val="Tahoma"/>
            <family val="2"/>
          </rPr>
          <t>CEPICI: Prière lier la facture scannée</t>
        </r>
        <r>
          <rPr>
            <sz val="9"/>
            <color indexed="81"/>
            <rFont val="Tahoma"/>
            <family val="2"/>
          </rPr>
          <t xml:space="preserve">
</t>
        </r>
      </text>
    </comment>
    <comment ref="F360" authorId="0" shapeId="0" xr:uid="{E28CB69A-1671-47F4-BA14-C650CAED6D2D}">
      <text>
        <r>
          <rPr>
            <b/>
            <sz val="9"/>
            <color indexed="81"/>
            <rFont val="Tahoma"/>
            <family val="2"/>
          </rPr>
          <t>CEPICI: Prière lier la facture scannée</t>
        </r>
        <r>
          <rPr>
            <sz val="9"/>
            <color indexed="81"/>
            <rFont val="Tahoma"/>
            <family val="2"/>
          </rPr>
          <t xml:space="preserve">
</t>
        </r>
      </text>
    </comment>
    <comment ref="F361" authorId="0" shapeId="0" xr:uid="{D9B0F244-A38B-43E4-93D6-FDAFC682636C}">
      <text>
        <r>
          <rPr>
            <b/>
            <sz val="9"/>
            <color indexed="81"/>
            <rFont val="Tahoma"/>
            <family val="2"/>
          </rPr>
          <t>CEPICI: Prière lier la facture scannée</t>
        </r>
        <r>
          <rPr>
            <sz val="9"/>
            <color indexed="81"/>
            <rFont val="Tahoma"/>
            <family val="2"/>
          </rPr>
          <t xml:space="preserve">
</t>
        </r>
      </text>
    </comment>
    <comment ref="F362" authorId="0" shapeId="0" xr:uid="{E7C20005-4C37-4CEB-811E-9E32460365BC}">
      <text>
        <r>
          <rPr>
            <b/>
            <sz val="9"/>
            <color indexed="81"/>
            <rFont val="Tahoma"/>
            <family val="2"/>
          </rPr>
          <t>CEPICI: Prière lier la facture scannée</t>
        </r>
        <r>
          <rPr>
            <sz val="9"/>
            <color indexed="81"/>
            <rFont val="Tahoma"/>
            <family val="2"/>
          </rPr>
          <t xml:space="preserve">
</t>
        </r>
      </text>
    </comment>
    <comment ref="F363" authorId="0" shapeId="0" xr:uid="{3C08D236-EBDD-4E9E-858B-2DF2A61BAE0D}">
      <text>
        <r>
          <rPr>
            <b/>
            <sz val="9"/>
            <color indexed="81"/>
            <rFont val="Tahoma"/>
            <family val="2"/>
          </rPr>
          <t>CEPICI: Prière lier la facture scannée</t>
        </r>
        <r>
          <rPr>
            <sz val="9"/>
            <color indexed="81"/>
            <rFont val="Tahoma"/>
            <family val="2"/>
          </rPr>
          <t xml:space="preserve">
</t>
        </r>
      </text>
    </comment>
    <comment ref="F364" authorId="0" shapeId="0" xr:uid="{76425D30-0364-4647-A839-48C9E30431DB}">
      <text>
        <r>
          <rPr>
            <b/>
            <sz val="9"/>
            <color indexed="81"/>
            <rFont val="Tahoma"/>
            <family val="2"/>
          </rPr>
          <t>CEPICI: Prière lier la facture scannée</t>
        </r>
        <r>
          <rPr>
            <sz val="9"/>
            <color indexed="81"/>
            <rFont val="Tahoma"/>
            <family val="2"/>
          </rPr>
          <t xml:space="preserve">
</t>
        </r>
      </text>
    </comment>
    <comment ref="F365" authorId="0" shapeId="0" xr:uid="{33EF4838-4E83-4717-9714-A3F28C51A0DD}">
      <text>
        <r>
          <rPr>
            <b/>
            <sz val="9"/>
            <color indexed="81"/>
            <rFont val="Tahoma"/>
            <family val="2"/>
          </rPr>
          <t>CEPICI: Prière lier la facture scannée</t>
        </r>
        <r>
          <rPr>
            <sz val="9"/>
            <color indexed="81"/>
            <rFont val="Tahoma"/>
            <family val="2"/>
          </rPr>
          <t xml:space="preserve">
</t>
        </r>
      </text>
    </comment>
    <comment ref="F366" authorId="0" shapeId="0" xr:uid="{EAC98A80-A6A6-44FE-9CD5-2307C6A911CD}">
      <text>
        <r>
          <rPr>
            <b/>
            <sz val="9"/>
            <color indexed="81"/>
            <rFont val="Tahoma"/>
            <family val="2"/>
          </rPr>
          <t>CEPICI: Prière lier la facture scannée</t>
        </r>
        <r>
          <rPr>
            <sz val="9"/>
            <color indexed="81"/>
            <rFont val="Tahoma"/>
            <family val="2"/>
          </rPr>
          <t xml:space="preserve">
</t>
        </r>
      </text>
    </comment>
    <comment ref="F367" authorId="0" shapeId="0" xr:uid="{161961F8-7513-4ED6-B3AB-C3711C69C69B}">
      <text>
        <r>
          <rPr>
            <b/>
            <sz val="9"/>
            <color indexed="81"/>
            <rFont val="Tahoma"/>
            <family val="2"/>
          </rPr>
          <t>CEPICI: Prière lier la facture scannée</t>
        </r>
        <r>
          <rPr>
            <sz val="9"/>
            <color indexed="81"/>
            <rFont val="Tahoma"/>
            <family val="2"/>
          </rPr>
          <t xml:space="preserve">
</t>
        </r>
      </text>
    </comment>
    <comment ref="F368" authorId="0" shapeId="0" xr:uid="{D387A9F5-0ADB-4CCD-84D6-FF4C335DCFC9}">
      <text>
        <r>
          <rPr>
            <b/>
            <sz val="9"/>
            <color indexed="81"/>
            <rFont val="Tahoma"/>
            <family val="2"/>
          </rPr>
          <t>CEPICI: Prière lier la facture scannée</t>
        </r>
        <r>
          <rPr>
            <sz val="9"/>
            <color indexed="81"/>
            <rFont val="Tahoma"/>
            <family val="2"/>
          </rPr>
          <t xml:space="preserve">
</t>
        </r>
      </text>
    </comment>
    <comment ref="F369" authorId="0" shapeId="0" xr:uid="{C9165FC3-586E-465C-AB5D-D1F30B4B6880}">
      <text>
        <r>
          <rPr>
            <b/>
            <sz val="9"/>
            <color indexed="81"/>
            <rFont val="Tahoma"/>
            <family val="2"/>
          </rPr>
          <t>CEPICI: Prière lier la facture scannée</t>
        </r>
        <r>
          <rPr>
            <sz val="9"/>
            <color indexed="81"/>
            <rFont val="Tahoma"/>
            <family val="2"/>
          </rPr>
          <t xml:space="preserve">
</t>
        </r>
      </text>
    </comment>
    <comment ref="F370" authorId="0" shapeId="0" xr:uid="{3B2DC664-D62F-405B-950F-07CD5E95A2A2}">
      <text>
        <r>
          <rPr>
            <b/>
            <sz val="9"/>
            <color indexed="81"/>
            <rFont val="Tahoma"/>
            <family val="2"/>
          </rPr>
          <t>CEPICI: Prière lier la facture scannée</t>
        </r>
        <r>
          <rPr>
            <sz val="9"/>
            <color indexed="81"/>
            <rFont val="Tahoma"/>
            <family val="2"/>
          </rPr>
          <t xml:space="preserve">
</t>
        </r>
      </text>
    </comment>
    <comment ref="F371" authorId="0" shapeId="0" xr:uid="{C167B688-D352-4C5E-9B3F-77B34C070D95}">
      <text>
        <r>
          <rPr>
            <b/>
            <sz val="9"/>
            <color indexed="81"/>
            <rFont val="Tahoma"/>
            <family val="2"/>
          </rPr>
          <t>CEPICI: Prière lier la facture scannée</t>
        </r>
        <r>
          <rPr>
            <sz val="9"/>
            <color indexed="81"/>
            <rFont val="Tahoma"/>
            <family val="2"/>
          </rPr>
          <t xml:space="preserve">
</t>
        </r>
      </text>
    </comment>
    <comment ref="F372" authorId="0" shapeId="0" xr:uid="{1CDB8466-A23B-4AB6-A4E3-0FE347C7596C}">
      <text>
        <r>
          <rPr>
            <b/>
            <sz val="9"/>
            <color indexed="81"/>
            <rFont val="Tahoma"/>
            <family val="2"/>
          </rPr>
          <t>CEPICI: Prière lier la facture scannée</t>
        </r>
        <r>
          <rPr>
            <sz val="9"/>
            <color indexed="81"/>
            <rFont val="Tahoma"/>
            <family val="2"/>
          </rPr>
          <t xml:space="preserve">
</t>
        </r>
      </text>
    </comment>
    <comment ref="F373" authorId="0" shapeId="0" xr:uid="{C96D2CA3-7E85-4858-9791-9342E62E1088}">
      <text>
        <r>
          <rPr>
            <b/>
            <sz val="9"/>
            <color indexed="81"/>
            <rFont val="Tahoma"/>
            <family val="2"/>
          </rPr>
          <t>CEPICI: Prière lier la facture scannée</t>
        </r>
        <r>
          <rPr>
            <sz val="9"/>
            <color indexed="81"/>
            <rFont val="Tahoma"/>
            <family val="2"/>
          </rPr>
          <t xml:space="preserve">
</t>
        </r>
      </text>
    </comment>
    <comment ref="F374" authorId="0" shapeId="0" xr:uid="{28480C51-059F-477E-8741-EE54F5AAAB92}">
      <text>
        <r>
          <rPr>
            <b/>
            <sz val="9"/>
            <color indexed="81"/>
            <rFont val="Tahoma"/>
            <family val="2"/>
          </rPr>
          <t>CEPICI: Prière lier la facture scannée</t>
        </r>
        <r>
          <rPr>
            <sz val="9"/>
            <color indexed="81"/>
            <rFont val="Tahoma"/>
            <family val="2"/>
          </rPr>
          <t xml:space="preserve">
</t>
        </r>
      </text>
    </comment>
    <comment ref="F375" authorId="0" shapeId="0" xr:uid="{5DF8EE07-9206-41A7-A4E4-E40DD034F4AA}">
      <text>
        <r>
          <rPr>
            <b/>
            <sz val="9"/>
            <color indexed="81"/>
            <rFont val="Tahoma"/>
            <family val="2"/>
          </rPr>
          <t>CEPICI: Prière lier la facture scannée</t>
        </r>
        <r>
          <rPr>
            <sz val="9"/>
            <color indexed="81"/>
            <rFont val="Tahoma"/>
            <family val="2"/>
          </rPr>
          <t xml:space="preserve">
</t>
        </r>
      </text>
    </comment>
    <comment ref="F376" authorId="0" shapeId="0" xr:uid="{C81337E0-B348-4AE1-A102-DEE61F02BDE0}">
      <text>
        <r>
          <rPr>
            <b/>
            <sz val="9"/>
            <color indexed="81"/>
            <rFont val="Tahoma"/>
            <family val="2"/>
          </rPr>
          <t>CEPICI: Prière lier la facture scannée</t>
        </r>
        <r>
          <rPr>
            <sz val="9"/>
            <color indexed="81"/>
            <rFont val="Tahoma"/>
            <family val="2"/>
          </rPr>
          <t xml:space="preserve">
</t>
        </r>
      </text>
    </comment>
    <comment ref="F377" authorId="0" shapeId="0" xr:uid="{FD4B967E-BE64-4737-87AF-392B05117F27}">
      <text>
        <r>
          <rPr>
            <b/>
            <sz val="9"/>
            <color indexed="81"/>
            <rFont val="Tahoma"/>
            <family val="2"/>
          </rPr>
          <t>CEPICI: Prière lier la facture scannée</t>
        </r>
        <r>
          <rPr>
            <sz val="9"/>
            <color indexed="81"/>
            <rFont val="Tahoma"/>
            <family val="2"/>
          </rPr>
          <t xml:space="preserve">
</t>
        </r>
      </text>
    </comment>
    <comment ref="F378" authorId="0" shapeId="0" xr:uid="{D0BB56B3-8E3F-4657-873B-82113D7D5D0D}">
      <text>
        <r>
          <rPr>
            <b/>
            <sz val="9"/>
            <color indexed="81"/>
            <rFont val="Tahoma"/>
            <family val="2"/>
          </rPr>
          <t>CEPICI: Prière lier la facture scannée</t>
        </r>
        <r>
          <rPr>
            <sz val="9"/>
            <color indexed="81"/>
            <rFont val="Tahoma"/>
            <family val="2"/>
          </rPr>
          <t xml:space="preserve">
</t>
        </r>
      </text>
    </comment>
    <comment ref="F379" authorId="0" shapeId="0" xr:uid="{5EED519D-86C8-47CE-A763-D37D1EC3BFC9}">
      <text>
        <r>
          <rPr>
            <b/>
            <sz val="9"/>
            <color indexed="81"/>
            <rFont val="Tahoma"/>
            <family val="2"/>
          </rPr>
          <t>CEPICI: Prière lier la facture scannée</t>
        </r>
        <r>
          <rPr>
            <sz val="9"/>
            <color indexed="81"/>
            <rFont val="Tahoma"/>
            <family val="2"/>
          </rPr>
          <t xml:space="preserve">
</t>
        </r>
      </text>
    </comment>
    <comment ref="F380" authorId="0" shapeId="0" xr:uid="{FC2D6F86-8597-4C03-9243-162870D07A14}">
      <text>
        <r>
          <rPr>
            <b/>
            <sz val="9"/>
            <color indexed="81"/>
            <rFont val="Tahoma"/>
            <family val="2"/>
          </rPr>
          <t>CEPICI: Prière lier la facture scannée</t>
        </r>
        <r>
          <rPr>
            <sz val="9"/>
            <color indexed="81"/>
            <rFont val="Tahoma"/>
            <family val="2"/>
          </rPr>
          <t xml:space="preserve">
</t>
        </r>
      </text>
    </comment>
    <comment ref="F381" authorId="0" shapeId="0" xr:uid="{6230D5B7-8F6F-4577-BA7A-61EF83C3E48A}">
      <text>
        <r>
          <rPr>
            <b/>
            <sz val="9"/>
            <color indexed="81"/>
            <rFont val="Tahoma"/>
            <family val="2"/>
          </rPr>
          <t>CEPICI: Prière lier la facture scannée</t>
        </r>
        <r>
          <rPr>
            <sz val="9"/>
            <color indexed="81"/>
            <rFont val="Tahoma"/>
            <family val="2"/>
          </rPr>
          <t xml:space="preserve">
</t>
        </r>
      </text>
    </comment>
    <comment ref="F382" authorId="0" shapeId="0" xr:uid="{2E2DEB6D-4A27-44DF-B4CB-FD8FFD954E40}">
      <text>
        <r>
          <rPr>
            <b/>
            <sz val="9"/>
            <color indexed="81"/>
            <rFont val="Tahoma"/>
            <family val="2"/>
          </rPr>
          <t>CEPICI: Prière lier la facture scannée</t>
        </r>
        <r>
          <rPr>
            <sz val="9"/>
            <color indexed="81"/>
            <rFont val="Tahoma"/>
            <family val="2"/>
          </rPr>
          <t xml:space="preserve">
</t>
        </r>
      </text>
    </comment>
    <comment ref="F383" authorId="0" shapeId="0" xr:uid="{8674D2BC-C1B2-4A28-854E-F4BC155B1C45}">
      <text>
        <r>
          <rPr>
            <b/>
            <sz val="9"/>
            <color indexed="81"/>
            <rFont val="Tahoma"/>
            <family val="2"/>
          </rPr>
          <t>CEPICI: Prière lier la facture scannée</t>
        </r>
        <r>
          <rPr>
            <sz val="9"/>
            <color indexed="81"/>
            <rFont val="Tahoma"/>
            <family val="2"/>
          </rPr>
          <t xml:space="preserve">
</t>
        </r>
      </text>
    </comment>
    <comment ref="F384" authorId="0" shapeId="0" xr:uid="{D406605E-7446-4967-93EB-B4D1B3AD258B}">
      <text>
        <r>
          <rPr>
            <b/>
            <sz val="9"/>
            <color indexed="81"/>
            <rFont val="Tahoma"/>
            <family val="2"/>
          </rPr>
          <t>CEPICI: Prière lier la facture scannée</t>
        </r>
        <r>
          <rPr>
            <sz val="9"/>
            <color indexed="81"/>
            <rFont val="Tahoma"/>
            <family val="2"/>
          </rPr>
          <t xml:space="preserve">
</t>
        </r>
      </text>
    </comment>
    <comment ref="F385" authorId="0" shapeId="0" xr:uid="{F69A68B2-DB32-42D9-8191-7DFFCB9A85F2}">
      <text>
        <r>
          <rPr>
            <b/>
            <sz val="9"/>
            <color indexed="81"/>
            <rFont val="Tahoma"/>
            <family val="2"/>
          </rPr>
          <t>CEPICI: Prière lier la facture scannée</t>
        </r>
        <r>
          <rPr>
            <sz val="9"/>
            <color indexed="81"/>
            <rFont val="Tahoma"/>
            <family val="2"/>
          </rPr>
          <t xml:space="preserve">
</t>
        </r>
      </text>
    </comment>
    <comment ref="F386" authorId="0" shapeId="0" xr:uid="{D901569A-13F4-404E-88A3-E170F894C9C4}">
      <text>
        <r>
          <rPr>
            <b/>
            <sz val="9"/>
            <color indexed="81"/>
            <rFont val="Tahoma"/>
            <family val="2"/>
          </rPr>
          <t>CEPICI: Prière lier la facture scannée</t>
        </r>
        <r>
          <rPr>
            <sz val="9"/>
            <color indexed="81"/>
            <rFont val="Tahoma"/>
            <family val="2"/>
          </rPr>
          <t xml:space="preserve">
</t>
        </r>
      </text>
    </comment>
    <comment ref="F387" authorId="0" shapeId="0" xr:uid="{BA1F92CF-D584-43FA-9839-3A7CCAA37A1B}">
      <text>
        <r>
          <rPr>
            <b/>
            <sz val="9"/>
            <color indexed="81"/>
            <rFont val="Tahoma"/>
            <family val="2"/>
          </rPr>
          <t>CEPICI: Prière lier la facture scannée</t>
        </r>
        <r>
          <rPr>
            <sz val="9"/>
            <color indexed="81"/>
            <rFont val="Tahoma"/>
            <family val="2"/>
          </rPr>
          <t xml:space="preserve">
</t>
        </r>
      </text>
    </comment>
    <comment ref="F388" authorId="0" shapeId="0" xr:uid="{B58A6E01-38FB-4546-9CA4-A97A2D3C13D9}">
      <text>
        <r>
          <rPr>
            <b/>
            <sz val="9"/>
            <color indexed="81"/>
            <rFont val="Tahoma"/>
            <family val="2"/>
          </rPr>
          <t>CEPICI: Prière lier la facture scannée</t>
        </r>
        <r>
          <rPr>
            <sz val="9"/>
            <color indexed="81"/>
            <rFont val="Tahoma"/>
            <family val="2"/>
          </rPr>
          <t xml:space="preserve">
</t>
        </r>
      </text>
    </comment>
    <comment ref="F389" authorId="0" shapeId="0" xr:uid="{781DCAD6-8592-44B2-ADF3-02CE538D8641}">
      <text>
        <r>
          <rPr>
            <b/>
            <sz val="9"/>
            <color indexed="81"/>
            <rFont val="Tahoma"/>
            <family val="2"/>
          </rPr>
          <t>CEPICI: Prière lier la facture scannée</t>
        </r>
        <r>
          <rPr>
            <sz val="9"/>
            <color indexed="81"/>
            <rFont val="Tahoma"/>
            <family val="2"/>
          </rPr>
          <t xml:space="preserve">
</t>
        </r>
      </text>
    </comment>
    <comment ref="F390" authorId="0" shapeId="0" xr:uid="{15073C0D-3282-4AF7-BB7B-7BDA1B2D72DF}">
      <text>
        <r>
          <rPr>
            <b/>
            <sz val="9"/>
            <color indexed="81"/>
            <rFont val="Tahoma"/>
            <family val="2"/>
          </rPr>
          <t>CEPICI: Prière lier la facture scannée</t>
        </r>
        <r>
          <rPr>
            <sz val="9"/>
            <color indexed="81"/>
            <rFont val="Tahoma"/>
            <family val="2"/>
          </rPr>
          <t xml:space="preserve">
</t>
        </r>
      </text>
    </comment>
    <comment ref="F391" authorId="0" shapeId="0" xr:uid="{82AA6A00-AA16-4AB6-9910-D9FFAE3B76D1}">
      <text>
        <r>
          <rPr>
            <b/>
            <sz val="9"/>
            <color indexed="81"/>
            <rFont val="Tahoma"/>
            <family val="2"/>
          </rPr>
          <t>CEPICI: Prière lier la facture scannée</t>
        </r>
        <r>
          <rPr>
            <sz val="9"/>
            <color indexed="81"/>
            <rFont val="Tahoma"/>
            <family val="2"/>
          </rPr>
          <t xml:space="preserve">
</t>
        </r>
      </text>
    </comment>
    <comment ref="F392" authorId="0" shapeId="0" xr:uid="{A11C9EEE-BC37-4500-8A5C-785E3BF2B6E9}">
      <text>
        <r>
          <rPr>
            <b/>
            <sz val="9"/>
            <color indexed="81"/>
            <rFont val="Tahoma"/>
            <family val="2"/>
          </rPr>
          <t>CEPICI: Prière lier la facture scannée</t>
        </r>
        <r>
          <rPr>
            <sz val="9"/>
            <color indexed="81"/>
            <rFont val="Tahoma"/>
            <family val="2"/>
          </rPr>
          <t xml:space="preserve">
</t>
        </r>
      </text>
    </comment>
    <comment ref="F393" authorId="0" shapeId="0" xr:uid="{AD10D4AA-F565-4AB7-8160-27C487E7121F}">
      <text>
        <r>
          <rPr>
            <b/>
            <sz val="9"/>
            <color indexed="81"/>
            <rFont val="Tahoma"/>
            <family val="2"/>
          </rPr>
          <t>CEPICI: Prière lier la facture scannée</t>
        </r>
        <r>
          <rPr>
            <sz val="9"/>
            <color indexed="81"/>
            <rFont val="Tahoma"/>
            <family val="2"/>
          </rPr>
          <t xml:space="preserve">
</t>
        </r>
      </text>
    </comment>
    <comment ref="F394" authorId="0" shapeId="0" xr:uid="{7BFF94C6-727C-4C77-AA9F-230227B03B2B}">
      <text>
        <r>
          <rPr>
            <b/>
            <sz val="9"/>
            <color indexed="81"/>
            <rFont val="Tahoma"/>
            <family val="2"/>
          </rPr>
          <t>CEPICI: Prière lier la facture scannée</t>
        </r>
        <r>
          <rPr>
            <sz val="9"/>
            <color indexed="81"/>
            <rFont val="Tahoma"/>
            <family val="2"/>
          </rPr>
          <t xml:space="preserve">
</t>
        </r>
      </text>
    </comment>
    <comment ref="F395" authorId="0" shapeId="0" xr:uid="{01872F99-78AE-495D-969F-DE6E79CFB4C4}">
      <text>
        <r>
          <rPr>
            <b/>
            <sz val="9"/>
            <color indexed="81"/>
            <rFont val="Tahoma"/>
            <family val="2"/>
          </rPr>
          <t>CEPICI: Prière lier la facture scannée</t>
        </r>
        <r>
          <rPr>
            <sz val="9"/>
            <color indexed="81"/>
            <rFont val="Tahoma"/>
            <family val="2"/>
          </rPr>
          <t xml:space="preserve">
</t>
        </r>
      </text>
    </comment>
    <comment ref="F396" authorId="0" shapeId="0" xr:uid="{E717BFAF-C144-4D19-AD73-BD5A200B23D1}">
      <text>
        <r>
          <rPr>
            <b/>
            <sz val="9"/>
            <color indexed="81"/>
            <rFont val="Tahoma"/>
            <family val="2"/>
          </rPr>
          <t>CEPICI: Prière lier la facture scannée</t>
        </r>
        <r>
          <rPr>
            <sz val="9"/>
            <color indexed="81"/>
            <rFont val="Tahoma"/>
            <family val="2"/>
          </rPr>
          <t xml:space="preserve">
</t>
        </r>
      </text>
    </comment>
    <comment ref="F397" authorId="0" shapeId="0" xr:uid="{C2A105EB-5971-4A91-8C56-931C07EDF56F}">
      <text>
        <r>
          <rPr>
            <b/>
            <sz val="9"/>
            <color indexed="81"/>
            <rFont val="Tahoma"/>
            <family val="2"/>
          </rPr>
          <t>CEPICI: Prière lier la facture scannée</t>
        </r>
        <r>
          <rPr>
            <sz val="9"/>
            <color indexed="81"/>
            <rFont val="Tahoma"/>
            <family val="2"/>
          </rPr>
          <t xml:space="preserve">
</t>
        </r>
      </text>
    </comment>
    <comment ref="F398" authorId="0" shapeId="0" xr:uid="{51F8EB61-A4CF-44B2-8941-E4BAEF8F3B1A}">
      <text>
        <r>
          <rPr>
            <b/>
            <sz val="9"/>
            <color indexed="81"/>
            <rFont val="Tahoma"/>
            <family val="2"/>
          </rPr>
          <t>CEPICI: Prière lier la facture scannée</t>
        </r>
        <r>
          <rPr>
            <sz val="9"/>
            <color indexed="81"/>
            <rFont val="Tahoma"/>
            <family val="2"/>
          </rPr>
          <t xml:space="preserve">
</t>
        </r>
      </text>
    </comment>
    <comment ref="F399" authorId="0" shapeId="0" xr:uid="{8DEFA370-DF04-4996-8545-9FC154CC7CD2}">
      <text>
        <r>
          <rPr>
            <b/>
            <sz val="9"/>
            <color indexed="81"/>
            <rFont val="Tahoma"/>
            <family val="2"/>
          </rPr>
          <t>CEPICI: Prière lier la facture scannée</t>
        </r>
        <r>
          <rPr>
            <sz val="9"/>
            <color indexed="81"/>
            <rFont val="Tahoma"/>
            <family val="2"/>
          </rPr>
          <t xml:space="preserve">
</t>
        </r>
      </text>
    </comment>
    <comment ref="F400" authorId="0" shapeId="0" xr:uid="{214B754D-6D0C-4B29-B255-20D9B6BC8C06}">
      <text>
        <r>
          <rPr>
            <b/>
            <sz val="9"/>
            <color indexed="81"/>
            <rFont val="Tahoma"/>
            <family val="2"/>
          </rPr>
          <t>CEPICI: Prière lier la facture scannée</t>
        </r>
        <r>
          <rPr>
            <sz val="9"/>
            <color indexed="81"/>
            <rFont val="Tahoma"/>
            <family val="2"/>
          </rPr>
          <t xml:space="preserve">
</t>
        </r>
      </text>
    </comment>
    <comment ref="F401" authorId="0" shapeId="0" xr:uid="{283492E1-7075-410A-B7A5-780074481863}">
      <text>
        <r>
          <rPr>
            <b/>
            <sz val="9"/>
            <color indexed="81"/>
            <rFont val="Tahoma"/>
            <family val="2"/>
          </rPr>
          <t>CEPICI: Prière lier la facture scannée</t>
        </r>
        <r>
          <rPr>
            <sz val="9"/>
            <color indexed="81"/>
            <rFont val="Tahoma"/>
            <family val="2"/>
          </rPr>
          <t xml:space="preserve">
</t>
        </r>
      </text>
    </comment>
    <comment ref="F402" authorId="0" shapeId="0" xr:uid="{E0571B5E-AD58-4AD8-9DC0-8A3B9FAA3B96}">
      <text>
        <r>
          <rPr>
            <b/>
            <sz val="9"/>
            <color indexed="81"/>
            <rFont val="Tahoma"/>
            <family val="2"/>
          </rPr>
          <t>CEPICI: Prière lier la facture scannée</t>
        </r>
        <r>
          <rPr>
            <sz val="9"/>
            <color indexed="81"/>
            <rFont val="Tahoma"/>
            <family val="2"/>
          </rPr>
          <t xml:space="preserve">
</t>
        </r>
      </text>
    </comment>
    <comment ref="F403" authorId="0" shapeId="0" xr:uid="{AB715819-55B5-43E4-8747-4AEB6EECF6D1}">
      <text>
        <r>
          <rPr>
            <b/>
            <sz val="9"/>
            <color indexed="81"/>
            <rFont val="Tahoma"/>
            <family val="2"/>
          </rPr>
          <t>CEPICI: Prière lier la facture scannée</t>
        </r>
        <r>
          <rPr>
            <sz val="9"/>
            <color indexed="81"/>
            <rFont val="Tahoma"/>
            <family val="2"/>
          </rPr>
          <t xml:space="preserve">
</t>
        </r>
      </text>
    </comment>
    <comment ref="F404" authorId="0" shapeId="0" xr:uid="{D157F1D9-692E-490D-9DD0-0A913E6F1EF5}">
      <text>
        <r>
          <rPr>
            <b/>
            <sz val="9"/>
            <color indexed="81"/>
            <rFont val="Tahoma"/>
            <family val="2"/>
          </rPr>
          <t>CEPICI: Prière lier la facture scannée</t>
        </r>
        <r>
          <rPr>
            <sz val="9"/>
            <color indexed="81"/>
            <rFont val="Tahoma"/>
            <family val="2"/>
          </rPr>
          <t xml:space="preserve">
</t>
        </r>
      </text>
    </comment>
    <comment ref="F405" authorId="0" shapeId="0" xr:uid="{9EE5ED14-1DAD-4930-A456-9B79B2731760}">
      <text>
        <r>
          <rPr>
            <b/>
            <sz val="9"/>
            <color indexed="81"/>
            <rFont val="Tahoma"/>
            <family val="2"/>
          </rPr>
          <t>CEPICI: Prière lier la facture scannée</t>
        </r>
        <r>
          <rPr>
            <sz val="9"/>
            <color indexed="81"/>
            <rFont val="Tahoma"/>
            <family val="2"/>
          </rPr>
          <t xml:space="preserve">
</t>
        </r>
      </text>
    </comment>
    <comment ref="F406" authorId="0" shapeId="0" xr:uid="{AB08B041-D6CB-4177-A5D6-A260E2A89F24}">
      <text>
        <r>
          <rPr>
            <b/>
            <sz val="9"/>
            <color indexed="81"/>
            <rFont val="Tahoma"/>
            <family val="2"/>
          </rPr>
          <t>CEPICI: Prière lier la facture scannée</t>
        </r>
        <r>
          <rPr>
            <sz val="9"/>
            <color indexed="81"/>
            <rFont val="Tahoma"/>
            <family val="2"/>
          </rPr>
          <t xml:space="preserve">
</t>
        </r>
      </text>
    </comment>
    <comment ref="F407" authorId="0" shapeId="0" xr:uid="{7BDEC7D8-E3CE-4B48-9514-91C8B67EAE7D}">
      <text>
        <r>
          <rPr>
            <b/>
            <sz val="9"/>
            <color indexed="81"/>
            <rFont val="Tahoma"/>
            <family val="2"/>
          </rPr>
          <t>CEPICI: Prière lier la facture scannée</t>
        </r>
        <r>
          <rPr>
            <sz val="9"/>
            <color indexed="81"/>
            <rFont val="Tahoma"/>
            <family val="2"/>
          </rPr>
          <t xml:space="preserve">
</t>
        </r>
      </text>
    </comment>
    <comment ref="F408" authorId="0" shapeId="0" xr:uid="{FC1FE03B-BFD0-48C7-9BCE-9CC32C0C4B15}">
      <text>
        <r>
          <rPr>
            <b/>
            <sz val="9"/>
            <color indexed="81"/>
            <rFont val="Tahoma"/>
            <family val="2"/>
          </rPr>
          <t>CEPICI: Prière lier la facture scannée</t>
        </r>
        <r>
          <rPr>
            <sz val="9"/>
            <color indexed="81"/>
            <rFont val="Tahoma"/>
            <family val="2"/>
          </rPr>
          <t xml:space="preserve">
</t>
        </r>
      </text>
    </comment>
    <comment ref="F409" authorId="0" shapeId="0" xr:uid="{79F0326B-24C8-49A8-B9D0-48D1626CA09A}">
      <text>
        <r>
          <rPr>
            <b/>
            <sz val="9"/>
            <color indexed="81"/>
            <rFont val="Tahoma"/>
            <family val="2"/>
          </rPr>
          <t>CEPICI: Prière lier la facture scannée</t>
        </r>
        <r>
          <rPr>
            <sz val="9"/>
            <color indexed="81"/>
            <rFont val="Tahoma"/>
            <family val="2"/>
          </rPr>
          <t xml:space="preserve">
</t>
        </r>
      </text>
    </comment>
    <comment ref="F410" authorId="0" shapeId="0" xr:uid="{CC20EF58-46C4-45D6-B13A-7E23ADD265FA}">
      <text>
        <r>
          <rPr>
            <b/>
            <sz val="9"/>
            <color indexed="81"/>
            <rFont val="Tahoma"/>
            <family val="2"/>
          </rPr>
          <t>CEPICI: Prière lier la facture scannée</t>
        </r>
        <r>
          <rPr>
            <sz val="9"/>
            <color indexed="81"/>
            <rFont val="Tahoma"/>
            <family val="2"/>
          </rPr>
          <t xml:space="preserve">
</t>
        </r>
      </text>
    </comment>
    <comment ref="F411" authorId="0" shapeId="0" xr:uid="{8EFAE9F4-EE5F-4BB5-8CEC-332321AF9934}">
      <text>
        <r>
          <rPr>
            <b/>
            <sz val="9"/>
            <color indexed="81"/>
            <rFont val="Tahoma"/>
            <family val="2"/>
          </rPr>
          <t>CEPICI: Prière lier la facture scannée</t>
        </r>
        <r>
          <rPr>
            <sz val="9"/>
            <color indexed="81"/>
            <rFont val="Tahoma"/>
            <family val="2"/>
          </rPr>
          <t xml:space="preserve">
</t>
        </r>
      </text>
    </comment>
    <comment ref="F412" authorId="0" shapeId="0" xr:uid="{AD987EA5-6E72-4D69-A863-EE2C395DCB41}">
      <text>
        <r>
          <rPr>
            <b/>
            <sz val="9"/>
            <color indexed="81"/>
            <rFont val="Tahoma"/>
            <family val="2"/>
          </rPr>
          <t>CEPICI: Prière lier la facture scannée</t>
        </r>
        <r>
          <rPr>
            <sz val="9"/>
            <color indexed="81"/>
            <rFont val="Tahoma"/>
            <family val="2"/>
          </rPr>
          <t xml:space="preserve">
</t>
        </r>
      </text>
    </comment>
    <comment ref="F413" authorId="0" shapeId="0" xr:uid="{DFA795EE-AB4B-4759-BB99-7D066C6B9953}">
      <text>
        <r>
          <rPr>
            <b/>
            <sz val="9"/>
            <color indexed="81"/>
            <rFont val="Tahoma"/>
            <family val="2"/>
          </rPr>
          <t>CEPICI: Prière lier la facture scannée</t>
        </r>
        <r>
          <rPr>
            <sz val="9"/>
            <color indexed="81"/>
            <rFont val="Tahoma"/>
            <family val="2"/>
          </rPr>
          <t xml:space="preserve">
</t>
        </r>
      </text>
    </comment>
    <comment ref="F414" authorId="0" shapeId="0" xr:uid="{08B5B606-29FE-4644-AC7B-787E38943217}">
      <text>
        <r>
          <rPr>
            <b/>
            <sz val="9"/>
            <color indexed="81"/>
            <rFont val="Tahoma"/>
            <family val="2"/>
          </rPr>
          <t>CEPICI: Prière lier la facture scannée</t>
        </r>
        <r>
          <rPr>
            <sz val="9"/>
            <color indexed="81"/>
            <rFont val="Tahoma"/>
            <family val="2"/>
          </rPr>
          <t xml:space="preserve">
</t>
        </r>
      </text>
    </comment>
    <comment ref="F415" authorId="0" shapeId="0" xr:uid="{C3C8F4F6-7D5A-4A07-BBD6-AF74A9458985}">
      <text>
        <r>
          <rPr>
            <b/>
            <sz val="9"/>
            <color indexed="81"/>
            <rFont val="Tahoma"/>
            <family val="2"/>
          </rPr>
          <t>CEPICI: Prière lier la facture scannée</t>
        </r>
        <r>
          <rPr>
            <sz val="9"/>
            <color indexed="81"/>
            <rFont val="Tahoma"/>
            <family val="2"/>
          </rPr>
          <t xml:space="preserve">
</t>
        </r>
      </text>
    </comment>
    <comment ref="F416" authorId="0" shapeId="0" xr:uid="{92896500-2DEB-494F-88F7-975166994DE5}">
      <text>
        <r>
          <rPr>
            <b/>
            <sz val="9"/>
            <color indexed="81"/>
            <rFont val="Tahoma"/>
            <family val="2"/>
          </rPr>
          <t>CEPICI: Prière lier la facture scannée</t>
        </r>
        <r>
          <rPr>
            <sz val="9"/>
            <color indexed="81"/>
            <rFont val="Tahoma"/>
            <family val="2"/>
          </rPr>
          <t xml:space="preserve">
</t>
        </r>
      </text>
    </comment>
    <comment ref="F417" authorId="0" shapeId="0" xr:uid="{771767E3-9F7C-47EA-97B5-A69F3AB00FDA}">
      <text>
        <r>
          <rPr>
            <b/>
            <sz val="9"/>
            <color indexed="81"/>
            <rFont val="Tahoma"/>
            <family val="2"/>
          </rPr>
          <t>CEPICI: Prière lier la facture scannée</t>
        </r>
        <r>
          <rPr>
            <sz val="9"/>
            <color indexed="81"/>
            <rFont val="Tahoma"/>
            <family val="2"/>
          </rPr>
          <t xml:space="preserve">
</t>
        </r>
      </text>
    </comment>
    <comment ref="F418" authorId="0" shapeId="0" xr:uid="{3554DC10-4FE3-49CA-8CE2-4779E4FCE09D}">
      <text>
        <r>
          <rPr>
            <b/>
            <sz val="9"/>
            <color indexed="81"/>
            <rFont val="Tahoma"/>
            <family val="2"/>
          </rPr>
          <t>CEPICI: Prière lier la facture scannée</t>
        </r>
        <r>
          <rPr>
            <sz val="9"/>
            <color indexed="81"/>
            <rFont val="Tahoma"/>
            <family val="2"/>
          </rPr>
          <t xml:space="preserve">
</t>
        </r>
      </text>
    </comment>
    <comment ref="F419" authorId="0" shapeId="0" xr:uid="{1728C73F-2529-4CDA-B166-52EB645B43BC}">
      <text>
        <r>
          <rPr>
            <b/>
            <sz val="9"/>
            <color indexed="81"/>
            <rFont val="Tahoma"/>
            <family val="2"/>
          </rPr>
          <t>CEPICI: Prière lier la facture scannée</t>
        </r>
        <r>
          <rPr>
            <sz val="9"/>
            <color indexed="81"/>
            <rFont val="Tahoma"/>
            <family val="2"/>
          </rPr>
          <t xml:space="preserve">
</t>
        </r>
      </text>
    </comment>
    <comment ref="F420" authorId="0" shapeId="0" xr:uid="{3308548E-AAB5-46E7-ADC8-BAEA56E0CEF5}">
      <text>
        <r>
          <rPr>
            <b/>
            <sz val="9"/>
            <color indexed="81"/>
            <rFont val="Tahoma"/>
            <family val="2"/>
          </rPr>
          <t>CEPICI: Prière lier la facture scannée</t>
        </r>
        <r>
          <rPr>
            <sz val="9"/>
            <color indexed="81"/>
            <rFont val="Tahoma"/>
            <family val="2"/>
          </rPr>
          <t xml:space="preserve">
</t>
        </r>
      </text>
    </comment>
    <comment ref="F421" authorId="0" shapeId="0" xr:uid="{C8EE9009-2B15-41C4-AED0-CE09FAA52EE8}">
      <text>
        <r>
          <rPr>
            <b/>
            <sz val="9"/>
            <color indexed="81"/>
            <rFont val="Tahoma"/>
            <family val="2"/>
          </rPr>
          <t>CEPICI: Prière lier la facture scannée</t>
        </r>
        <r>
          <rPr>
            <sz val="9"/>
            <color indexed="81"/>
            <rFont val="Tahoma"/>
            <family val="2"/>
          </rPr>
          <t xml:space="preserve">
</t>
        </r>
      </text>
    </comment>
    <comment ref="F422" authorId="0" shapeId="0" xr:uid="{C3A52F80-4266-41EB-9945-E9CC0A0A39A7}">
      <text>
        <r>
          <rPr>
            <b/>
            <sz val="9"/>
            <color indexed="81"/>
            <rFont val="Tahoma"/>
            <family val="2"/>
          </rPr>
          <t>CEPICI: Prière lier la facture scannée</t>
        </r>
        <r>
          <rPr>
            <sz val="9"/>
            <color indexed="81"/>
            <rFont val="Tahoma"/>
            <family val="2"/>
          </rPr>
          <t xml:space="preserve">
</t>
        </r>
      </text>
    </comment>
    <comment ref="F423" authorId="0" shapeId="0" xr:uid="{57A80A64-5F4D-41B6-AF10-2C7483B05459}">
      <text>
        <r>
          <rPr>
            <b/>
            <sz val="9"/>
            <color indexed="81"/>
            <rFont val="Tahoma"/>
            <family val="2"/>
          </rPr>
          <t>CEPICI: Prière lier la facture scannée</t>
        </r>
        <r>
          <rPr>
            <sz val="9"/>
            <color indexed="81"/>
            <rFont val="Tahoma"/>
            <family val="2"/>
          </rPr>
          <t xml:space="preserve">
</t>
        </r>
      </text>
    </comment>
    <comment ref="F424" authorId="0" shapeId="0" xr:uid="{6F4969BB-8CC5-45F1-BC2E-377A71150785}">
      <text>
        <r>
          <rPr>
            <b/>
            <sz val="9"/>
            <color indexed="81"/>
            <rFont val="Tahoma"/>
            <family val="2"/>
          </rPr>
          <t>CEPICI: Prière lier la facture scannée</t>
        </r>
        <r>
          <rPr>
            <sz val="9"/>
            <color indexed="81"/>
            <rFont val="Tahoma"/>
            <family val="2"/>
          </rPr>
          <t xml:space="preserve">
</t>
        </r>
      </text>
    </comment>
    <comment ref="F425" authorId="0" shapeId="0" xr:uid="{0B262544-5F1D-4501-B7C6-34AE33465B9E}">
      <text>
        <r>
          <rPr>
            <b/>
            <sz val="9"/>
            <color indexed="81"/>
            <rFont val="Tahoma"/>
            <family val="2"/>
          </rPr>
          <t>CEPICI: Prière lier la facture scannée</t>
        </r>
        <r>
          <rPr>
            <sz val="9"/>
            <color indexed="81"/>
            <rFont val="Tahoma"/>
            <family val="2"/>
          </rPr>
          <t xml:space="preserve">
</t>
        </r>
      </text>
    </comment>
    <comment ref="F426" authorId="0" shapeId="0" xr:uid="{4740F668-947B-4CDB-9FEF-DF5CD9B67B5C}">
      <text>
        <r>
          <rPr>
            <b/>
            <sz val="9"/>
            <color indexed="81"/>
            <rFont val="Tahoma"/>
            <family val="2"/>
          </rPr>
          <t>CEPICI: Prière lier la facture scannée</t>
        </r>
        <r>
          <rPr>
            <sz val="9"/>
            <color indexed="81"/>
            <rFont val="Tahoma"/>
            <family val="2"/>
          </rPr>
          <t xml:space="preserve">
</t>
        </r>
      </text>
    </comment>
    <comment ref="F427" authorId="0" shapeId="0" xr:uid="{2A625371-13A9-4E59-87C4-5442B3BA2959}">
      <text>
        <r>
          <rPr>
            <b/>
            <sz val="9"/>
            <color indexed="81"/>
            <rFont val="Tahoma"/>
            <family val="2"/>
          </rPr>
          <t>CEPICI: Prière lier la facture scannée</t>
        </r>
        <r>
          <rPr>
            <sz val="9"/>
            <color indexed="81"/>
            <rFont val="Tahoma"/>
            <family val="2"/>
          </rPr>
          <t xml:space="preserve">
</t>
        </r>
      </text>
    </comment>
    <comment ref="F428" authorId="0" shapeId="0" xr:uid="{94EBFA9B-41C2-464E-B5EA-78E01B973D4A}">
      <text>
        <r>
          <rPr>
            <b/>
            <sz val="9"/>
            <color indexed="81"/>
            <rFont val="Tahoma"/>
            <family val="2"/>
          </rPr>
          <t>CEPICI: Prière lier la facture scannée</t>
        </r>
        <r>
          <rPr>
            <sz val="9"/>
            <color indexed="81"/>
            <rFont val="Tahoma"/>
            <family val="2"/>
          </rPr>
          <t xml:space="preserve">
</t>
        </r>
      </text>
    </comment>
    <comment ref="F429" authorId="0" shapeId="0" xr:uid="{5B449D1F-CE46-4C82-9515-0D875F1BF13B}">
      <text>
        <r>
          <rPr>
            <b/>
            <sz val="9"/>
            <color indexed="81"/>
            <rFont val="Tahoma"/>
            <family val="2"/>
          </rPr>
          <t>CEPICI: Prière lier la facture scannée</t>
        </r>
        <r>
          <rPr>
            <sz val="9"/>
            <color indexed="81"/>
            <rFont val="Tahoma"/>
            <family val="2"/>
          </rPr>
          <t xml:space="preserve">
</t>
        </r>
      </text>
    </comment>
    <comment ref="F430" authorId="0" shapeId="0" xr:uid="{B492A298-BA19-45C1-B982-4D725916E106}">
      <text>
        <r>
          <rPr>
            <b/>
            <sz val="9"/>
            <color indexed="81"/>
            <rFont val="Tahoma"/>
            <family val="2"/>
          </rPr>
          <t>CEPICI: Prière lier la facture scannée</t>
        </r>
        <r>
          <rPr>
            <sz val="9"/>
            <color indexed="81"/>
            <rFont val="Tahoma"/>
            <family val="2"/>
          </rPr>
          <t xml:space="preserve">
</t>
        </r>
      </text>
    </comment>
    <comment ref="F431" authorId="0" shapeId="0" xr:uid="{2FE25434-F21C-4D0E-BBA9-A61C5C8BF6C9}">
      <text>
        <r>
          <rPr>
            <b/>
            <sz val="9"/>
            <color indexed="81"/>
            <rFont val="Tahoma"/>
            <family val="2"/>
          </rPr>
          <t>CEPICI: Prière lier la facture scannée</t>
        </r>
        <r>
          <rPr>
            <sz val="9"/>
            <color indexed="81"/>
            <rFont val="Tahoma"/>
            <family val="2"/>
          </rPr>
          <t xml:space="preserve">
</t>
        </r>
      </text>
    </comment>
    <comment ref="F432" authorId="0" shapeId="0" xr:uid="{63930203-AF6F-4225-A4F3-9D86B90046B4}">
      <text>
        <r>
          <rPr>
            <b/>
            <sz val="9"/>
            <color indexed="81"/>
            <rFont val="Tahoma"/>
            <family val="2"/>
          </rPr>
          <t>CEPICI: Prière lier la facture scannée</t>
        </r>
        <r>
          <rPr>
            <sz val="9"/>
            <color indexed="81"/>
            <rFont val="Tahoma"/>
            <family val="2"/>
          </rPr>
          <t xml:space="preserve">
</t>
        </r>
      </text>
    </comment>
    <comment ref="F433" authorId="0" shapeId="0" xr:uid="{77B10AF9-B41F-434E-8CDA-900F6FF96D6A}">
      <text>
        <r>
          <rPr>
            <b/>
            <sz val="9"/>
            <color indexed="81"/>
            <rFont val="Tahoma"/>
            <family val="2"/>
          </rPr>
          <t>CEPICI: Prière lier la facture scannée</t>
        </r>
        <r>
          <rPr>
            <sz val="9"/>
            <color indexed="81"/>
            <rFont val="Tahoma"/>
            <family val="2"/>
          </rPr>
          <t xml:space="preserve">
</t>
        </r>
      </text>
    </comment>
    <comment ref="F434" authorId="0" shapeId="0" xr:uid="{BF970361-81EF-4BE8-96B9-C26E78E4B624}">
      <text>
        <r>
          <rPr>
            <b/>
            <sz val="9"/>
            <color indexed="81"/>
            <rFont val="Tahoma"/>
            <family val="2"/>
          </rPr>
          <t>CEPICI: Prière lier la facture scannée</t>
        </r>
        <r>
          <rPr>
            <sz val="9"/>
            <color indexed="81"/>
            <rFont val="Tahoma"/>
            <family val="2"/>
          </rPr>
          <t xml:space="preserve">
</t>
        </r>
      </text>
    </comment>
    <comment ref="F435" authorId="0" shapeId="0" xr:uid="{2059E4A0-3A22-44AF-8DC4-9FFAF104CE18}">
      <text>
        <r>
          <rPr>
            <b/>
            <sz val="9"/>
            <color indexed="81"/>
            <rFont val="Tahoma"/>
            <family val="2"/>
          </rPr>
          <t>CEPICI: Prière lier la facture scannée</t>
        </r>
        <r>
          <rPr>
            <sz val="9"/>
            <color indexed="81"/>
            <rFont val="Tahoma"/>
            <family val="2"/>
          </rPr>
          <t xml:space="preserve">
</t>
        </r>
      </text>
    </comment>
    <comment ref="F436" authorId="0" shapeId="0" xr:uid="{AE88DD5F-FFD1-4F50-B5CB-AD3F0D83326F}">
      <text>
        <r>
          <rPr>
            <b/>
            <sz val="9"/>
            <color indexed="81"/>
            <rFont val="Tahoma"/>
            <family val="2"/>
          </rPr>
          <t>CEPICI: Prière lier la facture scannée</t>
        </r>
        <r>
          <rPr>
            <sz val="9"/>
            <color indexed="81"/>
            <rFont val="Tahoma"/>
            <family val="2"/>
          </rPr>
          <t xml:space="preserve">
</t>
        </r>
      </text>
    </comment>
    <comment ref="F437" authorId="0" shapeId="0" xr:uid="{0266373F-EC88-42D4-A4E5-2EF47F6BD0F4}">
      <text>
        <r>
          <rPr>
            <b/>
            <sz val="9"/>
            <color indexed="81"/>
            <rFont val="Tahoma"/>
            <family val="2"/>
          </rPr>
          <t>CEPICI: Prière lier la facture scannée</t>
        </r>
        <r>
          <rPr>
            <sz val="9"/>
            <color indexed="81"/>
            <rFont val="Tahoma"/>
            <family val="2"/>
          </rPr>
          <t xml:space="preserve">
</t>
        </r>
      </text>
    </comment>
    <comment ref="F438" authorId="0" shapeId="0" xr:uid="{D587EAFA-028B-46FF-B766-3D0042395E4A}">
      <text>
        <r>
          <rPr>
            <b/>
            <sz val="9"/>
            <color indexed="81"/>
            <rFont val="Tahoma"/>
            <family val="2"/>
          </rPr>
          <t>CEPICI: Prière lier la facture scannée</t>
        </r>
        <r>
          <rPr>
            <sz val="9"/>
            <color indexed="81"/>
            <rFont val="Tahoma"/>
            <family val="2"/>
          </rPr>
          <t xml:space="preserve">
</t>
        </r>
      </text>
    </comment>
    <comment ref="F439" authorId="0" shapeId="0" xr:uid="{00EC6EF1-6451-4CC3-B714-577BEDDE95C2}">
      <text>
        <r>
          <rPr>
            <b/>
            <sz val="9"/>
            <color indexed="81"/>
            <rFont val="Tahoma"/>
            <family val="2"/>
          </rPr>
          <t>CEPICI: Prière lier la facture scannée</t>
        </r>
        <r>
          <rPr>
            <sz val="9"/>
            <color indexed="81"/>
            <rFont val="Tahoma"/>
            <family val="2"/>
          </rPr>
          <t xml:space="preserve">
</t>
        </r>
      </text>
    </comment>
    <comment ref="F440" authorId="0" shapeId="0" xr:uid="{DE204ADF-DDCB-4A2B-B5B5-4F3F6EB7B83D}">
      <text>
        <r>
          <rPr>
            <b/>
            <sz val="9"/>
            <color indexed="81"/>
            <rFont val="Tahoma"/>
            <family val="2"/>
          </rPr>
          <t>CEPICI: Prière lier la facture scannée</t>
        </r>
        <r>
          <rPr>
            <sz val="9"/>
            <color indexed="81"/>
            <rFont val="Tahoma"/>
            <family val="2"/>
          </rPr>
          <t xml:space="preserve">
</t>
        </r>
      </text>
    </comment>
    <comment ref="F441" authorId="0" shapeId="0" xr:uid="{7E7B5E28-F993-4818-8D46-AFDC0BBB29B4}">
      <text>
        <r>
          <rPr>
            <b/>
            <sz val="9"/>
            <color indexed="81"/>
            <rFont val="Tahoma"/>
            <family val="2"/>
          </rPr>
          <t>CEPICI: Prière lier la facture scannée</t>
        </r>
        <r>
          <rPr>
            <sz val="9"/>
            <color indexed="81"/>
            <rFont val="Tahoma"/>
            <family val="2"/>
          </rPr>
          <t xml:space="preserve">
</t>
        </r>
      </text>
    </comment>
    <comment ref="F442" authorId="0" shapeId="0" xr:uid="{567C54CA-2623-44CB-AB92-7A68138C76DA}">
      <text>
        <r>
          <rPr>
            <b/>
            <sz val="9"/>
            <color indexed="81"/>
            <rFont val="Tahoma"/>
            <family val="2"/>
          </rPr>
          <t>CEPICI: Prière lier la facture scannée</t>
        </r>
        <r>
          <rPr>
            <sz val="9"/>
            <color indexed="81"/>
            <rFont val="Tahoma"/>
            <family val="2"/>
          </rPr>
          <t xml:space="preserve">
</t>
        </r>
      </text>
    </comment>
    <comment ref="F443" authorId="0" shapeId="0" xr:uid="{9F2C1669-4A6B-49A2-97BE-F4526E8FCFA7}">
      <text>
        <r>
          <rPr>
            <b/>
            <sz val="9"/>
            <color indexed="81"/>
            <rFont val="Tahoma"/>
            <family val="2"/>
          </rPr>
          <t>CEPICI: Prière lier la facture scannée</t>
        </r>
        <r>
          <rPr>
            <sz val="9"/>
            <color indexed="81"/>
            <rFont val="Tahoma"/>
            <family val="2"/>
          </rPr>
          <t xml:space="preserve">
</t>
        </r>
      </text>
    </comment>
    <comment ref="F444" authorId="0" shapeId="0" xr:uid="{D1779A02-C596-42E3-A5D0-EB7DE973F971}">
      <text>
        <r>
          <rPr>
            <b/>
            <sz val="9"/>
            <color indexed="81"/>
            <rFont val="Tahoma"/>
            <family val="2"/>
          </rPr>
          <t>CEPICI: Prière lier la facture scannée</t>
        </r>
        <r>
          <rPr>
            <sz val="9"/>
            <color indexed="81"/>
            <rFont val="Tahoma"/>
            <family val="2"/>
          </rPr>
          <t xml:space="preserve">
</t>
        </r>
      </text>
    </comment>
    <comment ref="F445" authorId="0" shapeId="0" xr:uid="{81C79D54-7CB6-45F9-8E33-32009D5299EC}">
      <text>
        <r>
          <rPr>
            <b/>
            <sz val="9"/>
            <color indexed="81"/>
            <rFont val="Tahoma"/>
            <family val="2"/>
          </rPr>
          <t>CEPICI: Prière lier la facture scannée</t>
        </r>
        <r>
          <rPr>
            <sz val="9"/>
            <color indexed="81"/>
            <rFont val="Tahoma"/>
            <family val="2"/>
          </rPr>
          <t xml:space="preserve">
</t>
        </r>
      </text>
    </comment>
    <comment ref="F446" authorId="0" shapeId="0" xr:uid="{395124F9-FE52-4B32-9A0D-A200825D4CF2}">
      <text>
        <r>
          <rPr>
            <b/>
            <sz val="9"/>
            <color indexed="81"/>
            <rFont val="Tahoma"/>
            <family val="2"/>
          </rPr>
          <t>CEPICI: Prière lier la facture scannée</t>
        </r>
        <r>
          <rPr>
            <sz val="9"/>
            <color indexed="81"/>
            <rFont val="Tahoma"/>
            <family val="2"/>
          </rPr>
          <t xml:space="preserve">
</t>
        </r>
      </text>
    </comment>
    <comment ref="F447" authorId="0" shapeId="0" xr:uid="{B477D462-AD9A-48EA-96A6-85E077F1CCB4}">
      <text>
        <r>
          <rPr>
            <b/>
            <sz val="9"/>
            <color indexed="81"/>
            <rFont val="Tahoma"/>
            <family val="2"/>
          </rPr>
          <t>CEPICI: Prière lier la facture scannée</t>
        </r>
        <r>
          <rPr>
            <sz val="9"/>
            <color indexed="81"/>
            <rFont val="Tahoma"/>
            <family val="2"/>
          </rPr>
          <t xml:space="preserve">
</t>
        </r>
      </text>
    </comment>
    <comment ref="F448" authorId="0" shapeId="0" xr:uid="{17860EB7-9EE8-4789-8E82-401FC064432A}">
      <text>
        <r>
          <rPr>
            <b/>
            <sz val="9"/>
            <color indexed="81"/>
            <rFont val="Tahoma"/>
            <family val="2"/>
          </rPr>
          <t>CEPICI: Prière lier la facture scannée</t>
        </r>
        <r>
          <rPr>
            <sz val="9"/>
            <color indexed="81"/>
            <rFont val="Tahoma"/>
            <family val="2"/>
          </rPr>
          <t xml:space="preserve">
</t>
        </r>
      </text>
    </comment>
    <comment ref="F449" authorId="0" shapeId="0" xr:uid="{E78257AF-FC69-4CEE-BF7D-DA2D1CB35B26}">
      <text>
        <r>
          <rPr>
            <b/>
            <sz val="9"/>
            <color indexed="81"/>
            <rFont val="Tahoma"/>
            <family val="2"/>
          </rPr>
          <t>CEPICI: Prière lier la facture scannée</t>
        </r>
        <r>
          <rPr>
            <sz val="9"/>
            <color indexed="81"/>
            <rFont val="Tahoma"/>
            <family val="2"/>
          </rPr>
          <t xml:space="preserve">
</t>
        </r>
      </text>
    </comment>
    <comment ref="F450" authorId="0" shapeId="0" xr:uid="{713DBDCA-9590-4DA8-9845-FD31AFF9535A}">
      <text>
        <r>
          <rPr>
            <b/>
            <sz val="9"/>
            <color indexed="81"/>
            <rFont val="Tahoma"/>
            <family val="2"/>
          </rPr>
          <t>CEPICI: Prière lier la facture scannée</t>
        </r>
        <r>
          <rPr>
            <sz val="9"/>
            <color indexed="81"/>
            <rFont val="Tahoma"/>
            <family val="2"/>
          </rPr>
          <t xml:space="preserve">
</t>
        </r>
      </text>
    </comment>
    <comment ref="F451" authorId="0" shapeId="0" xr:uid="{6B0D35D5-3D5F-4705-9939-094BAC9F1EAB}">
      <text>
        <r>
          <rPr>
            <b/>
            <sz val="9"/>
            <color indexed="81"/>
            <rFont val="Tahoma"/>
            <family val="2"/>
          </rPr>
          <t>CEPICI: Prière lier la facture scannée</t>
        </r>
        <r>
          <rPr>
            <sz val="9"/>
            <color indexed="81"/>
            <rFont val="Tahoma"/>
            <family val="2"/>
          </rPr>
          <t xml:space="preserve">
</t>
        </r>
      </text>
    </comment>
    <comment ref="F452" authorId="0" shapeId="0" xr:uid="{ADCC03E4-13B1-47DF-AC5A-55EC3A47F91A}">
      <text>
        <r>
          <rPr>
            <b/>
            <sz val="9"/>
            <color indexed="81"/>
            <rFont val="Tahoma"/>
            <family val="2"/>
          </rPr>
          <t>CEPICI: Prière lier la facture scannée</t>
        </r>
        <r>
          <rPr>
            <sz val="9"/>
            <color indexed="81"/>
            <rFont val="Tahoma"/>
            <family val="2"/>
          </rPr>
          <t xml:space="preserve">
</t>
        </r>
      </text>
    </comment>
    <comment ref="F453" authorId="0" shapeId="0" xr:uid="{27B726DC-3636-4136-800A-4DE81E2AFA4A}">
      <text>
        <r>
          <rPr>
            <b/>
            <sz val="9"/>
            <color indexed="81"/>
            <rFont val="Tahoma"/>
            <family val="2"/>
          </rPr>
          <t>CEPICI: Prière lier la facture scannée</t>
        </r>
        <r>
          <rPr>
            <sz val="9"/>
            <color indexed="81"/>
            <rFont val="Tahoma"/>
            <family val="2"/>
          </rPr>
          <t xml:space="preserve">
</t>
        </r>
      </text>
    </comment>
    <comment ref="F454" authorId="0" shapeId="0" xr:uid="{D1F59DE4-FFE5-4908-8B0A-B01CE976A69F}">
      <text>
        <r>
          <rPr>
            <b/>
            <sz val="9"/>
            <color indexed="81"/>
            <rFont val="Tahoma"/>
            <family val="2"/>
          </rPr>
          <t>CEPICI: Prière lier la facture scannée</t>
        </r>
        <r>
          <rPr>
            <sz val="9"/>
            <color indexed="81"/>
            <rFont val="Tahoma"/>
            <family val="2"/>
          </rPr>
          <t xml:space="preserve">
</t>
        </r>
      </text>
    </comment>
    <comment ref="F455" authorId="0" shapeId="0" xr:uid="{4B5EF7ED-9707-4AAC-9D3C-1AE5ED963FD2}">
      <text>
        <r>
          <rPr>
            <b/>
            <sz val="9"/>
            <color indexed="81"/>
            <rFont val="Tahoma"/>
            <family val="2"/>
          </rPr>
          <t>CEPICI: Prière lier la facture scannée</t>
        </r>
        <r>
          <rPr>
            <sz val="9"/>
            <color indexed="81"/>
            <rFont val="Tahoma"/>
            <family val="2"/>
          </rPr>
          <t xml:space="preserve">
</t>
        </r>
      </text>
    </comment>
    <comment ref="F456" authorId="0" shapeId="0" xr:uid="{1B6A288C-6D7A-4880-9D3A-6F0EC3A71509}">
      <text>
        <r>
          <rPr>
            <b/>
            <sz val="9"/>
            <color indexed="81"/>
            <rFont val="Tahoma"/>
            <family val="2"/>
          </rPr>
          <t>CEPICI: Prière lier la facture scannée</t>
        </r>
        <r>
          <rPr>
            <sz val="9"/>
            <color indexed="81"/>
            <rFont val="Tahoma"/>
            <family val="2"/>
          </rPr>
          <t xml:space="preserve">
</t>
        </r>
      </text>
    </comment>
    <comment ref="F457" authorId="0" shapeId="0" xr:uid="{CEB72DAF-BF94-47C0-A554-A8C455054FDE}">
      <text>
        <r>
          <rPr>
            <b/>
            <sz val="9"/>
            <color indexed="81"/>
            <rFont val="Tahoma"/>
            <family val="2"/>
          </rPr>
          <t>CEPICI: Prière lier la facture scannée</t>
        </r>
        <r>
          <rPr>
            <sz val="9"/>
            <color indexed="81"/>
            <rFont val="Tahoma"/>
            <family val="2"/>
          </rPr>
          <t xml:space="preserve">
</t>
        </r>
      </text>
    </comment>
    <comment ref="F458" authorId="0" shapeId="0" xr:uid="{D7EFF235-094C-4240-AB4F-1F588E45E507}">
      <text>
        <r>
          <rPr>
            <b/>
            <sz val="9"/>
            <color indexed="81"/>
            <rFont val="Tahoma"/>
            <family val="2"/>
          </rPr>
          <t>CEPICI: Prière lier la facture scannée</t>
        </r>
        <r>
          <rPr>
            <sz val="9"/>
            <color indexed="81"/>
            <rFont val="Tahoma"/>
            <family val="2"/>
          </rPr>
          <t xml:space="preserve">
</t>
        </r>
      </text>
    </comment>
    <comment ref="F459" authorId="0" shapeId="0" xr:uid="{DF1F7D61-9C65-42BC-AC90-CE052AD6917F}">
      <text>
        <r>
          <rPr>
            <b/>
            <sz val="9"/>
            <color indexed="81"/>
            <rFont val="Tahoma"/>
            <family val="2"/>
          </rPr>
          <t>CEPICI: Prière lier la facture scannée</t>
        </r>
        <r>
          <rPr>
            <sz val="9"/>
            <color indexed="81"/>
            <rFont val="Tahoma"/>
            <family val="2"/>
          </rPr>
          <t xml:space="preserve">
</t>
        </r>
      </text>
    </comment>
    <comment ref="F460" authorId="0" shapeId="0" xr:uid="{31B516E3-5D0B-45BE-8E3F-7842C0074A96}">
      <text>
        <r>
          <rPr>
            <b/>
            <sz val="9"/>
            <color indexed="81"/>
            <rFont val="Tahoma"/>
            <family val="2"/>
          </rPr>
          <t>CEPICI: Prière lier la facture scannée</t>
        </r>
        <r>
          <rPr>
            <sz val="9"/>
            <color indexed="81"/>
            <rFont val="Tahoma"/>
            <family val="2"/>
          </rPr>
          <t xml:space="preserve">
</t>
        </r>
      </text>
    </comment>
    <comment ref="F461" authorId="0" shapeId="0" xr:uid="{7C1EB597-AF7B-417E-8A2C-0014742D9AD2}">
      <text>
        <r>
          <rPr>
            <b/>
            <sz val="9"/>
            <color indexed="81"/>
            <rFont val="Tahoma"/>
            <family val="2"/>
          </rPr>
          <t>CEPICI: Prière lier la facture scannée</t>
        </r>
        <r>
          <rPr>
            <sz val="9"/>
            <color indexed="81"/>
            <rFont val="Tahoma"/>
            <family val="2"/>
          </rPr>
          <t xml:space="preserve">
</t>
        </r>
      </text>
    </comment>
    <comment ref="F462" authorId="0" shapeId="0" xr:uid="{A1F61AA0-F28D-4020-B0C9-0F57A292813E}">
      <text>
        <r>
          <rPr>
            <b/>
            <sz val="9"/>
            <color indexed="81"/>
            <rFont val="Tahoma"/>
            <family val="2"/>
          </rPr>
          <t>CEPICI: Prière lier la facture scannée</t>
        </r>
        <r>
          <rPr>
            <sz val="9"/>
            <color indexed="81"/>
            <rFont val="Tahoma"/>
            <family val="2"/>
          </rPr>
          <t xml:space="preserve">
</t>
        </r>
      </text>
    </comment>
    <comment ref="F463" authorId="0" shapeId="0" xr:uid="{5C910DB0-6C44-481E-B896-72E057905060}">
      <text>
        <r>
          <rPr>
            <b/>
            <sz val="9"/>
            <color indexed="81"/>
            <rFont val="Tahoma"/>
            <family val="2"/>
          </rPr>
          <t>CEPICI: Prière lier la facture scannée</t>
        </r>
        <r>
          <rPr>
            <sz val="9"/>
            <color indexed="81"/>
            <rFont val="Tahoma"/>
            <family val="2"/>
          </rPr>
          <t xml:space="preserve">
</t>
        </r>
      </text>
    </comment>
    <comment ref="F464" authorId="0" shapeId="0" xr:uid="{6FDF5DD0-3570-4043-A74F-8298D806DF5A}">
      <text>
        <r>
          <rPr>
            <b/>
            <sz val="9"/>
            <color indexed="81"/>
            <rFont val="Tahoma"/>
            <family val="2"/>
          </rPr>
          <t>CEPICI: Prière lier la facture scannée</t>
        </r>
        <r>
          <rPr>
            <sz val="9"/>
            <color indexed="81"/>
            <rFont val="Tahoma"/>
            <family val="2"/>
          </rPr>
          <t xml:space="preserve">
</t>
        </r>
      </text>
    </comment>
    <comment ref="F465" authorId="0" shapeId="0" xr:uid="{3BE2E62D-1260-46DB-B20C-EB4E7CA01382}">
      <text>
        <r>
          <rPr>
            <b/>
            <sz val="9"/>
            <color indexed="81"/>
            <rFont val="Tahoma"/>
            <family val="2"/>
          </rPr>
          <t>CEPICI: Prière lier la facture scannée</t>
        </r>
        <r>
          <rPr>
            <sz val="9"/>
            <color indexed="81"/>
            <rFont val="Tahoma"/>
            <family val="2"/>
          </rPr>
          <t xml:space="preserve">
</t>
        </r>
      </text>
    </comment>
    <comment ref="F466" authorId="0" shapeId="0" xr:uid="{9F1FB446-1262-4B3C-B59D-302132FEA651}">
      <text>
        <r>
          <rPr>
            <b/>
            <sz val="9"/>
            <color indexed="81"/>
            <rFont val="Tahoma"/>
            <family val="2"/>
          </rPr>
          <t>CEPICI: Prière lier la facture scannée</t>
        </r>
        <r>
          <rPr>
            <sz val="9"/>
            <color indexed="81"/>
            <rFont val="Tahoma"/>
            <family val="2"/>
          </rPr>
          <t xml:space="preserve">
</t>
        </r>
      </text>
    </comment>
    <comment ref="F467" authorId="0" shapeId="0" xr:uid="{25A11FAE-8F36-45FF-846B-4525CACB0982}">
      <text>
        <r>
          <rPr>
            <b/>
            <sz val="9"/>
            <color indexed="81"/>
            <rFont val="Tahoma"/>
            <family val="2"/>
          </rPr>
          <t>CEPICI: Prière lier la facture scannée</t>
        </r>
        <r>
          <rPr>
            <sz val="9"/>
            <color indexed="81"/>
            <rFont val="Tahoma"/>
            <family val="2"/>
          </rPr>
          <t xml:space="preserve">
</t>
        </r>
      </text>
    </comment>
    <comment ref="F468" authorId="0" shapeId="0" xr:uid="{CF49143E-3A38-40F9-8B03-081C32313C0B}">
      <text>
        <r>
          <rPr>
            <b/>
            <sz val="9"/>
            <color indexed="81"/>
            <rFont val="Tahoma"/>
            <family val="2"/>
          </rPr>
          <t>CEPICI: Prière lier la facture scannée</t>
        </r>
        <r>
          <rPr>
            <sz val="9"/>
            <color indexed="81"/>
            <rFont val="Tahoma"/>
            <family val="2"/>
          </rPr>
          <t xml:space="preserve">
</t>
        </r>
      </text>
    </comment>
    <comment ref="F469" authorId="0" shapeId="0" xr:uid="{CF14CCE0-E3C9-4B81-9A3F-1E9A5440BDEE}">
      <text>
        <r>
          <rPr>
            <b/>
            <sz val="9"/>
            <color indexed="81"/>
            <rFont val="Tahoma"/>
            <family val="2"/>
          </rPr>
          <t>CEPICI: Prière lier la facture scannée</t>
        </r>
        <r>
          <rPr>
            <sz val="9"/>
            <color indexed="81"/>
            <rFont val="Tahoma"/>
            <family val="2"/>
          </rPr>
          <t xml:space="preserve">
</t>
        </r>
      </text>
    </comment>
    <comment ref="F470" authorId="0" shapeId="0" xr:uid="{D0F61C9E-A2B2-4A30-99DE-91DE3FF7CAD6}">
      <text>
        <r>
          <rPr>
            <b/>
            <sz val="9"/>
            <color indexed="81"/>
            <rFont val="Tahoma"/>
            <family val="2"/>
          </rPr>
          <t>CEPICI: Prière lier la facture scannée</t>
        </r>
        <r>
          <rPr>
            <sz val="9"/>
            <color indexed="81"/>
            <rFont val="Tahoma"/>
            <family val="2"/>
          </rPr>
          <t xml:space="preserve">
</t>
        </r>
      </text>
    </comment>
    <comment ref="F471" authorId="0" shapeId="0" xr:uid="{B784EC4F-1D52-49F5-83E0-6FDFF8068524}">
      <text>
        <r>
          <rPr>
            <b/>
            <sz val="9"/>
            <color indexed="81"/>
            <rFont val="Tahoma"/>
            <family val="2"/>
          </rPr>
          <t>CEPICI: Prière lier la facture scannée</t>
        </r>
        <r>
          <rPr>
            <sz val="9"/>
            <color indexed="81"/>
            <rFont val="Tahoma"/>
            <family val="2"/>
          </rPr>
          <t xml:space="preserve">
</t>
        </r>
      </text>
    </comment>
    <comment ref="F472" authorId="0" shapeId="0" xr:uid="{46969B90-B8E4-48D9-A0C0-EDFBEA606566}">
      <text>
        <r>
          <rPr>
            <b/>
            <sz val="9"/>
            <color indexed="81"/>
            <rFont val="Tahoma"/>
            <family val="2"/>
          </rPr>
          <t>CEPICI: Prière lier la facture scannée</t>
        </r>
        <r>
          <rPr>
            <sz val="9"/>
            <color indexed="81"/>
            <rFont val="Tahoma"/>
            <family val="2"/>
          </rPr>
          <t xml:space="preserve">
</t>
        </r>
      </text>
    </comment>
    <comment ref="F473" authorId="0" shapeId="0" xr:uid="{91473F3A-0CA2-42E5-9193-E3DBB1D2513E}">
      <text>
        <r>
          <rPr>
            <b/>
            <sz val="9"/>
            <color indexed="81"/>
            <rFont val="Tahoma"/>
            <family val="2"/>
          </rPr>
          <t>CEPICI: Prière lier la facture scannée</t>
        </r>
        <r>
          <rPr>
            <sz val="9"/>
            <color indexed="81"/>
            <rFont val="Tahoma"/>
            <family val="2"/>
          </rPr>
          <t xml:space="preserve">
</t>
        </r>
      </text>
    </comment>
    <comment ref="F474" authorId="0" shapeId="0" xr:uid="{A643438F-491A-4906-A8C8-7A6A09EC730D}">
      <text>
        <r>
          <rPr>
            <b/>
            <sz val="9"/>
            <color indexed="81"/>
            <rFont val="Tahoma"/>
            <family val="2"/>
          </rPr>
          <t>CEPICI: Prière lier la facture scannée</t>
        </r>
        <r>
          <rPr>
            <sz val="9"/>
            <color indexed="81"/>
            <rFont val="Tahoma"/>
            <family val="2"/>
          </rPr>
          <t xml:space="preserve">
</t>
        </r>
      </text>
    </comment>
    <comment ref="F475" authorId="0" shapeId="0" xr:uid="{09D99D6E-97DD-4821-9E12-041411F5C29B}">
      <text>
        <r>
          <rPr>
            <b/>
            <sz val="9"/>
            <color indexed="81"/>
            <rFont val="Tahoma"/>
            <family val="2"/>
          </rPr>
          <t>CEPICI: Prière lier la facture scannée</t>
        </r>
        <r>
          <rPr>
            <sz val="9"/>
            <color indexed="81"/>
            <rFont val="Tahoma"/>
            <family val="2"/>
          </rPr>
          <t xml:space="preserve">
</t>
        </r>
      </text>
    </comment>
    <comment ref="F476" authorId="0" shapeId="0" xr:uid="{1BCD994B-2AF5-484B-A4BB-C4D31F198BF2}">
      <text>
        <r>
          <rPr>
            <b/>
            <sz val="9"/>
            <color indexed="81"/>
            <rFont val="Tahoma"/>
            <family val="2"/>
          </rPr>
          <t>CEPICI: Prière lier la facture scannée</t>
        </r>
        <r>
          <rPr>
            <sz val="9"/>
            <color indexed="81"/>
            <rFont val="Tahoma"/>
            <family val="2"/>
          </rPr>
          <t xml:space="preserve">
</t>
        </r>
      </text>
    </comment>
    <comment ref="F477" authorId="0" shapeId="0" xr:uid="{A1ADBFD4-39B5-4948-915B-312F8E82D64B}">
      <text>
        <r>
          <rPr>
            <b/>
            <sz val="9"/>
            <color indexed="81"/>
            <rFont val="Tahoma"/>
            <family val="2"/>
          </rPr>
          <t>CEPICI: Prière lier la facture scannée</t>
        </r>
        <r>
          <rPr>
            <sz val="9"/>
            <color indexed="81"/>
            <rFont val="Tahoma"/>
            <family val="2"/>
          </rPr>
          <t xml:space="preserve">
</t>
        </r>
      </text>
    </comment>
    <comment ref="F478" authorId="0" shapeId="0" xr:uid="{A3E36D45-7225-437F-AC1B-E5D7FC29B9C0}">
      <text>
        <r>
          <rPr>
            <b/>
            <sz val="9"/>
            <color indexed="81"/>
            <rFont val="Tahoma"/>
            <family val="2"/>
          </rPr>
          <t>CEPICI: Prière lier la facture scannée</t>
        </r>
        <r>
          <rPr>
            <sz val="9"/>
            <color indexed="81"/>
            <rFont val="Tahoma"/>
            <family val="2"/>
          </rPr>
          <t xml:space="preserve">
</t>
        </r>
      </text>
    </comment>
    <comment ref="F479" authorId="0" shapeId="0" xr:uid="{E55FF79E-5986-408E-A1BE-6FB1AE4D8D9C}">
      <text>
        <r>
          <rPr>
            <b/>
            <sz val="9"/>
            <color indexed="81"/>
            <rFont val="Tahoma"/>
            <family val="2"/>
          </rPr>
          <t>CEPICI: Prière lier la facture scannée</t>
        </r>
        <r>
          <rPr>
            <sz val="9"/>
            <color indexed="81"/>
            <rFont val="Tahoma"/>
            <family val="2"/>
          </rPr>
          <t xml:space="preserve">
</t>
        </r>
      </text>
    </comment>
    <comment ref="F480" authorId="0" shapeId="0" xr:uid="{94DD7C0F-A413-4002-B796-70C4C9C24BD8}">
      <text>
        <r>
          <rPr>
            <b/>
            <sz val="9"/>
            <color indexed="81"/>
            <rFont val="Tahoma"/>
            <family val="2"/>
          </rPr>
          <t>CEPICI: Prière lier la facture scannée</t>
        </r>
        <r>
          <rPr>
            <sz val="9"/>
            <color indexed="81"/>
            <rFont val="Tahoma"/>
            <family val="2"/>
          </rPr>
          <t xml:space="preserve">
</t>
        </r>
      </text>
    </comment>
    <comment ref="F481" authorId="0" shapeId="0" xr:uid="{DD3BBF78-EB37-47BD-AA01-A6073A94CE82}">
      <text>
        <r>
          <rPr>
            <b/>
            <sz val="9"/>
            <color indexed="81"/>
            <rFont val="Tahoma"/>
            <family val="2"/>
          </rPr>
          <t>CEPICI: Prière lier la facture scannée</t>
        </r>
        <r>
          <rPr>
            <sz val="9"/>
            <color indexed="81"/>
            <rFont val="Tahoma"/>
            <family val="2"/>
          </rPr>
          <t xml:space="preserve">
</t>
        </r>
      </text>
    </comment>
    <comment ref="F482" authorId="0" shapeId="0" xr:uid="{CE77591D-7E63-4DE1-B74C-CE86EEE33B26}">
      <text>
        <r>
          <rPr>
            <b/>
            <sz val="9"/>
            <color indexed="81"/>
            <rFont val="Tahoma"/>
            <family val="2"/>
          </rPr>
          <t>CEPICI: Prière lier la facture scannée</t>
        </r>
        <r>
          <rPr>
            <sz val="9"/>
            <color indexed="81"/>
            <rFont val="Tahoma"/>
            <family val="2"/>
          </rPr>
          <t xml:space="preserve">
</t>
        </r>
      </text>
    </comment>
    <comment ref="F483" authorId="0" shapeId="0" xr:uid="{BFCB5146-8A33-4AFD-824B-7C6903448C16}">
      <text>
        <r>
          <rPr>
            <b/>
            <sz val="9"/>
            <color indexed="81"/>
            <rFont val="Tahoma"/>
            <family val="2"/>
          </rPr>
          <t>CEPICI: Prière lier la facture scannée</t>
        </r>
        <r>
          <rPr>
            <sz val="9"/>
            <color indexed="81"/>
            <rFont val="Tahoma"/>
            <family val="2"/>
          </rPr>
          <t xml:space="preserve">
</t>
        </r>
      </text>
    </comment>
    <comment ref="F484" authorId="0" shapeId="0" xr:uid="{77BDEEF1-B690-4EAA-8AD4-A28F731F96A9}">
      <text>
        <r>
          <rPr>
            <b/>
            <sz val="9"/>
            <color indexed="81"/>
            <rFont val="Tahoma"/>
            <family val="2"/>
          </rPr>
          <t>CEPICI: Prière lier la facture scannée</t>
        </r>
        <r>
          <rPr>
            <sz val="9"/>
            <color indexed="81"/>
            <rFont val="Tahoma"/>
            <family val="2"/>
          </rPr>
          <t xml:space="preserve">
</t>
        </r>
      </text>
    </comment>
    <comment ref="F485" authorId="0" shapeId="0" xr:uid="{CA6E8598-24FA-4EA4-86F3-B6F341699710}">
      <text>
        <r>
          <rPr>
            <b/>
            <sz val="9"/>
            <color indexed="81"/>
            <rFont val="Tahoma"/>
            <family val="2"/>
          </rPr>
          <t>CEPICI: Prière lier la facture scannée</t>
        </r>
        <r>
          <rPr>
            <sz val="9"/>
            <color indexed="81"/>
            <rFont val="Tahoma"/>
            <family val="2"/>
          </rPr>
          <t xml:space="preserve">
</t>
        </r>
      </text>
    </comment>
    <comment ref="F486" authorId="0" shapeId="0" xr:uid="{0E8BD7C5-C320-4A1E-9045-812173ADF3E4}">
      <text>
        <r>
          <rPr>
            <b/>
            <sz val="9"/>
            <color indexed="81"/>
            <rFont val="Tahoma"/>
            <family val="2"/>
          </rPr>
          <t>CEPICI: Prière lier la facture scannée</t>
        </r>
        <r>
          <rPr>
            <sz val="9"/>
            <color indexed="81"/>
            <rFont val="Tahoma"/>
            <family val="2"/>
          </rPr>
          <t xml:space="preserve">
</t>
        </r>
      </text>
    </comment>
    <comment ref="F487" authorId="0" shapeId="0" xr:uid="{908EBE65-6081-453A-9B01-2ECD73C803FC}">
      <text>
        <r>
          <rPr>
            <b/>
            <sz val="9"/>
            <color indexed="81"/>
            <rFont val="Tahoma"/>
            <family val="2"/>
          </rPr>
          <t>CEPICI: Prière lier la facture scannée</t>
        </r>
        <r>
          <rPr>
            <sz val="9"/>
            <color indexed="81"/>
            <rFont val="Tahoma"/>
            <family val="2"/>
          </rPr>
          <t xml:space="preserve">
</t>
        </r>
      </text>
    </comment>
    <comment ref="F488" authorId="0" shapeId="0" xr:uid="{C3C238F8-459A-4955-91D5-2C90EB5A76CE}">
      <text>
        <r>
          <rPr>
            <b/>
            <sz val="9"/>
            <color indexed="81"/>
            <rFont val="Tahoma"/>
            <family val="2"/>
          </rPr>
          <t>CEPICI: Prière lier la facture scannée</t>
        </r>
        <r>
          <rPr>
            <sz val="9"/>
            <color indexed="81"/>
            <rFont val="Tahoma"/>
            <family val="2"/>
          </rPr>
          <t xml:space="preserve">
</t>
        </r>
      </text>
    </comment>
    <comment ref="F489" authorId="0" shapeId="0" xr:uid="{CB68346A-913F-4F69-A150-AAB1F4FBFCE3}">
      <text>
        <r>
          <rPr>
            <b/>
            <sz val="9"/>
            <color indexed="81"/>
            <rFont val="Tahoma"/>
            <family val="2"/>
          </rPr>
          <t>CEPICI: Prière lier la facture scannée</t>
        </r>
        <r>
          <rPr>
            <sz val="9"/>
            <color indexed="81"/>
            <rFont val="Tahoma"/>
            <family val="2"/>
          </rPr>
          <t xml:space="preserve">
</t>
        </r>
      </text>
    </comment>
    <comment ref="F490" authorId="0" shapeId="0" xr:uid="{C34F9DD3-7489-462B-B68D-3A5B877F6446}">
      <text>
        <r>
          <rPr>
            <b/>
            <sz val="9"/>
            <color indexed="81"/>
            <rFont val="Tahoma"/>
            <family val="2"/>
          </rPr>
          <t>CEPICI: Prière lier la facture scannée</t>
        </r>
        <r>
          <rPr>
            <sz val="9"/>
            <color indexed="81"/>
            <rFont val="Tahoma"/>
            <family val="2"/>
          </rPr>
          <t xml:space="preserve">
</t>
        </r>
      </text>
    </comment>
    <comment ref="F491" authorId="0" shapeId="0" xr:uid="{7E8FB371-A070-4601-8685-9EA896611403}">
      <text>
        <r>
          <rPr>
            <b/>
            <sz val="9"/>
            <color indexed="81"/>
            <rFont val="Tahoma"/>
            <family val="2"/>
          </rPr>
          <t>CEPICI: Prière lier la facture scannée</t>
        </r>
        <r>
          <rPr>
            <sz val="9"/>
            <color indexed="81"/>
            <rFont val="Tahoma"/>
            <family val="2"/>
          </rPr>
          <t xml:space="preserve">
</t>
        </r>
      </text>
    </comment>
    <comment ref="F492" authorId="0" shapeId="0" xr:uid="{BA643649-7696-41A1-9A63-CDC8C76E16E1}">
      <text>
        <r>
          <rPr>
            <b/>
            <sz val="9"/>
            <color indexed="81"/>
            <rFont val="Tahoma"/>
            <family val="2"/>
          </rPr>
          <t>CEPICI: Prière lier la facture scannée</t>
        </r>
        <r>
          <rPr>
            <sz val="9"/>
            <color indexed="81"/>
            <rFont val="Tahoma"/>
            <family val="2"/>
          </rPr>
          <t xml:space="preserve">
</t>
        </r>
      </text>
    </comment>
    <comment ref="F493" authorId="0" shapeId="0" xr:uid="{3754B120-39DB-426E-8729-C57EC93008EF}">
      <text>
        <r>
          <rPr>
            <b/>
            <sz val="9"/>
            <color indexed="81"/>
            <rFont val="Tahoma"/>
            <family val="2"/>
          </rPr>
          <t>CEPICI: Prière lier la facture scannée</t>
        </r>
        <r>
          <rPr>
            <sz val="9"/>
            <color indexed="81"/>
            <rFont val="Tahoma"/>
            <family val="2"/>
          </rPr>
          <t xml:space="preserve">
</t>
        </r>
      </text>
    </comment>
    <comment ref="F494" authorId="0" shapeId="0" xr:uid="{26B78270-5316-45F2-AEFB-7F8D8E31BE60}">
      <text>
        <r>
          <rPr>
            <b/>
            <sz val="9"/>
            <color indexed="81"/>
            <rFont val="Tahoma"/>
            <family val="2"/>
          </rPr>
          <t>CEPICI: Prière lier la facture scannée</t>
        </r>
        <r>
          <rPr>
            <sz val="9"/>
            <color indexed="81"/>
            <rFont val="Tahoma"/>
            <family val="2"/>
          </rPr>
          <t xml:space="preserve">
</t>
        </r>
      </text>
    </comment>
    <comment ref="F495" authorId="0" shapeId="0" xr:uid="{E70B76C5-3360-483A-9800-36DD5F1AD92E}">
      <text>
        <r>
          <rPr>
            <b/>
            <sz val="9"/>
            <color indexed="81"/>
            <rFont val="Tahoma"/>
            <family val="2"/>
          </rPr>
          <t>CEPICI: Prière lier la facture scannée</t>
        </r>
        <r>
          <rPr>
            <sz val="9"/>
            <color indexed="81"/>
            <rFont val="Tahoma"/>
            <family val="2"/>
          </rPr>
          <t xml:space="preserve">
</t>
        </r>
      </text>
    </comment>
    <comment ref="F496" authorId="0" shapeId="0" xr:uid="{86D38FC5-7C26-4E17-ABAB-CA32E73E881C}">
      <text>
        <r>
          <rPr>
            <b/>
            <sz val="9"/>
            <color indexed="81"/>
            <rFont val="Tahoma"/>
            <family val="2"/>
          </rPr>
          <t>CEPICI: Prière lier la facture scannée</t>
        </r>
        <r>
          <rPr>
            <sz val="9"/>
            <color indexed="81"/>
            <rFont val="Tahoma"/>
            <family val="2"/>
          </rPr>
          <t xml:space="preserve">
</t>
        </r>
      </text>
    </comment>
    <comment ref="F497" authorId="0" shapeId="0" xr:uid="{A5F17202-E343-43BF-A7C6-7D05B7380E72}">
      <text>
        <r>
          <rPr>
            <b/>
            <sz val="9"/>
            <color indexed="81"/>
            <rFont val="Tahoma"/>
            <family val="2"/>
          </rPr>
          <t>CEPICI: Prière lier la facture scannée</t>
        </r>
        <r>
          <rPr>
            <sz val="9"/>
            <color indexed="81"/>
            <rFont val="Tahoma"/>
            <family val="2"/>
          </rPr>
          <t xml:space="preserve">
</t>
        </r>
      </text>
    </comment>
    <comment ref="F498" authorId="0" shapeId="0" xr:uid="{04CE8857-0D37-447B-91B6-78F34195D7A7}">
      <text>
        <r>
          <rPr>
            <b/>
            <sz val="9"/>
            <color indexed="81"/>
            <rFont val="Tahoma"/>
            <family val="2"/>
          </rPr>
          <t>CEPICI: Prière lier la facture scannée</t>
        </r>
        <r>
          <rPr>
            <sz val="9"/>
            <color indexed="81"/>
            <rFont val="Tahoma"/>
            <family val="2"/>
          </rPr>
          <t xml:space="preserve">
</t>
        </r>
      </text>
    </comment>
    <comment ref="F499" authorId="0" shapeId="0" xr:uid="{D24C4DA3-DD7F-4E9C-84B7-A59BAE6EE11E}">
      <text>
        <r>
          <rPr>
            <b/>
            <sz val="9"/>
            <color indexed="81"/>
            <rFont val="Tahoma"/>
            <family val="2"/>
          </rPr>
          <t>CEPICI: Prière lier la facture scannée</t>
        </r>
        <r>
          <rPr>
            <sz val="9"/>
            <color indexed="81"/>
            <rFont val="Tahoma"/>
            <family val="2"/>
          </rPr>
          <t xml:space="preserve">
</t>
        </r>
      </text>
    </comment>
    <comment ref="F500" authorId="0" shapeId="0" xr:uid="{803BDC91-D51E-4B18-BA37-521907CF4CD4}">
      <text>
        <r>
          <rPr>
            <b/>
            <sz val="9"/>
            <color indexed="81"/>
            <rFont val="Tahoma"/>
            <family val="2"/>
          </rPr>
          <t>CEPICI: Prière lier la facture scannée</t>
        </r>
        <r>
          <rPr>
            <sz val="9"/>
            <color indexed="81"/>
            <rFont val="Tahoma"/>
            <family val="2"/>
          </rPr>
          <t xml:space="preserve">
</t>
        </r>
      </text>
    </comment>
    <comment ref="F501" authorId="0" shapeId="0" xr:uid="{0A50067E-9B82-4736-8DF3-19AFB1CC525E}">
      <text>
        <r>
          <rPr>
            <b/>
            <sz val="9"/>
            <color indexed="81"/>
            <rFont val="Tahoma"/>
            <family val="2"/>
          </rPr>
          <t>CEPICI: Prière lier la facture scannée</t>
        </r>
        <r>
          <rPr>
            <sz val="9"/>
            <color indexed="81"/>
            <rFont val="Tahoma"/>
            <family val="2"/>
          </rPr>
          <t xml:space="preserve">
</t>
        </r>
      </text>
    </comment>
    <comment ref="F502" authorId="0" shapeId="0" xr:uid="{BB85A342-C1FE-48E5-AE1D-E53F3BFA36C0}">
      <text>
        <r>
          <rPr>
            <b/>
            <sz val="9"/>
            <color indexed="81"/>
            <rFont val="Tahoma"/>
            <family val="2"/>
          </rPr>
          <t>CEPICI: Prière lier la facture scannée</t>
        </r>
        <r>
          <rPr>
            <sz val="9"/>
            <color indexed="81"/>
            <rFont val="Tahoma"/>
            <family val="2"/>
          </rPr>
          <t xml:space="preserve">
</t>
        </r>
      </text>
    </comment>
    <comment ref="F503" authorId="0" shapeId="0" xr:uid="{DF3920BE-8DF5-4E2B-9E19-C13851C81814}">
      <text>
        <r>
          <rPr>
            <b/>
            <sz val="9"/>
            <color indexed="81"/>
            <rFont val="Tahoma"/>
            <family val="2"/>
          </rPr>
          <t>CEPICI: Prière lier la facture scannée</t>
        </r>
        <r>
          <rPr>
            <sz val="9"/>
            <color indexed="81"/>
            <rFont val="Tahoma"/>
            <family val="2"/>
          </rPr>
          <t xml:space="preserve">
</t>
        </r>
      </text>
    </comment>
    <comment ref="F504" authorId="0" shapeId="0" xr:uid="{D2E82D97-ACE8-4AA7-BE3B-BA60A1D3C188}">
      <text>
        <r>
          <rPr>
            <b/>
            <sz val="9"/>
            <color indexed="81"/>
            <rFont val="Tahoma"/>
            <family val="2"/>
          </rPr>
          <t>CEPICI: Prière lier la facture scannée</t>
        </r>
        <r>
          <rPr>
            <sz val="9"/>
            <color indexed="81"/>
            <rFont val="Tahoma"/>
            <family val="2"/>
          </rPr>
          <t xml:space="preserve">
</t>
        </r>
      </text>
    </comment>
    <comment ref="F505" authorId="0" shapeId="0" xr:uid="{EFFBBD97-A5A8-48A6-BD74-766F835ABC41}">
      <text>
        <r>
          <rPr>
            <b/>
            <sz val="9"/>
            <color indexed="81"/>
            <rFont val="Tahoma"/>
            <family val="2"/>
          </rPr>
          <t>CEPICI: Prière lier la facture scannée</t>
        </r>
        <r>
          <rPr>
            <sz val="9"/>
            <color indexed="81"/>
            <rFont val="Tahoma"/>
            <family val="2"/>
          </rPr>
          <t xml:space="preserve">
</t>
        </r>
      </text>
    </comment>
    <comment ref="F506" authorId="0" shapeId="0" xr:uid="{6C295ED4-B1F1-46AC-A438-F8CE98AAFADB}">
      <text>
        <r>
          <rPr>
            <b/>
            <sz val="9"/>
            <color indexed="81"/>
            <rFont val="Tahoma"/>
            <family val="2"/>
          </rPr>
          <t>CEPICI: Prière lier la facture scannée</t>
        </r>
        <r>
          <rPr>
            <sz val="9"/>
            <color indexed="81"/>
            <rFont val="Tahoma"/>
            <family val="2"/>
          </rPr>
          <t xml:space="preserve">
</t>
        </r>
      </text>
    </comment>
    <comment ref="F507" authorId="0" shapeId="0" xr:uid="{14EFBEEA-832E-481B-A45B-BFBB0C809B32}">
      <text>
        <r>
          <rPr>
            <b/>
            <sz val="9"/>
            <color indexed="81"/>
            <rFont val="Tahoma"/>
            <family val="2"/>
          </rPr>
          <t>CEPICI: Prière lier la facture scannée</t>
        </r>
        <r>
          <rPr>
            <sz val="9"/>
            <color indexed="81"/>
            <rFont val="Tahoma"/>
            <family val="2"/>
          </rPr>
          <t xml:space="preserve">
</t>
        </r>
      </text>
    </comment>
    <comment ref="F508" authorId="0" shapeId="0" xr:uid="{B1CA7919-CADD-44B0-BA1C-5F5399B163AA}">
      <text>
        <r>
          <rPr>
            <b/>
            <sz val="9"/>
            <color indexed="81"/>
            <rFont val="Tahoma"/>
            <family val="2"/>
          </rPr>
          <t>CEPICI: Prière lier la facture scannée</t>
        </r>
        <r>
          <rPr>
            <sz val="9"/>
            <color indexed="81"/>
            <rFont val="Tahoma"/>
            <family val="2"/>
          </rPr>
          <t xml:space="preserve">
</t>
        </r>
      </text>
    </comment>
    <comment ref="F509" authorId="0" shapeId="0" xr:uid="{8218037F-4C9B-4896-B05B-900774431705}">
      <text>
        <r>
          <rPr>
            <b/>
            <sz val="9"/>
            <color indexed="81"/>
            <rFont val="Tahoma"/>
            <family val="2"/>
          </rPr>
          <t>CEPICI: Prière lier la facture scannée</t>
        </r>
        <r>
          <rPr>
            <sz val="9"/>
            <color indexed="81"/>
            <rFont val="Tahoma"/>
            <family val="2"/>
          </rPr>
          <t xml:space="preserve">
</t>
        </r>
      </text>
    </comment>
    <comment ref="F510" authorId="0" shapeId="0" xr:uid="{BA501628-BA65-4CAA-8657-0F075BF82298}">
      <text>
        <r>
          <rPr>
            <b/>
            <sz val="9"/>
            <color indexed="81"/>
            <rFont val="Tahoma"/>
            <family val="2"/>
          </rPr>
          <t>CEPICI: Prière lier la facture scannée</t>
        </r>
        <r>
          <rPr>
            <sz val="9"/>
            <color indexed="81"/>
            <rFont val="Tahoma"/>
            <family val="2"/>
          </rPr>
          <t xml:space="preserve">
</t>
        </r>
      </text>
    </comment>
    <comment ref="F511" authorId="0" shapeId="0" xr:uid="{35F570A7-B9CF-4E16-B36B-E73E32E67455}">
      <text>
        <r>
          <rPr>
            <b/>
            <sz val="9"/>
            <color indexed="81"/>
            <rFont val="Tahoma"/>
            <family val="2"/>
          </rPr>
          <t>CEPICI: Prière lier la facture scannée</t>
        </r>
        <r>
          <rPr>
            <sz val="9"/>
            <color indexed="81"/>
            <rFont val="Tahoma"/>
            <family val="2"/>
          </rPr>
          <t xml:space="preserve">
</t>
        </r>
      </text>
    </comment>
    <comment ref="F512" authorId="0" shapeId="0" xr:uid="{EB73C0F4-E749-459C-8666-65886CB3B042}">
      <text>
        <r>
          <rPr>
            <b/>
            <sz val="9"/>
            <color indexed="81"/>
            <rFont val="Tahoma"/>
            <family val="2"/>
          </rPr>
          <t>CEPICI: Prière lier la facture scannée</t>
        </r>
        <r>
          <rPr>
            <sz val="9"/>
            <color indexed="81"/>
            <rFont val="Tahoma"/>
            <family val="2"/>
          </rPr>
          <t xml:space="preserve">
</t>
        </r>
      </text>
    </comment>
    <comment ref="F513" authorId="0" shapeId="0" xr:uid="{D8127BE8-7B04-4219-B0A3-158719117231}">
      <text>
        <r>
          <rPr>
            <b/>
            <sz val="9"/>
            <color indexed="81"/>
            <rFont val="Tahoma"/>
            <family val="2"/>
          </rPr>
          <t>CEPICI: Prière lier la facture scannée</t>
        </r>
        <r>
          <rPr>
            <sz val="9"/>
            <color indexed="81"/>
            <rFont val="Tahoma"/>
            <family val="2"/>
          </rPr>
          <t xml:space="preserve">
</t>
        </r>
      </text>
    </comment>
    <comment ref="F514" authorId="0" shapeId="0" xr:uid="{32CC43AC-097A-42E9-9688-A2F0AA7A30D6}">
      <text>
        <r>
          <rPr>
            <b/>
            <sz val="9"/>
            <color indexed="81"/>
            <rFont val="Tahoma"/>
            <family val="2"/>
          </rPr>
          <t>CEPICI: Prière lier la facture scannée</t>
        </r>
        <r>
          <rPr>
            <sz val="9"/>
            <color indexed="81"/>
            <rFont val="Tahoma"/>
            <family val="2"/>
          </rPr>
          <t xml:space="preserve">
</t>
        </r>
      </text>
    </comment>
    <comment ref="F515" authorId="0" shapeId="0" xr:uid="{E000F80F-23A0-4576-A5F7-F215B8542E76}">
      <text>
        <r>
          <rPr>
            <b/>
            <sz val="9"/>
            <color indexed="81"/>
            <rFont val="Tahoma"/>
            <family val="2"/>
          </rPr>
          <t>CEPICI: Prière lier la facture scannée</t>
        </r>
        <r>
          <rPr>
            <sz val="9"/>
            <color indexed="81"/>
            <rFont val="Tahoma"/>
            <family val="2"/>
          </rPr>
          <t xml:space="preserve">
</t>
        </r>
      </text>
    </comment>
    <comment ref="F516" authorId="0" shapeId="0" xr:uid="{15DF154C-E075-45DB-B71C-7E0C85AC8D8F}">
      <text>
        <r>
          <rPr>
            <b/>
            <sz val="9"/>
            <color indexed="81"/>
            <rFont val="Tahoma"/>
            <family val="2"/>
          </rPr>
          <t>CEPICI: Prière lier la facture scannée</t>
        </r>
        <r>
          <rPr>
            <sz val="9"/>
            <color indexed="81"/>
            <rFont val="Tahoma"/>
            <family val="2"/>
          </rPr>
          <t xml:space="preserve">
</t>
        </r>
      </text>
    </comment>
    <comment ref="F517" authorId="0" shapeId="0" xr:uid="{296FC8BD-6912-4494-BB46-E67F30D94EA7}">
      <text>
        <r>
          <rPr>
            <b/>
            <sz val="9"/>
            <color indexed="81"/>
            <rFont val="Tahoma"/>
            <family val="2"/>
          </rPr>
          <t>CEPICI: Prière lier la facture scannée</t>
        </r>
        <r>
          <rPr>
            <sz val="9"/>
            <color indexed="81"/>
            <rFont val="Tahoma"/>
            <family val="2"/>
          </rPr>
          <t xml:space="preserve">
</t>
        </r>
      </text>
    </comment>
    <comment ref="F518" authorId="0" shapeId="0" xr:uid="{1FD3954D-A7B5-4CD9-B30D-69DDC419CFD2}">
      <text>
        <r>
          <rPr>
            <b/>
            <sz val="9"/>
            <color indexed="81"/>
            <rFont val="Tahoma"/>
            <family val="2"/>
          </rPr>
          <t>CEPICI: Prière lier la facture scannée</t>
        </r>
        <r>
          <rPr>
            <sz val="9"/>
            <color indexed="81"/>
            <rFont val="Tahoma"/>
            <family val="2"/>
          </rPr>
          <t xml:space="preserve">
</t>
        </r>
      </text>
    </comment>
    <comment ref="F519" authorId="0" shapeId="0" xr:uid="{88886ABF-572F-4792-8C60-752D4B066E5A}">
      <text>
        <r>
          <rPr>
            <b/>
            <sz val="9"/>
            <color indexed="81"/>
            <rFont val="Tahoma"/>
            <family val="2"/>
          </rPr>
          <t>CEPICI: Prière lier la facture scannée</t>
        </r>
        <r>
          <rPr>
            <sz val="9"/>
            <color indexed="81"/>
            <rFont val="Tahoma"/>
            <family val="2"/>
          </rPr>
          <t xml:space="preserve">
</t>
        </r>
      </text>
    </comment>
    <comment ref="F520" authorId="0" shapeId="0" xr:uid="{3A589BDB-05C0-4A3C-AC11-74B08842048C}">
      <text>
        <r>
          <rPr>
            <b/>
            <sz val="9"/>
            <color indexed="81"/>
            <rFont val="Tahoma"/>
            <family val="2"/>
          </rPr>
          <t>CEPICI: Prière lier la facture scannée</t>
        </r>
        <r>
          <rPr>
            <sz val="9"/>
            <color indexed="81"/>
            <rFont val="Tahoma"/>
            <family val="2"/>
          </rPr>
          <t xml:space="preserve">
</t>
        </r>
      </text>
    </comment>
    <comment ref="F521" authorId="0" shapeId="0" xr:uid="{AA4FB25A-A3A8-4CF1-8E38-A915F4E656E8}">
      <text>
        <r>
          <rPr>
            <b/>
            <sz val="9"/>
            <color indexed="81"/>
            <rFont val="Tahoma"/>
            <family val="2"/>
          </rPr>
          <t>CEPICI: Prière lier la facture scannée</t>
        </r>
        <r>
          <rPr>
            <sz val="9"/>
            <color indexed="81"/>
            <rFont val="Tahoma"/>
            <family val="2"/>
          </rPr>
          <t xml:space="preserve">
</t>
        </r>
      </text>
    </comment>
    <comment ref="F522" authorId="0" shapeId="0" xr:uid="{CC92FC7E-900C-4717-B680-FA6198FE1AB8}">
      <text>
        <r>
          <rPr>
            <b/>
            <sz val="9"/>
            <color indexed="81"/>
            <rFont val="Tahoma"/>
            <family val="2"/>
          </rPr>
          <t>CEPICI: Prière lier la facture scannée</t>
        </r>
        <r>
          <rPr>
            <sz val="9"/>
            <color indexed="81"/>
            <rFont val="Tahoma"/>
            <family val="2"/>
          </rPr>
          <t xml:space="preserve">
</t>
        </r>
      </text>
    </comment>
    <comment ref="F523" authorId="0" shapeId="0" xr:uid="{AD3F0450-7717-47F8-A235-F35A1766EB3A}">
      <text>
        <r>
          <rPr>
            <b/>
            <sz val="9"/>
            <color indexed="81"/>
            <rFont val="Tahoma"/>
            <family val="2"/>
          </rPr>
          <t>CEPICI: Prière lier la facture scannée</t>
        </r>
        <r>
          <rPr>
            <sz val="9"/>
            <color indexed="81"/>
            <rFont val="Tahoma"/>
            <family val="2"/>
          </rPr>
          <t xml:space="preserve">
</t>
        </r>
      </text>
    </comment>
    <comment ref="F524" authorId="0" shapeId="0" xr:uid="{F598DD00-BBA2-4EB4-BECD-A41EBDFAFD96}">
      <text>
        <r>
          <rPr>
            <b/>
            <sz val="9"/>
            <color indexed="81"/>
            <rFont val="Tahoma"/>
            <family val="2"/>
          </rPr>
          <t>CEPICI: Prière lier la facture scannée</t>
        </r>
        <r>
          <rPr>
            <sz val="9"/>
            <color indexed="81"/>
            <rFont val="Tahoma"/>
            <family val="2"/>
          </rPr>
          <t xml:space="preserve">
</t>
        </r>
      </text>
    </comment>
    <comment ref="F525" authorId="0" shapeId="0" xr:uid="{4417421C-7850-4655-9D08-7BBE0D4ED60E}">
      <text>
        <r>
          <rPr>
            <b/>
            <sz val="9"/>
            <color indexed="81"/>
            <rFont val="Tahoma"/>
            <family val="2"/>
          </rPr>
          <t>CEPICI: Prière lier la facture scannée</t>
        </r>
        <r>
          <rPr>
            <sz val="9"/>
            <color indexed="81"/>
            <rFont val="Tahoma"/>
            <family val="2"/>
          </rPr>
          <t xml:space="preserve">
</t>
        </r>
      </text>
    </comment>
    <comment ref="F526" authorId="0" shapeId="0" xr:uid="{97186710-8D18-4C9E-8AA0-BB77161AC18E}">
      <text>
        <r>
          <rPr>
            <b/>
            <sz val="9"/>
            <color indexed="81"/>
            <rFont val="Tahoma"/>
            <family val="2"/>
          </rPr>
          <t>CEPICI: Prière lier la facture scannée</t>
        </r>
        <r>
          <rPr>
            <sz val="9"/>
            <color indexed="81"/>
            <rFont val="Tahoma"/>
            <family val="2"/>
          </rPr>
          <t xml:space="preserve">
</t>
        </r>
      </text>
    </comment>
    <comment ref="F527" authorId="0" shapeId="0" xr:uid="{7A89D002-47BE-4536-AEAA-566BAAD9FC8C}">
      <text>
        <r>
          <rPr>
            <b/>
            <sz val="9"/>
            <color indexed="81"/>
            <rFont val="Tahoma"/>
            <family val="2"/>
          </rPr>
          <t>CEPICI: Prière lier la facture scannée</t>
        </r>
        <r>
          <rPr>
            <sz val="9"/>
            <color indexed="81"/>
            <rFont val="Tahoma"/>
            <family val="2"/>
          </rPr>
          <t xml:space="preserve">
</t>
        </r>
      </text>
    </comment>
    <comment ref="F528" authorId="0" shapeId="0" xr:uid="{ECB1117C-42A3-4C41-A895-EA9A113BE1B3}">
      <text>
        <r>
          <rPr>
            <b/>
            <sz val="9"/>
            <color indexed="81"/>
            <rFont val="Tahoma"/>
            <family val="2"/>
          </rPr>
          <t>CEPICI: Prière lier la facture scannée</t>
        </r>
        <r>
          <rPr>
            <sz val="9"/>
            <color indexed="81"/>
            <rFont val="Tahoma"/>
            <family val="2"/>
          </rPr>
          <t xml:space="preserve">
</t>
        </r>
      </text>
    </comment>
    <comment ref="F529" authorId="0" shapeId="0" xr:uid="{30619BC8-B8B1-4F8B-A743-716BDF5F20AC}">
      <text>
        <r>
          <rPr>
            <b/>
            <sz val="9"/>
            <color indexed="81"/>
            <rFont val="Tahoma"/>
            <family val="2"/>
          </rPr>
          <t>CEPICI: Prière lier la facture scannée</t>
        </r>
        <r>
          <rPr>
            <sz val="9"/>
            <color indexed="81"/>
            <rFont val="Tahoma"/>
            <family val="2"/>
          </rPr>
          <t xml:space="preserve">
</t>
        </r>
      </text>
    </comment>
    <comment ref="F530" authorId="0" shapeId="0" xr:uid="{A60C9C66-9877-45A0-8C6F-3E69C9C17EBB}">
      <text>
        <r>
          <rPr>
            <b/>
            <sz val="9"/>
            <color indexed="81"/>
            <rFont val="Tahoma"/>
            <family val="2"/>
          </rPr>
          <t>CEPICI: Prière lier la facture scannée</t>
        </r>
        <r>
          <rPr>
            <sz val="9"/>
            <color indexed="81"/>
            <rFont val="Tahoma"/>
            <family val="2"/>
          </rPr>
          <t xml:space="preserve">
</t>
        </r>
      </text>
    </comment>
    <comment ref="F531" authorId="0" shapeId="0" xr:uid="{1A9CFA00-10A3-42B0-91A3-3522CAC7BFEA}">
      <text>
        <r>
          <rPr>
            <b/>
            <sz val="9"/>
            <color indexed="81"/>
            <rFont val="Tahoma"/>
            <family val="2"/>
          </rPr>
          <t>CEPICI: Prière lier la facture scannée</t>
        </r>
        <r>
          <rPr>
            <sz val="9"/>
            <color indexed="81"/>
            <rFont val="Tahoma"/>
            <family val="2"/>
          </rPr>
          <t xml:space="preserve">
</t>
        </r>
      </text>
    </comment>
    <comment ref="F532" authorId="0" shapeId="0" xr:uid="{A0C02733-A654-4242-B919-AB7FB69336BA}">
      <text>
        <r>
          <rPr>
            <b/>
            <sz val="9"/>
            <color indexed="81"/>
            <rFont val="Tahoma"/>
            <family val="2"/>
          </rPr>
          <t>CEPICI: Prière lier la facture scannée</t>
        </r>
        <r>
          <rPr>
            <sz val="9"/>
            <color indexed="81"/>
            <rFont val="Tahoma"/>
            <family val="2"/>
          </rPr>
          <t xml:space="preserve">
</t>
        </r>
      </text>
    </comment>
    <comment ref="F533" authorId="0" shapeId="0" xr:uid="{2B41C60E-2C1C-41B2-9B84-25E8BB4A9C9F}">
      <text>
        <r>
          <rPr>
            <b/>
            <sz val="9"/>
            <color indexed="81"/>
            <rFont val="Tahoma"/>
            <family val="2"/>
          </rPr>
          <t>CEPICI: Prière lier la facture scannée</t>
        </r>
        <r>
          <rPr>
            <sz val="9"/>
            <color indexed="81"/>
            <rFont val="Tahoma"/>
            <family val="2"/>
          </rPr>
          <t xml:space="preserve">
</t>
        </r>
      </text>
    </comment>
    <comment ref="F534" authorId="0" shapeId="0" xr:uid="{A0B75920-46F2-4FB9-87A7-54CEE3A24FF9}">
      <text>
        <r>
          <rPr>
            <b/>
            <sz val="9"/>
            <color indexed="81"/>
            <rFont val="Tahoma"/>
            <family val="2"/>
          </rPr>
          <t>CEPICI: Prière lier la facture scannée</t>
        </r>
        <r>
          <rPr>
            <sz val="9"/>
            <color indexed="81"/>
            <rFont val="Tahoma"/>
            <family val="2"/>
          </rPr>
          <t xml:space="preserve">
</t>
        </r>
      </text>
    </comment>
    <comment ref="F535" authorId="0" shapeId="0" xr:uid="{6FA2D0AB-AA3B-4B24-B639-054352D9F200}">
      <text>
        <r>
          <rPr>
            <b/>
            <sz val="9"/>
            <color indexed="81"/>
            <rFont val="Tahoma"/>
            <family val="2"/>
          </rPr>
          <t>CEPICI: Prière lier la facture scannée</t>
        </r>
        <r>
          <rPr>
            <sz val="9"/>
            <color indexed="81"/>
            <rFont val="Tahoma"/>
            <family val="2"/>
          </rPr>
          <t xml:space="preserve">
</t>
        </r>
      </text>
    </comment>
    <comment ref="F536" authorId="0" shapeId="0" xr:uid="{098DD273-6A32-4E3E-A942-570DF09FDC48}">
      <text>
        <r>
          <rPr>
            <b/>
            <sz val="9"/>
            <color indexed="81"/>
            <rFont val="Tahoma"/>
            <family val="2"/>
          </rPr>
          <t>CEPICI: Prière lier la facture scannée</t>
        </r>
        <r>
          <rPr>
            <sz val="9"/>
            <color indexed="81"/>
            <rFont val="Tahoma"/>
            <family val="2"/>
          </rPr>
          <t xml:space="preserve">
</t>
        </r>
      </text>
    </comment>
    <comment ref="F537" authorId="0" shapeId="0" xr:uid="{D02D980A-6016-4DFD-89A9-C22BE9F945C5}">
      <text>
        <r>
          <rPr>
            <b/>
            <sz val="9"/>
            <color indexed="81"/>
            <rFont val="Tahoma"/>
            <family val="2"/>
          </rPr>
          <t>CEPICI: Prière lier la facture scannée</t>
        </r>
        <r>
          <rPr>
            <sz val="9"/>
            <color indexed="81"/>
            <rFont val="Tahoma"/>
            <family val="2"/>
          </rPr>
          <t xml:space="preserve">
</t>
        </r>
      </text>
    </comment>
    <comment ref="F538" authorId="0" shapeId="0" xr:uid="{D940413D-2374-4EAE-A7A7-C5ED34AD014B}">
      <text>
        <r>
          <rPr>
            <b/>
            <sz val="9"/>
            <color indexed="81"/>
            <rFont val="Tahoma"/>
            <family val="2"/>
          </rPr>
          <t>CEPICI: Prière lier la facture scannée</t>
        </r>
        <r>
          <rPr>
            <sz val="9"/>
            <color indexed="81"/>
            <rFont val="Tahoma"/>
            <family val="2"/>
          </rPr>
          <t xml:space="preserve">
</t>
        </r>
      </text>
    </comment>
    <comment ref="F539" authorId="0" shapeId="0" xr:uid="{A4E49513-ADDE-4037-BDAB-934C9376474B}">
      <text>
        <r>
          <rPr>
            <b/>
            <sz val="9"/>
            <color indexed="81"/>
            <rFont val="Tahoma"/>
            <family val="2"/>
          </rPr>
          <t>CEPICI: Prière lier la facture scannée</t>
        </r>
        <r>
          <rPr>
            <sz val="9"/>
            <color indexed="81"/>
            <rFont val="Tahoma"/>
            <family val="2"/>
          </rPr>
          <t xml:space="preserve">
</t>
        </r>
      </text>
    </comment>
    <comment ref="F540" authorId="0" shapeId="0" xr:uid="{C3A6B5A0-EDB1-47FC-A5FE-7D90AB6E3B1D}">
      <text>
        <r>
          <rPr>
            <b/>
            <sz val="9"/>
            <color indexed="81"/>
            <rFont val="Tahoma"/>
            <family val="2"/>
          </rPr>
          <t>CEPICI: Prière lier la facture scannée</t>
        </r>
        <r>
          <rPr>
            <sz val="9"/>
            <color indexed="81"/>
            <rFont val="Tahoma"/>
            <family val="2"/>
          </rPr>
          <t xml:space="preserve">
</t>
        </r>
      </text>
    </comment>
    <comment ref="F541" authorId="0" shapeId="0" xr:uid="{398701E8-84BF-4702-8F55-2C0F7234A3CA}">
      <text>
        <r>
          <rPr>
            <b/>
            <sz val="9"/>
            <color indexed="81"/>
            <rFont val="Tahoma"/>
            <family val="2"/>
          </rPr>
          <t>CEPICI: Prière lier la facture scannée</t>
        </r>
        <r>
          <rPr>
            <sz val="9"/>
            <color indexed="81"/>
            <rFont val="Tahoma"/>
            <family val="2"/>
          </rPr>
          <t xml:space="preserve">
</t>
        </r>
      </text>
    </comment>
    <comment ref="F542" authorId="0" shapeId="0" xr:uid="{17DDBEFB-7978-48A1-A248-D001B84304EE}">
      <text>
        <r>
          <rPr>
            <b/>
            <sz val="9"/>
            <color indexed="81"/>
            <rFont val="Tahoma"/>
            <family val="2"/>
          </rPr>
          <t>CEPICI: Prière lier la facture scannée</t>
        </r>
        <r>
          <rPr>
            <sz val="9"/>
            <color indexed="81"/>
            <rFont val="Tahoma"/>
            <family val="2"/>
          </rPr>
          <t xml:space="preserve">
</t>
        </r>
      </text>
    </comment>
    <comment ref="F543" authorId="0" shapeId="0" xr:uid="{8C92D90F-63C6-403E-B0F8-FE822EE1FE5C}">
      <text>
        <r>
          <rPr>
            <b/>
            <sz val="9"/>
            <color indexed="81"/>
            <rFont val="Tahoma"/>
            <family val="2"/>
          </rPr>
          <t>CEPICI: Prière lier la facture scannée</t>
        </r>
        <r>
          <rPr>
            <sz val="9"/>
            <color indexed="81"/>
            <rFont val="Tahoma"/>
            <family val="2"/>
          </rPr>
          <t xml:space="preserve">
</t>
        </r>
      </text>
    </comment>
    <comment ref="F544" authorId="0" shapeId="0" xr:uid="{57110126-33CF-428F-887D-C889C98FC27B}">
      <text>
        <r>
          <rPr>
            <b/>
            <sz val="9"/>
            <color indexed="81"/>
            <rFont val="Tahoma"/>
            <family val="2"/>
          </rPr>
          <t>CEPICI: Prière lier la facture scannée</t>
        </r>
        <r>
          <rPr>
            <sz val="9"/>
            <color indexed="81"/>
            <rFont val="Tahoma"/>
            <family val="2"/>
          </rPr>
          <t xml:space="preserve">
</t>
        </r>
      </text>
    </comment>
    <comment ref="F545" authorId="0" shapeId="0" xr:uid="{C6C627C4-8839-4650-AECD-B1450B1C1317}">
      <text>
        <r>
          <rPr>
            <b/>
            <sz val="9"/>
            <color indexed="81"/>
            <rFont val="Tahoma"/>
            <family val="2"/>
          </rPr>
          <t>CEPICI: Prière lier la facture scannée</t>
        </r>
        <r>
          <rPr>
            <sz val="9"/>
            <color indexed="81"/>
            <rFont val="Tahoma"/>
            <family val="2"/>
          </rPr>
          <t xml:space="preserve">
</t>
        </r>
      </text>
    </comment>
    <comment ref="F546" authorId="0" shapeId="0" xr:uid="{86473314-6BF8-4186-9013-B7283E04E5F4}">
      <text>
        <r>
          <rPr>
            <b/>
            <sz val="9"/>
            <color indexed="81"/>
            <rFont val="Tahoma"/>
            <family val="2"/>
          </rPr>
          <t>CEPICI: Prière lier la facture scannée</t>
        </r>
        <r>
          <rPr>
            <sz val="9"/>
            <color indexed="81"/>
            <rFont val="Tahoma"/>
            <family val="2"/>
          </rPr>
          <t xml:space="preserve">
</t>
        </r>
      </text>
    </comment>
    <comment ref="F547" authorId="0" shapeId="0" xr:uid="{CAFDBA07-8F90-4538-87E2-2FF5DCB34697}">
      <text>
        <r>
          <rPr>
            <b/>
            <sz val="9"/>
            <color indexed="81"/>
            <rFont val="Tahoma"/>
            <family val="2"/>
          </rPr>
          <t>CEPICI: Prière lier la facture scannée</t>
        </r>
        <r>
          <rPr>
            <sz val="9"/>
            <color indexed="81"/>
            <rFont val="Tahoma"/>
            <family val="2"/>
          </rPr>
          <t xml:space="preserve">
</t>
        </r>
      </text>
    </comment>
    <comment ref="F548" authorId="0" shapeId="0" xr:uid="{60968B3E-EEA0-418D-A038-A87F6BD54630}">
      <text>
        <r>
          <rPr>
            <b/>
            <sz val="9"/>
            <color indexed="81"/>
            <rFont val="Tahoma"/>
            <family val="2"/>
          </rPr>
          <t>CEPICI: Prière lier la facture scannée</t>
        </r>
        <r>
          <rPr>
            <sz val="9"/>
            <color indexed="81"/>
            <rFont val="Tahoma"/>
            <family val="2"/>
          </rPr>
          <t xml:space="preserve">
</t>
        </r>
      </text>
    </comment>
    <comment ref="F549" authorId="0" shapeId="0" xr:uid="{E64B0EE9-1FA3-4873-A3DA-DA7ACE1D2D19}">
      <text>
        <r>
          <rPr>
            <b/>
            <sz val="9"/>
            <color indexed="81"/>
            <rFont val="Tahoma"/>
            <family val="2"/>
          </rPr>
          <t>CEPICI: Prière lier la facture scannée</t>
        </r>
        <r>
          <rPr>
            <sz val="9"/>
            <color indexed="81"/>
            <rFont val="Tahoma"/>
            <family val="2"/>
          </rPr>
          <t xml:space="preserve">
</t>
        </r>
      </text>
    </comment>
    <comment ref="F550" authorId="0" shapeId="0" xr:uid="{CBBF1131-8FE9-421C-B29A-695E06151777}">
      <text>
        <r>
          <rPr>
            <b/>
            <sz val="9"/>
            <color indexed="81"/>
            <rFont val="Tahoma"/>
            <family val="2"/>
          </rPr>
          <t>CEPICI: Prière lier la facture scannée</t>
        </r>
        <r>
          <rPr>
            <sz val="9"/>
            <color indexed="81"/>
            <rFont val="Tahoma"/>
            <family val="2"/>
          </rPr>
          <t xml:space="preserve">
</t>
        </r>
      </text>
    </comment>
    <comment ref="F551" authorId="0" shapeId="0" xr:uid="{13794C4E-AF6C-4DD7-9631-1883EF92D6D2}">
      <text>
        <r>
          <rPr>
            <b/>
            <sz val="9"/>
            <color indexed="81"/>
            <rFont val="Tahoma"/>
            <family val="2"/>
          </rPr>
          <t>CEPICI: Prière lier la facture scannée</t>
        </r>
        <r>
          <rPr>
            <sz val="9"/>
            <color indexed="81"/>
            <rFont val="Tahoma"/>
            <family val="2"/>
          </rPr>
          <t xml:space="preserve">
</t>
        </r>
      </text>
    </comment>
    <comment ref="F552" authorId="0" shapeId="0" xr:uid="{989C181A-3A21-44A0-90E5-CD2F4FB45736}">
      <text>
        <r>
          <rPr>
            <b/>
            <sz val="9"/>
            <color indexed="81"/>
            <rFont val="Tahoma"/>
            <family val="2"/>
          </rPr>
          <t>CEPICI: Prière lier la facture scannée</t>
        </r>
        <r>
          <rPr>
            <sz val="9"/>
            <color indexed="81"/>
            <rFont val="Tahoma"/>
            <family val="2"/>
          </rPr>
          <t xml:space="preserve">
</t>
        </r>
      </text>
    </comment>
    <comment ref="F553" authorId="0" shapeId="0" xr:uid="{CA4A9DE0-A670-4A2A-BC78-4368B6EF71C0}">
      <text>
        <r>
          <rPr>
            <b/>
            <sz val="9"/>
            <color indexed="81"/>
            <rFont val="Tahoma"/>
            <family val="2"/>
          </rPr>
          <t>CEPICI: Prière lier la facture scannée</t>
        </r>
        <r>
          <rPr>
            <sz val="9"/>
            <color indexed="81"/>
            <rFont val="Tahoma"/>
            <family val="2"/>
          </rPr>
          <t xml:space="preserve">
</t>
        </r>
      </text>
    </comment>
    <comment ref="F554" authorId="0" shapeId="0" xr:uid="{F7E53385-2F1B-4E1A-9CBD-7F7AD17DE0FE}">
      <text>
        <r>
          <rPr>
            <b/>
            <sz val="9"/>
            <color indexed="81"/>
            <rFont val="Tahoma"/>
            <family val="2"/>
          </rPr>
          <t>CEPICI: Prière lier la facture scannée</t>
        </r>
        <r>
          <rPr>
            <sz val="9"/>
            <color indexed="81"/>
            <rFont val="Tahoma"/>
            <family val="2"/>
          </rPr>
          <t xml:space="preserve">
</t>
        </r>
      </text>
    </comment>
    <comment ref="F555" authorId="0" shapeId="0" xr:uid="{1B0B6310-7973-4466-BDCE-D9BF62619D91}">
      <text>
        <r>
          <rPr>
            <b/>
            <sz val="9"/>
            <color indexed="81"/>
            <rFont val="Tahoma"/>
            <family val="2"/>
          </rPr>
          <t>CEPICI: Prière lier la facture scannée</t>
        </r>
        <r>
          <rPr>
            <sz val="9"/>
            <color indexed="81"/>
            <rFont val="Tahoma"/>
            <family val="2"/>
          </rPr>
          <t xml:space="preserve">
</t>
        </r>
      </text>
    </comment>
    <comment ref="F556" authorId="0" shapeId="0" xr:uid="{423CDB0D-E194-4EDD-BA47-9ABAE066A1FE}">
      <text>
        <r>
          <rPr>
            <b/>
            <sz val="9"/>
            <color indexed="81"/>
            <rFont val="Tahoma"/>
            <family val="2"/>
          </rPr>
          <t>CEPICI: Prière lier la facture scannée</t>
        </r>
        <r>
          <rPr>
            <sz val="9"/>
            <color indexed="81"/>
            <rFont val="Tahoma"/>
            <family val="2"/>
          </rPr>
          <t xml:space="preserve">
</t>
        </r>
      </text>
    </comment>
    <comment ref="F557" authorId="0" shapeId="0" xr:uid="{AD425B2A-6E0F-446A-8022-0ACE88D93EBA}">
      <text>
        <r>
          <rPr>
            <b/>
            <sz val="9"/>
            <color indexed="81"/>
            <rFont val="Tahoma"/>
            <family val="2"/>
          </rPr>
          <t>CEPICI: Prière lier la facture scannée</t>
        </r>
        <r>
          <rPr>
            <sz val="9"/>
            <color indexed="81"/>
            <rFont val="Tahoma"/>
            <family val="2"/>
          </rPr>
          <t xml:space="preserve">
</t>
        </r>
      </text>
    </comment>
    <comment ref="F558" authorId="0" shapeId="0" xr:uid="{23625CCF-E749-4072-BA94-A86F1F80DDE0}">
      <text>
        <r>
          <rPr>
            <b/>
            <sz val="9"/>
            <color indexed="81"/>
            <rFont val="Tahoma"/>
            <family val="2"/>
          </rPr>
          <t>CEPICI: Prière lier la facture scannée</t>
        </r>
        <r>
          <rPr>
            <sz val="9"/>
            <color indexed="81"/>
            <rFont val="Tahoma"/>
            <family val="2"/>
          </rPr>
          <t xml:space="preserve">
</t>
        </r>
      </text>
    </comment>
    <comment ref="F559" authorId="0" shapeId="0" xr:uid="{3D946D50-3FB2-4E81-A48D-6F321CCFB035}">
      <text>
        <r>
          <rPr>
            <b/>
            <sz val="9"/>
            <color indexed="81"/>
            <rFont val="Tahoma"/>
            <family val="2"/>
          </rPr>
          <t>CEPICI: Prière lier la facture scannée</t>
        </r>
        <r>
          <rPr>
            <sz val="9"/>
            <color indexed="81"/>
            <rFont val="Tahoma"/>
            <family val="2"/>
          </rPr>
          <t xml:space="preserve">
</t>
        </r>
      </text>
    </comment>
    <comment ref="F560" authorId="0" shapeId="0" xr:uid="{907CB38A-DDDD-4F8B-A918-FE363E6B3F6D}">
      <text>
        <r>
          <rPr>
            <b/>
            <sz val="9"/>
            <color indexed="81"/>
            <rFont val="Tahoma"/>
            <family val="2"/>
          </rPr>
          <t>CEPICI: Prière lier la facture scannée</t>
        </r>
        <r>
          <rPr>
            <sz val="9"/>
            <color indexed="81"/>
            <rFont val="Tahoma"/>
            <family val="2"/>
          </rPr>
          <t xml:space="preserve">
</t>
        </r>
      </text>
    </comment>
    <comment ref="F561" authorId="0" shapeId="0" xr:uid="{3B574709-E396-4F07-9359-5777749BC832}">
      <text>
        <r>
          <rPr>
            <b/>
            <sz val="9"/>
            <color indexed="81"/>
            <rFont val="Tahoma"/>
            <family val="2"/>
          </rPr>
          <t>CEPICI: Prière lier la facture scannée</t>
        </r>
        <r>
          <rPr>
            <sz val="9"/>
            <color indexed="81"/>
            <rFont val="Tahoma"/>
            <family val="2"/>
          </rPr>
          <t xml:space="preserve">
</t>
        </r>
      </text>
    </comment>
    <comment ref="F562" authorId="0" shapeId="0" xr:uid="{E501BEC7-E8A8-408A-9404-14AA8CC490CC}">
      <text>
        <r>
          <rPr>
            <b/>
            <sz val="9"/>
            <color indexed="81"/>
            <rFont val="Tahoma"/>
            <family val="2"/>
          </rPr>
          <t>CEPICI: Prière lier la facture scannée</t>
        </r>
        <r>
          <rPr>
            <sz val="9"/>
            <color indexed="81"/>
            <rFont val="Tahoma"/>
            <family val="2"/>
          </rPr>
          <t xml:space="preserve">
</t>
        </r>
      </text>
    </comment>
    <comment ref="F563" authorId="0" shapeId="0" xr:uid="{933980C1-16A5-4F90-AADF-7271B5752AE5}">
      <text>
        <r>
          <rPr>
            <b/>
            <sz val="9"/>
            <color indexed="81"/>
            <rFont val="Tahoma"/>
            <family val="2"/>
          </rPr>
          <t>CEPICI: Prière lier la facture scannée</t>
        </r>
        <r>
          <rPr>
            <sz val="9"/>
            <color indexed="81"/>
            <rFont val="Tahoma"/>
            <family val="2"/>
          </rPr>
          <t xml:space="preserve">
</t>
        </r>
      </text>
    </comment>
    <comment ref="F564" authorId="0" shapeId="0" xr:uid="{B9A95C3B-5F69-4386-95F2-E254305F7766}">
      <text>
        <r>
          <rPr>
            <b/>
            <sz val="9"/>
            <color indexed="81"/>
            <rFont val="Tahoma"/>
            <family val="2"/>
          </rPr>
          <t>CEPICI: Prière lier la facture scannée</t>
        </r>
        <r>
          <rPr>
            <sz val="9"/>
            <color indexed="81"/>
            <rFont val="Tahoma"/>
            <family val="2"/>
          </rPr>
          <t xml:space="preserve">
</t>
        </r>
      </text>
    </comment>
    <comment ref="F565" authorId="0" shapeId="0" xr:uid="{19A2A7CC-84C0-4C9B-A510-611C3B03F861}">
      <text>
        <r>
          <rPr>
            <b/>
            <sz val="9"/>
            <color indexed="81"/>
            <rFont val="Tahoma"/>
            <family val="2"/>
          </rPr>
          <t>CEPICI: Prière lier la facture scannée</t>
        </r>
        <r>
          <rPr>
            <sz val="9"/>
            <color indexed="81"/>
            <rFont val="Tahoma"/>
            <family val="2"/>
          </rPr>
          <t xml:space="preserve">
</t>
        </r>
      </text>
    </comment>
    <comment ref="F566" authorId="0" shapeId="0" xr:uid="{FBD47533-06A1-4A90-A453-EED4B574ECF3}">
      <text>
        <r>
          <rPr>
            <b/>
            <sz val="9"/>
            <color indexed="81"/>
            <rFont val="Tahoma"/>
            <family val="2"/>
          </rPr>
          <t>CEPICI: Prière lier la facture scannée</t>
        </r>
        <r>
          <rPr>
            <sz val="9"/>
            <color indexed="81"/>
            <rFont val="Tahoma"/>
            <family val="2"/>
          </rPr>
          <t xml:space="preserve">
</t>
        </r>
      </text>
    </comment>
    <comment ref="F567" authorId="0" shapeId="0" xr:uid="{E1273A0F-78CB-4988-BF5E-30F70F1866B3}">
      <text>
        <r>
          <rPr>
            <b/>
            <sz val="9"/>
            <color indexed="81"/>
            <rFont val="Tahoma"/>
            <family val="2"/>
          </rPr>
          <t>CEPICI: Prière lier la facture scannée</t>
        </r>
        <r>
          <rPr>
            <sz val="9"/>
            <color indexed="81"/>
            <rFont val="Tahoma"/>
            <family val="2"/>
          </rPr>
          <t xml:space="preserve">
</t>
        </r>
      </text>
    </comment>
    <comment ref="F568" authorId="0" shapeId="0" xr:uid="{82BF9A22-4B32-4066-9D77-5D1D9192DA50}">
      <text>
        <r>
          <rPr>
            <b/>
            <sz val="9"/>
            <color indexed="81"/>
            <rFont val="Tahoma"/>
            <family val="2"/>
          </rPr>
          <t>CEPICI: Prière lier la facture scannée</t>
        </r>
        <r>
          <rPr>
            <sz val="9"/>
            <color indexed="81"/>
            <rFont val="Tahoma"/>
            <family val="2"/>
          </rPr>
          <t xml:space="preserve">
</t>
        </r>
      </text>
    </comment>
    <comment ref="F569" authorId="0" shapeId="0" xr:uid="{8E449AD7-943F-4F6E-8738-B184DBBFC937}">
      <text>
        <r>
          <rPr>
            <b/>
            <sz val="9"/>
            <color indexed="81"/>
            <rFont val="Tahoma"/>
            <family val="2"/>
          </rPr>
          <t>CEPICI: Prière lier la facture scannée</t>
        </r>
        <r>
          <rPr>
            <sz val="9"/>
            <color indexed="81"/>
            <rFont val="Tahoma"/>
            <family val="2"/>
          </rPr>
          <t xml:space="preserve">
</t>
        </r>
      </text>
    </comment>
    <comment ref="F570" authorId="0" shapeId="0" xr:uid="{52D54676-B19A-495E-A19E-F04A00B3604C}">
      <text>
        <r>
          <rPr>
            <b/>
            <sz val="9"/>
            <color indexed="81"/>
            <rFont val="Tahoma"/>
            <family val="2"/>
          </rPr>
          <t>CEPICI: Prière lier la facture scannée</t>
        </r>
        <r>
          <rPr>
            <sz val="9"/>
            <color indexed="81"/>
            <rFont val="Tahoma"/>
            <family val="2"/>
          </rPr>
          <t xml:space="preserve">
</t>
        </r>
      </text>
    </comment>
    <comment ref="F571" authorId="0" shapeId="0" xr:uid="{07EAE2E5-7060-4A03-9EFE-68BE97E25A82}">
      <text>
        <r>
          <rPr>
            <b/>
            <sz val="9"/>
            <color indexed="81"/>
            <rFont val="Tahoma"/>
            <family val="2"/>
          </rPr>
          <t>CEPICI: Prière lier la facture scannée</t>
        </r>
        <r>
          <rPr>
            <sz val="9"/>
            <color indexed="81"/>
            <rFont val="Tahoma"/>
            <family val="2"/>
          </rPr>
          <t xml:space="preserve">
</t>
        </r>
      </text>
    </comment>
    <comment ref="F572" authorId="0" shapeId="0" xr:uid="{088E7B0D-3EBE-476A-94C5-A9CD23D8DB77}">
      <text>
        <r>
          <rPr>
            <b/>
            <sz val="9"/>
            <color indexed="81"/>
            <rFont val="Tahoma"/>
            <family val="2"/>
          </rPr>
          <t>CEPICI: Prière lier la facture scannée</t>
        </r>
        <r>
          <rPr>
            <sz val="9"/>
            <color indexed="81"/>
            <rFont val="Tahoma"/>
            <family val="2"/>
          </rPr>
          <t xml:space="preserve">
</t>
        </r>
      </text>
    </comment>
    <comment ref="F573" authorId="0" shapeId="0" xr:uid="{19032ADC-A25F-4CBB-B9A8-AB58953895D8}">
      <text>
        <r>
          <rPr>
            <b/>
            <sz val="9"/>
            <color indexed="81"/>
            <rFont val="Tahoma"/>
            <family val="2"/>
          </rPr>
          <t>CEPICI: Prière lier la facture scannée</t>
        </r>
        <r>
          <rPr>
            <sz val="9"/>
            <color indexed="81"/>
            <rFont val="Tahoma"/>
            <family val="2"/>
          </rPr>
          <t xml:space="preserve">
</t>
        </r>
      </text>
    </comment>
    <comment ref="F574" authorId="0" shapeId="0" xr:uid="{F566F899-3812-4083-8161-DBF651F52A45}">
      <text>
        <r>
          <rPr>
            <b/>
            <sz val="9"/>
            <color indexed="81"/>
            <rFont val="Tahoma"/>
            <family val="2"/>
          </rPr>
          <t>CEPICI: Prière lier la facture scannée</t>
        </r>
        <r>
          <rPr>
            <sz val="9"/>
            <color indexed="81"/>
            <rFont val="Tahoma"/>
            <family val="2"/>
          </rPr>
          <t xml:space="preserve">
</t>
        </r>
      </text>
    </comment>
    <comment ref="F575" authorId="0" shapeId="0" xr:uid="{F9272E5E-4ED2-4196-9F42-B244F999F9E9}">
      <text>
        <r>
          <rPr>
            <b/>
            <sz val="9"/>
            <color indexed="81"/>
            <rFont val="Tahoma"/>
            <family val="2"/>
          </rPr>
          <t>CEPICI: Prière lier la facture scannée</t>
        </r>
        <r>
          <rPr>
            <sz val="9"/>
            <color indexed="81"/>
            <rFont val="Tahoma"/>
            <family val="2"/>
          </rPr>
          <t xml:space="preserve">
</t>
        </r>
      </text>
    </comment>
    <comment ref="F576" authorId="0" shapeId="0" xr:uid="{9EF70F3F-7BD1-4A70-ADA1-D6BDBBB2F41C}">
      <text>
        <r>
          <rPr>
            <b/>
            <sz val="9"/>
            <color indexed="81"/>
            <rFont val="Tahoma"/>
            <family val="2"/>
          </rPr>
          <t>CEPICI: Prière lier la facture scannée</t>
        </r>
        <r>
          <rPr>
            <sz val="9"/>
            <color indexed="81"/>
            <rFont val="Tahoma"/>
            <family val="2"/>
          </rPr>
          <t xml:space="preserve">
</t>
        </r>
      </text>
    </comment>
    <comment ref="F577" authorId="0" shapeId="0" xr:uid="{03941A3F-F4E5-4486-A130-DE1AA561DA25}">
      <text>
        <r>
          <rPr>
            <b/>
            <sz val="9"/>
            <color indexed="81"/>
            <rFont val="Tahoma"/>
            <family val="2"/>
          </rPr>
          <t>CEPICI: Prière lier la facture scannée</t>
        </r>
        <r>
          <rPr>
            <sz val="9"/>
            <color indexed="81"/>
            <rFont val="Tahoma"/>
            <family val="2"/>
          </rPr>
          <t xml:space="preserve">
</t>
        </r>
      </text>
    </comment>
    <comment ref="F578" authorId="0" shapeId="0" xr:uid="{AA82FCC2-D0F1-44F6-876A-18354D3AC5C6}">
      <text>
        <r>
          <rPr>
            <b/>
            <sz val="9"/>
            <color indexed="81"/>
            <rFont val="Tahoma"/>
            <family val="2"/>
          </rPr>
          <t>CEPICI: Prière lier la facture scannée</t>
        </r>
        <r>
          <rPr>
            <sz val="9"/>
            <color indexed="81"/>
            <rFont val="Tahoma"/>
            <family val="2"/>
          </rPr>
          <t xml:space="preserve">
</t>
        </r>
      </text>
    </comment>
    <comment ref="F579" authorId="0" shapeId="0" xr:uid="{088DC53E-C5C4-4C41-8AC2-9DB872368EC3}">
      <text>
        <r>
          <rPr>
            <b/>
            <sz val="9"/>
            <color indexed="81"/>
            <rFont val="Tahoma"/>
            <family val="2"/>
          </rPr>
          <t>CEPICI: Prière lier la facture scannée</t>
        </r>
        <r>
          <rPr>
            <sz val="9"/>
            <color indexed="81"/>
            <rFont val="Tahoma"/>
            <family val="2"/>
          </rPr>
          <t xml:space="preserve">
</t>
        </r>
      </text>
    </comment>
    <comment ref="F580" authorId="0" shapeId="0" xr:uid="{CA323277-8125-4682-8A63-4640538225EC}">
      <text>
        <r>
          <rPr>
            <b/>
            <sz val="9"/>
            <color indexed="81"/>
            <rFont val="Tahoma"/>
            <family val="2"/>
          </rPr>
          <t>CEPICI: Prière lier la facture scannée</t>
        </r>
        <r>
          <rPr>
            <sz val="9"/>
            <color indexed="81"/>
            <rFont val="Tahoma"/>
            <family val="2"/>
          </rPr>
          <t xml:space="preserve">
</t>
        </r>
      </text>
    </comment>
    <comment ref="F581" authorId="0" shapeId="0" xr:uid="{B2EF4FC7-0614-42C3-A3AA-2598D62A44B7}">
      <text>
        <r>
          <rPr>
            <b/>
            <sz val="9"/>
            <color indexed="81"/>
            <rFont val="Tahoma"/>
            <family val="2"/>
          </rPr>
          <t>CEPICI: Prière lier la facture scannée</t>
        </r>
        <r>
          <rPr>
            <sz val="9"/>
            <color indexed="81"/>
            <rFont val="Tahoma"/>
            <family val="2"/>
          </rPr>
          <t xml:space="preserve">
</t>
        </r>
      </text>
    </comment>
    <comment ref="F582" authorId="0" shapeId="0" xr:uid="{219EFAEF-782E-4BC2-91DC-4C529500D36B}">
      <text>
        <r>
          <rPr>
            <b/>
            <sz val="9"/>
            <color indexed="81"/>
            <rFont val="Tahoma"/>
            <family val="2"/>
          </rPr>
          <t>CEPICI: Prière lier la facture scannée</t>
        </r>
        <r>
          <rPr>
            <sz val="9"/>
            <color indexed="81"/>
            <rFont val="Tahoma"/>
            <family val="2"/>
          </rPr>
          <t xml:space="preserve">
</t>
        </r>
      </text>
    </comment>
    <comment ref="F583" authorId="0" shapeId="0" xr:uid="{3851FC5F-6285-4872-8BD1-69FDCDAB71BF}">
      <text>
        <r>
          <rPr>
            <b/>
            <sz val="9"/>
            <color indexed="81"/>
            <rFont val="Tahoma"/>
            <family val="2"/>
          </rPr>
          <t>CEPICI: Prière lier la facture scannée</t>
        </r>
        <r>
          <rPr>
            <sz val="9"/>
            <color indexed="81"/>
            <rFont val="Tahoma"/>
            <family val="2"/>
          </rPr>
          <t xml:space="preserve">
</t>
        </r>
      </text>
    </comment>
    <comment ref="F584" authorId="0" shapeId="0" xr:uid="{F2B84505-E626-43BB-92D4-46CFE7898E38}">
      <text>
        <r>
          <rPr>
            <b/>
            <sz val="9"/>
            <color indexed="81"/>
            <rFont val="Tahoma"/>
            <family val="2"/>
          </rPr>
          <t>CEPICI: Prière lier la facture scannée</t>
        </r>
        <r>
          <rPr>
            <sz val="9"/>
            <color indexed="81"/>
            <rFont val="Tahoma"/>
            <family val="2"/>
          </rPr>
          <t xml:space="preserve">
</t>
        </r>
      </text>
    </comment>
    <comment ref="F585" authorId="0" shapeId="0" xr:uid="{EC973915-3756-4128-B1BA-003AA52F4F9A}">
      <text>
        <r>
          <rPr>
            <b/>
            <sz val="9"/>
            <color indexed="81"/>
            <rFont val="Tahoma"/>
            <family val="2"/>
          </rPr>
          <t>CEPICI: Prière lier la facture scannée</t>
        </r>
        <r>
          <rPr>
            <sz val="9"/>
            <color indexed="81"/>
            <rFont val="Tahoma"/>
            <family val="2"/>
          </rPr>
          <t xml:space="preserve">
</t>
        </r>
      </text>
    </comment>
    <comment ref="F586" authorId="0" shapeId="0" xr:uid="{81793C40-2527-49EC-92A3-8705CE77CF1E}">
      <text>
        <r>
          <rPr>
            <b/>
            <sz val="9"/>
            <color indexed="81"/>
            <rFont val="Tahoma"/>
            <family val="2"/>
          </rPr>
          <t>CEPICI: Prière lier la facture scannée</t>
        </r>
        <r>
          <rPr>
            <sz val="9"/>
            <color indexed="81"/>
            <rFont val="Tahoma"/>
            <family val="2"/>
          </rPr>
          <t xml:space="preserve">
</t>
        </r>
      </text>
    </comment>
    <comment ref="F587" authorId="0" shapeId="0" xr:uid="{5427ED60-B036-471C-81F5-6DD841044BFE}">
      <text>
        <r>
          <rPr>
            <b/>
            <sz val="9"/>
            <color indexed="81"/>
            <rFont val="Tahoma"/>
            <family val="2"/>
          </rPr>
          <t>CEPICI: Prière lier la facture scannée</t>
        </r>
        <r>
          <rPr>
            <sz val="9"/>
            <color indexed="81"/>
            <rFont val="Tahoma"/>
            <family val="2"/>
          </rPr>
          <t xml:space="preserve">
</t>
        </r>
      </text>
    </comment>
    <comment ref="F588" authorId="0" shapeId="0" xr:uid="{7FDDA4C5-AEA8-449F-A651-97A6F4DA84F7}">
      <text>
        <r>
          <rPr>
            <b/>
            <sz val="9"/>
            <color indexed="81"/>
            <rFont val="Tahoma"/>
            <family val="2"/>
          </rPr>
          <t>CEPICI: Prière lier la facture scannée</t>
        </r>
        <r>
          <rPr>
            <sz val="9"/>
            <color indexed="81"/>
            <rFont val="Tahoma"/>
            <family val="2"/>
          </rPr>
          <t xml:space="preserve">
</t>
        </r>
      </text>
    </comment>
    <comment ref="F589" authorId="0" shapeId="0" xr:uid="{48F8E477-6811-43AB-8EFA-8F2B0029A470}">
      <text>
        <r>
          <rPr>
            <b/>
            <sz val="9"/>
            <color indexed="81"/>
            <rFont val="Tahoma"/>
            <family val="2"/>
          </rPr>
          <t>CEPICI: Prière lier la facture scannée</t>
        </r>
        <r>
          <rPr>
            <sz val="9"/>
            <color indexed="81"/>
            <rFont val="Tahoma"/>
            <family val="2"/>
          </rPr>
          <t xml:space="preserve">
</t>
        </r>
      </text>
    </comment>
    <comment ref="F590" authorId="0" shapeId="0" xr:uid="{78A31261-02B4-4A5A-949C-672409919118}">
      <text>
        <r>
          <rPr>
            <b/>
            <sz val="9"/>
            <color indexed="81"/>
            <rFont val="Tahoma"/>
            <family val="2"/>
          </rPr>
          <t>CEPICI: Prière lier la facture scannée</t>
        </r>
        <r>
          <rPr>
            <sz val="9"/>
            <color indexed="81"/>
            <rFont val="Tahoma"/>
            <family val="2"/>
          </rPr>
          <t xml:space="preserve">
</t>
        </r>
      </text>
    </comment>
    <comment ref="F591" authorId="0" shapeId="0" xr:uid="{558A1992-8758-4135-82A1-F9BCCB098726}">
      <text>
        <r>
          <rPr>
            <b/>
            <sz val="9"/>
            <color indexed="81"/>
            <rFont val="Tahoma"/>
            <family val="2"/>
          </rPr>
          <t>CEPICI: Prière lier la facture scannée</t>
        </r>
        <r>
          <rPr>
            <sz val="9"/>
            <color indexed="81"/>
            <rFont val="Tahoma"/>
            <family val="2"/>
          </rPr>
          <t xml:space="preserve">
</t>
        </r>
      </text>
    </comment>
    <comment ref="F592" authorId="0" shapeId="0" xr:uid="{62C473D9-785B-4DE8-924E-3BAFF2C77492}">
      <text>
        <r>
          <rPr>
            <b/>
            <sz val="9"/>
            <color indexed="81"/>
            <rFont val="Tahoma"/>
            <family val="2"/>
          </rPr>
          <t>CEPICI: Prière lier la facture scannée</t>
        </r>
        <r>
          <rPr>
            <sz val="9"/>
            <color indexed="81"/>
            <rFont val="Tahoma"/>
            <family val="2"/>
          </rPr>
          <t xml:space="preserve">
</t>
        </r>
      </text>
    </comment>
    <comment ref="F593" authorId="0" shapeId="0" xr:uid="{CE989507-885A-48F3-9326-E6C33D84EA00}">
      <text>
        <r>
          <rPr>
            <b/>
            <sz val="9"/>
            <color indexed="81"/>
            <rFont val="Tahoma"/>
            <family val="2"/>
          </rPr>
          <t>CEPICI: Prière lier la facture scannée</t>
        </r>
        <r>
          <rPr>
            <sz val="9"/>
            <color indexed="81"/>
            <rFont val="Tahoma"/>
            <family val="2"/>
          </rPr>
          <t xml:space="preserve">
</t>
        </r>
      </text>
    </comment>
    <comment ref="F594" authorId="0" shapeId="0" xr:uid="{8741DF3D-EAAC-4120-998F-B456658FDC7A}">
      <text>
        <r>
          <rPr>
            <b/>
            <sz val="9"/>
            <color indexed="81"/>
            <rFont val="Tahoma"/>
            <family val="2"/>
          </rPr>
          <t>CEPICI: Prière lier la facture scannée</t>
        </r>
        <r>
          <rPr>
            <sz val="9"/>
            <color indexed="81"/>
            <rFont val="Tahoma"/>
            <family val="2"/>
          </rPr>
          <t xml:space="preserve">
</t>
        </r>
      </text>
    </comment>
    <comment ref="F595" authorId="0" shapeId="0" xr:uid="{57F57FDD-849C-4DA8-96FB-DB0E4C116D82}">
      <text>
        <r>
          <rPr>
            <b/>
            <sz val="9"/>
            <color indexed="81"/>
            <rFont val="Tahoma"/>
            <family val="2"/>
          </rPr>
          <t>CEPICI: Prière lier la facture scannée</t>
        </r>
        <r>
          <rPr>
            <sz val="9"/>
            <color indexed="81"/>
            <rFont val="Tahoma"/>
            <family val="2"/>
          </rPr>
          <t xml:space="preserve">
</t>
        </r>
      </text>
    </comment>
    <comment ref="F596" authorId="0" shapeId="0" xr:uid="{A0EADC0E-5ED8-470F-B745-B66094107BBA}">
      <text>
        <r>
          <rPr>
            <b/>
            <sz val="9"/>
            <color indexed="81"/>
            <rFont val="Tahoma"/>
            <family val="2"/>
          </rPr>
          <t>CEPICI: Prière lier la facture scannée</t>
        </r>
        <r>
          <rPr>
            <sz val="9"/>
            <color indexed="81"/>
            <rFont val="Tahoma"/>
            <family val="2"/>
          </rPr>
          <t xml:space="preserve">
</t>
        </r>
      </text>
    </comment>
    <comment ref="F597" authorId="0" shapeId="0" xr:uid="{3D044C9B-B170-4BF1-A7B5-0CAB5C341F76}">
      <text>
        <r>
          <rPr>
            <b/>
            <sz val="9"/>
            <color indexed="81"/>
            <rFont val="Tahoma"/>
            <family val="2"/>
          </rPr>
          <t>CEPICI: Prière lier la facture scannée</t>
        </r>
        <r>
          <rPr>
            <sz val="9"/>
            <color indexed="81"/>
            <rFont val="Tahoma"/>
            <family val="2"/>
          </rPr>
          <t xml:space="preserve">
</t>
        </r>
      </text>
    </comment>
    <comment ref="F598" authorId="0" shapeId="0" xr:uid="{74F1B60B-1DEB-42DA-A9DE-B5A44F21A525}">
      <text>
        <r>
          <rPr>
            <b/>
            <sz val="9"/>
            <color indexed="81"/>
            <rFont val="Tahoma"/>
            <family val="2"/>
          </rPr>
          <t>CEPICI: Prière lier la facture scannée</t>
        </r>
        <r>
          <rPr>
            <sz val="9"/>
            <color indexed="81"/>
            <rFont val="Tahoma"/>
            <family val="2"/>
          </rPr>
          <t xml:space="preserve">
</t>
        </r>
      </text>
    </comment>
    <comment ref="F599" authorId="0" shapeId="0" xr:uid="{786486C2-5997-4CE5-BB31-4595047CD388}">
      <text>
        <r>
          <rPr>
            <b/>
            <sz val="9"/>
            <color indexed="81"/>
            <rFont val="Tahoma"/>
            <family val="2"/>
          </rPr>
          <t>CEPICI: Prière lier la facture scannée</t>
        </r>
        <r>
          <rPr>
            <sz val="9"/>
            <color indexed="81"/>
            <rFont val="Tahoma"/>
            <family val="2"/>
          </rPr>
          <t xml:space="preserve">
</t>
        </r>
      </text>
    </comment>
    <comment ref="F600" authorId="0" shapeId="0" xr:uid="{F1263FD4-1B9A-44CF-B775-26CA0BCF3B21}">
      <text>
        <r>
          <rPr>
            <b/>
            <sz val="9"/>
            <color indexed="81"/>
            <rFont val="Tahoma"/>
            <family val="2"/>
          </rPr>
          <t>CEPICI: Prière lier la facture scannée</t>
        </r>
        <r>
          <rPr>
            <sz val="9"/>
            <color indexed="81"/>
            <rFont val="Tahoma"/>
            <family val="2"/>
          </rPr>
          <t xml:space="preserve">
</t>
        </r>
      </text>
    </comment>
    <comment ref="F601" authorId="0" shapeId="0" xr:uid="{46A5D222-5440-48B8-B5A0-674126A18E17}">
      <text>
        <r>
          <rPr>
            <b/>
            <sz val="9"/>
            <color indexed="81"/>
            <rFont val="Tahoma"/>
            <family val="2"/>
          </rPr>
          <t>CEPICI: Prière lier la facture scannée</t>
        </r>
        <r>
          <rPr>
            <sz val="9"/>
            <color indexed="81"/>
            <rFont val="Tahoma"/>
            <family val="2"/>
          </rPr>
          <t xml:space="preserve">
</t>
        </r>
      </text>
    </comment>
    <comment ref="F602" authorId="0" shapeId="0" xr:uid="{E31DE1FD-9CAA-4F4D-BEEC-B7A80F05DF9F}">
      <text>
        <r>
          <rPr>
            <b/>
            <sz val="9"/>
            <color indexed="81"/>
            <rFont val="Tahoma"/>
            <family val="2"/>
          </rPr>
          <t>CEPICI: Prière lier la facture scannée</t>
        </r>
        <r>
          <rPr>
            <sz val="9"/>
            <color indexed="81"/>
            <rFont val="Tahoma"/>
            <family val="2"/>
          </rPr>
          <t xml:space="preserve">
</t>
        </r>
      </text>
    </comment>
    <comment ref="F603" authorId="0" shapeId="0" xr:uid="{25B80120-B9D3-4161-9035-423064B514BF}">
      <text>
        <r>
          <rPr>
            <b/>
            <sz val="9"/>
            <color indexed="81"/>
            <rFont val="Tahoma"/>
            <family val="2"/>
          </rPr>
          <t>CEPICI: Prière lier la facture scannée</t>
        </r>
        <r>
          <rPr>
            <sz val="9"/>
            <color indexed="81"/>
            <rFont val="Tahoma"/>
            <family val="2"/>
          </rPr>
          <t xml:space="preserve">
</t>
        </r>
      </text>
    </comment>
    <comment ref="F604" authorId="0" shapeId="0" xr:uid="{D3848005-EC9F-4CD9-8DBB-670390DD17DF}">
      <text>
        <r>
          <rPr>
            <b/>
            <sz val="9"/>
            <color indexed="81"/>
            <rFont val="Tahoma"/>
            <family val="2"/>
          </rPr>
          <t>CEPICI: Prière lier la facture scannée</t>
        </r>
        <r>
          <rPr>
            <sz val="9"/>
            <color indexed="81"/>
            <rFont val="Tahoma"/>
            <family val="2"/>
          </rPr>
          <t xml:space="preserve">
</t>
        </r>
      </text>
    </comment>
    <comment ref="F605" authorId="0" shapeId="0" xr:uid="{E1282AC4-4222-4C9A-811B-07630800F6E2}">
      <text>
        <r>
          <rPr>
            <b/>
            <sz val="9"/>
            <color indexed="81"/>
            <rFont val="Tahoma"/>
            <family val="2"/>
          </rPr>
          <t>CEPICI: Prière lier la facture scannée</t>
        </r>
        <r>
          <rPr>
            <sz val="9"/>
            <color indexed="81"/>
            <rFont val="Tahoma"/>
            <family val="2"/>
          </rPr>
          <t xml:space="preserve">
</t>
        </r>
      </text>
    </comment>
    <comment ref="F606" authorId="0" shapeId="0" xr:uid="{A3B8E465-8736-4AF8-919B-E951C5D38F5A}">
      <text>
        <r>
          <rPr>
            <b/>
            <sz val="9"/>
            <color indexed="81"/>
            <rFont val="Tahoma"/>
            <family val="2"/>
          </rPr>
          <t>CEPICI: Prière lier la facture scannée</t>
        </r>
        <r>
          <rPr>
            <sz val="9"/>
            <color indexed="81"/>
            <rFont val="Tahoma"/>
            <family val="2"/>
          </rPr>
          <t xml:space="preserve">
</t>
        </r>
      </text>
    </comment>
    <comment ref="F607" authorId="0" shapeId="0" xr:uid="{98BCDB7C-8406-4304-962F-57A7C63296F7}">
      <text>
        <r>
          <rPr>
            <b/>
            <sz val="9"/>
            <color indexed="81"/>
            <rFont val="Tahoma"/>
            <family val="2"/>
          </rPr>
          <t>CEPICI: Prière lier la facture scannée</t>
        </r>
        <r>
          <rPr>
            <sz val="9"/>
            <color indexed="81"/>
            <rFont val="Tahoma"/>
            <family val="2"/>
          </rPr>
          <t xml:space="preserve">
</t>
        </r>
      </text>
    </comment>
    <comment ref="F608" authorId="0" shapeId="0" xr:uid="{019C5071-81D2-44C7-9949-5625BBF6A0FE}">
      <text>
        <r>
          <rPr>
            <b/>
            <sz val="9"/>
            <color indexed="81"/>
            <rFont val="Tahoma"/>
            <family val="2"/>
          </rPr>
          <t>CEPICI: Prière lier la facture scannée</t>
        </r>
        <r>
          <rPr>
            <sz val="9"/>
            <color indexed="81"/>
            <rFont val="Tahoma"/>
            <family val="2"/>
          </rPr>
          <t xml:space="preserve">
</t>
        </r>
      </text>
    </comment>
    <comment ref="F609" authorId="0" shapeId="0" xr:uid="{FEA4EBB8-43B2-4F96-9F94-90712123FEE1}">
      <text>
        <r>
          <rPr>
            <b/>
            <sz val="9"/>
            <color indexed="81"/>
            <rFont val="Tahoma"/>
            <family val="2"/>
          </rPr>
          <t>CEPICI: Prière lier la facture scannée</t>
        </r>
        <r>
          <rPr>
            <sz val="9"/>
            <color indexed="81"/>
            <rFont val="Tahoma"/>
            <family val="2"/>
          </rPr>
          <t xml:space="preserve">
</t>
        </r>
      </text>
    </comment>
    <comment ref="F610" authorId="0" shapeId="0" xr:uid="{D1778398-14BD-40D8-82F5-4C5351CF6EB6}">
      <text>
        <r>
          <rPr>
            <b/>
            <sz val="9"/>
            <color indexed="81"/>
            <rFont val="Tahoma"/>
            <family val="2"/>
          </rPr>
          <t>CEPICI: Prière lier la facture scannée</t>
        </r>
        <r>
          <rPr>
            <sz val="9"/>
            <color indexed="81"/>
            <rFont val="Tahoma"/>
            <family val="2"/>
          </rPr>
          <t xml:space="preserve">
</t>
        </r>
      </text>
    </comment>
    <comment ref="F611" authorId="0" shapeId="0" xr:uid="{AC6B5BA5-2A55-42C4-8AAA-D87999299203}">
      <text>
        <r>
          <rPr>
            <b/>
            <sz val="9"/>
            <color indexed="81"/>
            <rFont val="Tahoma"/>
            <family val="2"/>
          </rPr>
          <t>CEPICI: Prière lier la facture scannée</t>
        </r>
        <r>
          <rPr>
            <sz val="9"/>
            <color indexed="81"/>
            <rFont val="Tahoma"/>
            <family val="2"/>
          </rPr>
          <t xml:space="preserve">
</t>
        </r>
      </text>
    </comment>
    <comment ref="F612" authorId="0" shapeId="0" xr:uid="{FAF87676-DCA6-45ED-A9D1-59AE2BE7ED99}">
      <text>
        <r>
          <rPr>
            <b/>
            <sz val="9"/>
            <color indexed="81"/>
            <rFont val="Tahoma"/>
            <family val="2"/>
          </rPr>
          <t>CEPICI: Prière lier la facture scannée</t>
        </r>
        <r>
          <rPr>
            <sz val="9"/>
            <color indexed="81"/>
            <rFont val="Tahoma"/>
            <family val="2"/>
          </rPr>
          <t xml:space="preserve">
</t>
        </r>
      </text>
    </comment>
    <comment ref="F613" authorId="0" shapeId="0" xr:uid="{801470D5-6138-46B7-8504-F14F1EE652F7}">
      <text>
        <r>
          <rPr>
            <b/>
            <sz val="9"/>
            <color indexed="81"/>
            <rFont val="Tahoma"/>
            <family val="2"/>
          </rPr>
          <t>CEPICI: Prière lier la facture scannée</t>
        </r>
        <r>
          <rPr>
            <sz val="9"/>
            <color indexed="81"/>
            <rFont val="Tahoma"/>
            <family val="2"/>
          </rPr>
          <t xml:space="preserve">
</t>
        </r>
      </text>
    </comment>
    <comment ref="F614" authorId="0" shapeId="0" xr:uid="{E1605AB8-F464-40E3-B1ED-91883AE34665}">
      <text>
        <r>
          <rPr>
            <b/>
            <sz val="9"/>
            <color indexed="81"/>
            <rFont val="Tahoma"/>
            <family val="2"/>
          </rPr>
          <t>CEPICI: Prière lier la facture scannée</t>
        </r>
        <r>
          <rPr>
            <sz val="9"/>
            <color indexed="81"/>
            <rFont val="Tahoma"/>
            <family val="2"/>
          </rPr>
          <t xml:space="preserve">
</t>
        </r>
      </text>
    </comment>
    <comment ref="F615" authorId="0" shapeId="0" xr:uid="{17B5A90A-2418-40A0-842D-09A00D27D965}">
      <text>
        <r>
          <rPr>
            <b/>
            <sz val="9"/>
            <color indexed="81"/>
            <rFont val="Tahoma"/>
            <family val="2"/>
          </rPr>
          <t>CEPICI: Prière lier la facture scannée</t>
        </r>
        <r>
          <rPr>
            <sz val="9"/>
            <color indexed="81"/>
            <rFont val="Tahoma"/>
            <family val="2"/>
          </rPr>
          <t xml:space="preserve">
</t>
        </r>
      </text>
    </comment>
    <comment ref="F616" authorId="0" shapeId="0" xr:uid="{C8CD895B-96C9-461D-B7CB-EBFE2042FD62}">
      <text>
        <r>
          <rPr>
            <b/>
            <sz val="9"/>
            <color indexed="81"/>
            <rFont val="Tahoma"/>
            <family val="2"/>
          </rPr>
          <t>CEPICI: Prière lier la facture scannée</t>
        </r>
        <r>
          <rPr>
            <sz val="9"/>
            <color indexed="81"/>
            <rFont val="Tahoma"/>
            <family val="2"/>
          </rPr>
          <t xml:space="preserve">
</t>
        </r>
      </text>
    </comment>
    <comment ref="F617" authorId="0" shapeId="0" xr:uid="{3D6179B7-D542-4997-8D38-83861E319144}">
      <text>
        <r>
          <rPr>
            <b/>
            <sz val="9"/>
            <color indexed="81"/>
            <rFont val="Tahoma"/>
            <family val="2"/>
          </rPr>
          <t>CEPICI: Prière lier la facture scannée</t>
        </r>
        <r>
          <rPr>
            <sz val="9"/>
            <color indexed="81"/>
            <rFont val="Tahoma"/>
            <family val="2"/>
          </rPr>
          <t xml:space="preserve">
</t>
        </r>
      </text>
    </comment>
    <comment ref="F618" authorId="0" shapeId="0" xr:uid="{7FFC4DEB-1582-4172-BDFB-6C56DD7CAD4B}">
      <text>
        <r>
          <rPr>
            <b/>
            <sz val="9"/>
            <color indexed="81"/>
            <rFont val="Tahoma"/>
            <family val="2"/>
          </rPr>
          <t>CEPICI: Prière lier la facture scannée</t>
        </r>
        <r>
          <rPr>
            <sz val="9"/>
            <color indexed="81"/>
            <rFont val="Tahoma"/>
            <family val="2"/>
          </rPr>
          <t xml:space="preserve">
</t>
        </r>
      </text>
    </comment>
    <comment ref="F619" authorId="0" shapeId="0" xr:uid="{A4629DC7-2A78-4709-95AF-6677872EEF80}">
      <text>
        <r>
          <rPr>
            <b/>
            <sz val="9"/>
            <color indexed="81"/>
            <rFont val="Tahoma"/>
            <family val="2"/>
          </rPr>
          <t>CEPICI: Prière lier la facture scannée</t>
        </r>
        <r>
          <rPr>
            <sz val="9"/>
            <color indexed="81"/>
            <rFont val="Tahoma"/>
            <family val="2"/>
          </rPr>
          <t xml:space="preserve">
</t>
        </r>
      </text>
    </comment>
    <comment ref="F620" authorId="0" shapeId="0" xr:uid="{7FD6A265-98BE-4A70-842F-B84DC57167A4}">
      <text>
        <r>
          <rPr>
            <b/>
            <sz val="9"/>
            <color indexed="81"/>
            <rFont val="Tahoma"/>
            <family val="2"/>
          </rPr>
          <t>CEPICI: Prière lier la facture scannée</t>
        </r>
        <r>
          <rPr>
            <sz val="9"/>
            <color indexed="81"/>
            <rFont val="Tahoma"/>
            <family val="2"/>
          </rPr>
          <t xml:space="preserve">
</t>
        </r>
      </text>
    </comment>
    <comment ref="F621" authorId="0" shapeId="0" xr:uid="{DAB7E42C-B495-4499-83AB-ADD6FA3D6926}">
      <text>
        <r>
          <rPr>
            <b/>
            <sz val="9"/>
            <color indexed="81"/>
            <rFont val="Tahoma"/>
            <family val="2"/>
          </rPr>
          <t>CEPICI: Prière lier la facture scannée</t>
        </r>
        <r>
          <rPr>
            <sz val="9"/>
            <color indexed="81"/>
            <rFont val="Tahoma"/>
            <family val="2"/>
          </rPr>
          <t xml:space="preserve">
</t>
        </r>
      </text>
    </comment>
    <comment ref="F622" authorId="0" shapeId="0" xr:uid="{D8AAE220-63CC-4546-AF42-39B76EA4C51B}">
      <text>
        <r>
          <rPr>
            <b/>
            <sz val="9"/>
            <color indexed="81"/>
            <rFont val="Tahoma"/>
            <family val="2"/>
          </rPr>
          <t>CEPICI: Prière lier la facture scannée</t>
        </r>
        <r>
          <rPr>
            <sz val="9"/>
            <color indexed="81"/>
            <rFont val="Tahoma"/>
            <family val="2"/>
          </rPr>
          <t xml:space="preserve">
</t>
        </r>
      </text>
    </comment>
    <comment ref="F623" authorId="0" shapeId="0" xr:uid="{4898DEE2-6A8B-4A7B-A626-1796BFA30687}">
      <text>
        <r>
          <rPr>
            <b/>
            <sz val="9"/>
            <color indexed="81"/>
            <rFont val="Tahoma"/>
            <family val="2"/>
          </rPr>
          <t>CEPICI: Prière lier la facture scannée</t>
        </r>
        <r>
          <rPr>
            <sz val="9"/>
            <color indexed="81"/>
            <rFont val="Tahoma"/>
            <family val="2"/>
          </rPr>
          <t xml:space="preserve">
</t>
        </r>
      </text>
    </comment>
    <comment ref="F624" authorId="0" shapeId="0" xr:uid="{58A5E7BC-D4CF-409F-B8BF-A74F685BA1CB}">
      <text>
        <r>
          <rPr>
            <b/>
            <sz val="9"/>
            <color indexed="81"/>
            <rFont val="Tahoma"/>
            <family val="2"/>
          </rPr>
          <t>CEPICI: Prière lier la facture scannée</t>
        </r>
        <r>
          <rPr>
            <sz val="9"/>
            <color indexed="81"/>
            <rFont val="Tahoma"/>
            <family val="2"/>
          </rPr>
          <t xml:space="preserve">
</t>
        </r>
      </text>
    </comment>
    <comment ref="F625" authorId="0" shapeId="0" xr:uid="{D2E356C1-2670-4C74-BD6A-44493FAA3D25}">
      <text>
        <r>
          <rPr>
            <b/>
            <sz val="9"/>
            <color indexed="81"/>
            <rFont val="Tahoma"/>
            <family val="2"/>
          </rPr>
          <t>CEPICI: Prière lier la facture scannée</t>
        </r>
        <r>
          <rPr>
            <sz val="9"/>
            <color indexed="81"/>
            <rFont val="Tahoma"/>
            <family val="2"/>
          </rPr>
          <t xml:space="preserve">
</t>
        </r>
      </text>
    </comment>
    <comment ref="F626" authorId="0" shapeId="0" xr:uid="{86BF4403-EAC5-46F0-BA02-559C7BCAEFE1}">
      <text>
        <r>
          <rPr>
            <b/>
            <sz val="9"/>
            <color indexed="81"/>
            <rFont val="Tahoma"/>
            <family val="2"/>
          </rPr>
          <t>CEPICI: Prière lier la facture scannée</t>
        </r>
        <r>
          <rPr>
            <sz val="9"/>
            <color indexed="81"/>
            <rFont val="Tahoma"/>
            <family val="2"/>
          </rPr>
          <t xml:space="preserve">
</t>
        </r>
      </text>
    </comment>
    <comment ref="F627" authorId="0" shapeId="0" xr:uid="{64D53EF6-1CEE-4C41-B53F-6AC6AE50942F}">
      <text>
        <r>
          <rPr>
            <b/>
            <sz val="9"/>
            <color indexed="81"/>
            <rFont val="Tahoma"/>
            <family val="2"/>
          </rPr>
          <t>CEPICI: Prière lier la facture scannée</t>
        </r>
        <r>
          <rPr>
            <sz val="9"/>
            <color indexed="81"/>
            <rFont val="Tahoma"/>
            <family val="2"/>
          </rPr>
          <t xml:space="preserve">
</t>
        </r>
      </text>
    </comment>
    <comment ref="F628" authorId="0" shapeId="0" xr:uid="{17777ABA-474E-4A00-8874-596C26AAA3BD}">
      <text>
        <r>
          <rPr>
            <b/>
            <sz val="9"/>
            <color indexed="81"/>
            <rFont val="Tahoma"/>
            <family val="2"/>
          </rPr>
          <t>CEPICI: Prière lier la facture scannée</t>
        </r>
        <r>
          <rPr>
            <sz val="9"/>
            <color indexed="81"/>
            <rFont val="Tahoma"/>
            <family val="2"/>
          </rPr>
          <t xml:space="preserve">
</t>
        </r>
      </text>
    </comment>
    <comment ref="F629" authorId="0" shapeId="0" xr:uid="{7A99C187-5A1F-4528-9A8D-442EF9E50E67}">
      <text>
        <r>
          <rPr>
            <b/>
            <sz val="9"/>
            <color indexed="81"/>
            <rFont val="Tahoma"/>
            <family val="2"/>
          </rPr>
          <t>CEPICI: Prière lier la facture scannée</t>
        </r>
        <r>
          <rPr>
            <sz val="9"/>
            <color indexed="81"/>
            <rFont val="Tahoma"/>
            <family val="2"/>
          </rPr>
          <t xml:space="preserve">
</t>
        </r>
      </text>
    </comment>
    <comment ref="F630" authorId="0" shapeId="0" xr:uid="{EACF28C0-23F7-4C66-AEE5-D6885075B412}">
      <text>
        <r>
          <rPr>
            <b/>
            <sz val="9"/>
            <color indexed="81"/>
            <rFont val="Tahoma"/>
            <family val="2"/>
          </rPr>
          <t>CEPICI: Prière lier la facture scannée</t>
        </r>
        <r>
          <rPr>
            <sz val="9"/>
            <color indexed="81"/>
            <rFont val="Tahoma"/>
            <family val="2"/>
          </rPr>
          <t xml:space="preserve">
</t>
        </r>
      </text>
    </comment>
    <comment ref="F631" authorId="0" shapeId="0" xr:uid="{B4D359F8-95CC-4668-9E69-E1415B843251}">
      <text>
        <r>
          <rPr>
            <b/>
            <sz val="9"/>
            <color indexed="81"/>
            <rFont val="Tahoma"/>
            <family val="2"/>
          </rPr>
          <t>CEPICI: Prière lier la facture scannée</t>
        </r>
        <r>
          <rPr>
            <sz val="9"/>
            <color indexed="81"/>
            <rFont val="Tahoma"/>
            <family val="2"/>
          </rPr>
          <t xml:space="preserve">
</t>
        </r>
      </text>
    </comment>
    <comment ref="F632" authorId="0" shapeId="0" xr:uid="{0E72CD3C-46C6-49F1-8325-32BCD8998C79}">
      <text>
        <r>
          <rPr>
            <b/>
            <sz val="9"/>
            <color indexed="81"/>
            <rFont val="Tahoma"/>
            <family val="2"/>
          </rPr>
          <t>CEPICI: Prière lier la facture scannée</t>
        </r>
        <r>
          <rPr>
            <sz val="9"/>
            <color indexed="81"/>
            <rFont val="Tahoma"/>
            <family val="2"/>
          </rPr>
          <t xml:space="preserve">
</t>
        </r>
      </text>
    </comment>
    <comment ref="F633" authorId="0" shapeId="0" xr:uid="{469C7C66-87F7-4457-A528-6A7F5722CCD8}">
      <text>
        <r>
          <rPr>
            <b/>
            <sz val="9"/>
            <color indexed="81"/>
            <rFont val="Tahoma"/>
            <family val="2"/>
          </rPr>
          <t>CEPICI: Prière lier la facture scannée</t>
        </r>
        <r>
          <rPr>
            <sz val="9"/>
            <color indexed="81"/>
            <rFont val="Tahoma"/>
            <family val="2"/>
          </rPr>
          <t xml:space="preserve">
</t>
        </r>
      </text>
    </comment>
    <comment ref="F634" authorId="0" shapeId="0" xr:uid="{D3E036C3-8D85-4FF1-9B2F-A7B5AD84F537}">
      <text>
        <r>
          <rPr>
            <b/>
            <sz val="9"/>
            <color indexed="81"/>
            <rFont val="Tahoma"/>
            <family val="2"/>
          </rPr>
          <t>CEPICI: Prière lier la facture scannée</t>
        </r>
        <r>
          <rPr>
            <sz val="9"/>
            <color indexed="81"/>
            <rFont val="Tahoma"/>
            <family val="2"/>
          </rPr>
          <t xml:space="preserve">
</t>
        </r>
      </text>
    </comment>
    <comment ref="F635" authorId="0" shapeId="0" xr:uid="{E043F37F-0E45-49F0-9B1B-3033A17E14CF}">
      <text>
        <r>
          <rPr>
            <b/>
            <sz val="9"/>
            <color indexed="81"/>
            <rFont val="Tahoma"/>
            <family val="2"/>
          </rPr>
          <t>CEPICI: Prière lier la facture scannée</t>
        </r>
        <r>
          <rPr>
            <sz val="9"/>
            <color indexed="81"/>
            <rFont val="Tahoma"/>
            <family val="2"/>
          </rPr>
          <t xml:space="preserve">
</t>
        </r>
      </text>
    </comment>
    <comment ref="F636" authorId="0" shapeId="0" xr:uid="{1D8E1E34-A051-4456-B53A-25EA3DF6E77B}">
      <text>
        <r>
          <rPr>
            <b/>
            <sz val="9"/>
            <color indexed="81"/>
            <rFont val="Tahoma"/>
            <family val="2"/>
          </rPr>
          <t>CEPICI: Prière lier la facture scannée</t>
        </r>
        <r>
          <rPr>
            <sz val="9"/>
            <color indexed="81"/>
            <rFont val="Tahoma"/>
            <family val="2"/>
          </rPr>
          <t xml:space="preserve">
</t>
        </r>
      </text>
    </comment>
    <comment ref="F637" authorId="0" shapeId="0" xr:uid="{B0BF22BE-398F-403D-9276-D7A78733B7A6}">
      <text>
        <r>
          <rPr>
            <b/>
            <sz val="9"/>
            <color indexed="81"/>
            <rFont val="Tahoma"/>
            <family val="2"/>
          </rPr>
          <t>CEPICI: Prière lier la facture scannée</t>
        </r>
        <r>
          <rPr>
            <sz val="9"/>
            <color indexed="81"/>
            <rFont val="Tahoma"/>
            <family val="2"/>
          </rPr>
          <t xml:space="preserve">
</t>
        </r>
      </text>
    </comment>
    <comment ref="F638" authorId="0" shapeId="0" xr:uid="{4E9D2844-D9C8-43EA-8D57-99F0BE2BD96E}">
      <text>
        <r>
          <rPr>
            <b/>
            <sz val="9"/>
            <color indexed="81"/>
            <rFont val="Tahoma"/>
            <family val="2"/>
          </rPr>
          <t>CEPICI: Prière lier la facture scannée</t>
        </r>
        <r>
          <rPr>
            <sz val="9"/>
            <color indexed="81"/>
            <rFont val="Tahoma"/>
            <family val="2"/>
          </rPr>
          <t xml:space="preserve">
</t>
        </r>
      </text>
    </comment>
    <comment ref="F639" authorId="0" shapeId="0" xr:uid="{BFC5748E-D4AE-42EC-BC72-A29C7E8A675E}">
      <text>
        <r>
          <rPr>
            <b/>
            <sz val="9"/>
            <color indexed="81"/>
            <rFont val="Tahoma"/>
            <family val="2"/>
          </rPr>
          <t>CEPICI: Prière lier la facture scannée</t>
        </r>
        <r>
          <rPr>
            <sz val="9"/>
            <color indexed="81"/>
            <rFont val="Tahoma"/>
            <family val="2"/>
          </rPr>
          <t xml:space="preserve">
</t>
        </r>
      </text>
    </comment>
    <comment ref="F640" authorId="0" shapeId="0" xr:uid="{682B303A-DD15-4C8F-81B9-51955FF14B22}">
      <text>
        <r>
          <rPr>
            <b/>
            <sz val="9"/>
            <color indexed="81"/>
            <rFont val="Tahoma"/>
            <family val="2"/>
          </rPr>
          <t>CEPICI: Prière lier la facture scannée</t>
        </r>
        <r>
          <rPr>
            <sz val="9"/>
            <color indexed="81"/>
            <rFont val="Tahoma"/>
            <family val="2"/>
          </rPr>
          <t xml:space="preserve">
</t>
        </r>
      </text>
    </comment>
    <comment ref="F641" authorId="0" shapeId="0" xr:uid="{7FA3EF5D-E186-4318-8702-958AF4AE8A91}">
      <text>
        <r>
          <rPr>
            <b/>
            <sz val="9"/>
            <color indexed="81"/>
            <rFont val="Tahoma"/>
            <family val="2"/>
          </rPr>
          <t>CEPICI: Prière lier la facture scannée</t>
        </r>
        <r>
          <rPr>
            <sz val="9"/>
            <color indexed="81"/>
            <rFont val="Tahoma"/>
            <family val="2"/>
          </rPr>
          <t xml:space="preserve">
</t>
        </r>
      </text>
    </comment>
    <comment ref="F642" authorId="0" shapeId="0" xr:uid="{40550AF4-BBFF-4DC2-B333-6A90D38EE82B}">
      <text>
        <r>
          <rPr>
            <b/>
            <sz val="9"/>
            <color indexed="81"/>
            <rFont val="Tahoma"/>
            <family val="2"/>
          </rPr>
          <t>CEPICI: Prière lier la facture scannée</t>
        </r>
        <r>
          <rPr>
            <sz val="9"/>
            <color indexed="81"/>
            <rFont val="Tahoma"/>
            <family val="2"/>
          </rPr>
          <t xml:space="preserve">
</t>
        </r>
      </text>
    </comment>
    <comment ref="F643" authorId="0" shapeId="0" xr:uid="{34A6F332-D2A8-47EB-81FA-A19EB82AAF03}">
      <text>
        <r>
          <rPr>
            <b/>
            <sz val="9"/>
            <color indexed="81"/>
            <rFont val="Tahoma"/>
            <family val="2"/>
          </rPr>
          <t>CEPICI: Prière lier la facture scannée</t>
        </r>
        <r>
          <rPr>
            <sz val="9"/>
            <color indexed="81"/>
            <rFont val="Tahoma"/>
            <family val="2"/>
          </rPr>
          <t xml:space="preserve">
</t>
        </r>
      </text>
    </comment>
    <comment ref="F644" authorId="0" shapeId="0" xr:uid="{0389A75C-03ED-43A8-B462-FF2771169DFA}">
      <text>
        <r>
          <rPr>
            <b/>
            <sz val="9"/>
            <color indexed="81"/>
            <rFont val="Tahoma"/>
            <family val="2"/>
          </rPr>
          <t>CEPICI: Prière lier la facture scannée</t>
        </r>
        <r>
          <rPr>
            <sz val="9"/>
            <color indexed="81"/>
            <rFont val="Tahoma"/>
            <family val="2"/>
          </rPr>
          <t xml:space="preserve">
</t>
        </r>
      </text>
    </comment>
    <comment ref="F645" authorId="0" shapeId="0" xr:uid="{9DE49EB6-AF10-4397-A0B5-7EFCCC248A8A}">
      <text>
        <r>
          <rPr>
            <b/>
            <sz val="9"/>
            <color indexed="81"/>
            <rFont val="Tahoma"/>
            <family val="2"/>
          </rPr>
          <t>CEPICI: Prière lier la facture scannée</t>
        </r>
        <r>
          <rPr>
            <sz val="9"/>
            <color indexed="81"/>
            <rFont val="Tahoma"/>
            <family val="2"/>
          </rPr>
          <t xml:space="preserve">
</t>
        </r>
      </text>
    </comment>
    <comment ref="F646" authorId="0" shapeId="0" xr:uid="{C7E0CD5F-F9C9-435C-8666-00E02F0BFA9E}">
      <text>
        <r>
          <rPr>
            <b/>
            <sz val="9"/>
            <color indexed="81"/>
            <rFont val="Tahoma"/>
            <family val="2"/>
          </rPr>
          <t>CEPICI: Prière lier la facture scannée</t>
        </r>
        <r>
          <rPr>
            <sz val="9"/>
            <color indexed="81"/>
            <rFont val="Tahoma"/>
            <family val="2"/>
          </rPr>
          <t xml:space="preserve">
</t>
        </r>
      </text>
    </comment>
    <comment ref="F647" authorId="0" shapeId="0" xr:uid="{45FEC2F7-BA88-4124-A891-827A1F71305C}">
      <text>
        <r>
          <rPr>
            <b/>
            <sz val="9"/>
            <color indexed="81"/>
            <rFont val="Tahoma"/>
            <family val="2"/>
          </rPr>
          <t>CEPICI: Prière lier la facture scannée</t>
        </r>
        <r>
          <rPr>
            <sz val="9"/>
            <color indexed="81"/>
            <rFont val="Tahoma"/>
            <family val="2"/>
          </rPr>
          <t xml:space="preserve">
</t>
        </r>
      </text>
    </comment>
    <comment ref="F648" authorId="0" shapeId="0" xr:uid="{5F37E745-ED6C-4073-BA95-8C316817741D}">
      <text>
        <r>
          <rPr>
            <b/>
            <sz val="9"/>
            <color indexed="81"/>
            <rFont val="Tahoma"/>
            <family val="2"/>
          </rPr>
          <t>CEPICI: Prière lier la facture scannée</t>
        </r>
        <r>
          <rPr>
            <sz val="9"/>
            <color indexed="81"/>
            <rFont val="Tahoma"/>
            <family val="2"/>
          </rPr>
          <t xml:space="preserve">
</t>
        </r>
      </text>
    </comment>
    <comment ref="F649" authorId="0" shapeId="0" xr:uid="{0B283F78-9500-4027-AC80-4EC2ABF0129C}">
      <text>
        <r>
          <rPr>
            <b/>
            <sz val="9"/>
            <color indexed="81"/>
            <rFont val="Tahoma"/>
            <family val="2"/>
          </rPr>
          <t>CEPICI: Prière lier la facture scannée</t>
        </r>
        <r>
          <rPr>
            <sz val="9"/>
            <color indexed="81"/>
            <rFont val="Tahoma"/>
            <family val="2"/>
          </rPr>
          <t xml:space="preserve">
</t>
        </r>
      </text>
    </comment>
    <comment ref="F650" authorId="0" shapeId="0" xr:uid="{65B83172-0847-44F9-BA29-D061B898656E}">
      <text>
        <r>
          <rPr>
            <b/>
            <sz val="9"/>
            <color indexed="81"/>
            <rFont val="Tahoma"/>
            <family val="2"/>
          </rPr>
          <t>CEPICI: Prière lier la facture scannée</t>
        </r>
        <r>
          <rPr>
            <sz val="9"/>
            <color indexed="81"/>
            <rFont val="Tahoma"/>
            <family val="2"/>
          </rPr>
          <t xml:space="preserve">
</t>
        </r>
      </text>
    </comment>
    <comment ref="F651" authorId="0" shapeId="0" xr:uid="{F2107B9E-86A5-4D0C-9FD8-5ECA82FDDE7F}">
      <text>
        <r>
          <rPr>
            <b/>
            <sz val="9"/>
            <color indexed="81"/>
            <rFont val="Tahoma"/>
            <family val="2"/>
          </rPr>
          <t>CEPICI: Prière lier la facture scannée</t>
        </r>
        <r>
          <rPr>
            <sz val="9"/>
            <color indexed="81"/>
            <rFont val="Tahoma"/>
            <family val="2"/>
          </rPr>
          <t xml:space="preserve">
</t>
        </r>
      </text>
    </comment>
    <comment ref="F652" authorId="0" shapeId="0" xr:uid="{E5D1B43D-0B32-4885-AC96-5AB6DA6A739C}">
      <text>
        <r>
          <rPr>
            <b/>
            <sz val="9"/>
            <color indexed="81"/>
            <rFont val="Tahoma"/>
            <family val="2"/>
          </rPr>
          <t>CEPICI: Prière lier la facture scannée</t>
        </r>
        <r>
          <rPr>
            <sz val="9"/>
            <color indexed="81"/>
            <rFont val="Tahoma"/>
            <family val="2"/>
          </rPr>
          <t xml:space="preserve">
</t>
        </r>
      </text>
    </comment>
    <comment ref="F653" authorId="0" shapeId="0" xr:uid="{48372C1F-6C26-4D3B-89EE-DE86F68DEFEC}">
      <text>
        <r>
          <rPr>
            <b/>
            <sz val="9"/>
            <color indexed="81"/>
            <rFont val="Tahoma"/>
            <family val="2"/>
          </rPr>
          <t>CEPICI: Prière lier la facture scannée</t>
        </r>
        <r>
          <rPr>
            <sz val="9"/>
            <color indexed="81"/>
            <rFont val="Tahoma"/>
            <family val="2"/>
          </rPr>
          <t xml:space="preserve">
</t>
        </r>
      </text>
    </comment>
    <comment ref="F654" authorId="0" shapeId="0" xr:uid="{067E979F-8809-429D-AA86-99F28100D714}">
      <text>
        <r>
          <rPr>
            <b/>
            <sz val="9"/>
            <color indexed="81"/>
            <rFont val="Tahoma"/>
            <family val="2"/>
          </rPr>
          <t>CEPICI: Prière lier la facture scannée</t>
        </r>
        <r>
          <rPr>
            <sz val="9"/>
            <color indexed="81"/>
            <rFont val="Tahoma"/>
            <family val="2"/>
          </rPr>
          <t xml:space="preserve">
</t>
        </r>
      </text>
    </comment>
    <comment ref="F655" authorId="0" shapeId="0" xr:uid="{41F188EF-C4B8-4323-B0FC-7DCEB814CDD8}">
      <text>
        <r>
          <rPr>
            <b/>
            <sz val="9"/>
            <color indexed="81"/>
            <rFont val="Tahoma"/>
            <family val="2"/>
          </rPr>
          <t>CEPICI: Prière lier la facture scannée</t>
        </r>
        <r>
          <rPr>
            <sz val="9"/>
            <color indexed="81"/>
            <rFont val="Tahoma"/>
            <family val="2"/>
          </rPr>
          <t xml:space="preserve">
</t>
        </r>
      </text>
    </comment>
    <comment ref="F656" authorId="0" shapeId="0" xr:uid="{1F3078F0-57B9-4984-8310-901A1D5CBD03}">
      <text>
        <r>
          <rPr>
            <b/>
            <sz val="9"/>
            <color indexed="81"/>
            <rFont val="Tahoma"/>
            <family val="2"/>
          </rPr>
          <t>CEPICI: Prière lier la facture scannée</t>
        </r>
        <r>
          <rPr>
            <sz val="9"/>
            <color indexed="81"/>
            <rFont val="Tahoma"/>
            <family val="2"/>
          </rPr>
          <t xml:space="preserve">
</t>
        </r>
      </text>
    </comment>
    <comment ref="F657" authorId="0" shapeId="0" xr:uid="{576F77B5-2E93-49F2-8D72-BED65C199AC8}">
      <text>
        <r>
          <rPr>
            <b/>
            <sz val="9"/>
            <color indexed="81"/>
            <rFont val="Tahoma"/>
            <family val="2"/>
          </rPr>
          <t>CEPICI: Prière lier la facture scannée</t>
        </r>
        <r>
          <rPr>
            <sz val="9"/>
            <color indexed="81"/>
            <rFont val="Tahoma"/>
            <family val="2"/>
          </rPr>
          <t xml:space="preserve">
</t>
        </r>
      </text>
    </comment>
    <comment ref="F658" authorId="0" shapeId="0" xr:uid="{16CB157B-00B9-455E-9B08-78D3D1F09959}">
      <text>
        <r>
          <rPr>
            <b/>
            <sz val="9"/>
            <color indexed="81"/>
            <rFont val="Tahoma"/>
            <family val="2"/>
          </rPr>
          <t>CEPICI: Prière lier la facture scannée</t>
        </r>
        <r>
          <rPr>
            <sz val="9"/>
            <color indexed="81"/>
            <rFont val="Tahoma"/>
            <family val="2"/>
          </rPr>
          <t xml:space="preserve">
</t>
        </r>
      </text>
    </comment>
  </commentList>
</comments>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66E947D-D3D0-4A22-B9D1-01F6246261A8}" keepAlive="1" name="Requête - Construction" description="Connexion à la requête « Construction » dans le classeur." type="5" refreshedVersion="0" background="1">
    <dbPr connection="Provider=Microsoft.Mashup.OleDb.1;Data Source=$Workbook$;Location=Construction;Extended Properties=&quot;&quot;" command="SELECT * FROM [Construction]"/>
  </connection>
  <connection id="2" xr16:uid="{0281ABB9-74F9-4A25-8A35-EEC49196C099}" keepAlive="1" name="Requête - Etablissement" description="Connexion à la requête « Etablissement » dans le classeur." type="5" refreshedVersion="0" background="1">
    <dbPr connection="Provider=Microsoft.Mashup.OleDb.1;Data Source=$Workbook$;Location=Etablissement;Extended Properties=&quot;&quot;" command="SELECT * FROM [Etablissement]"/>
  </connection>
  <connection id="3" xr16:uid="{F2280BE6-9331-4089-A2CC-2FFD01090CF4}" keepAlive="1" name="Requête - Immo_Consolidés" description="Connexion à la requête « Immo_Consolidés » dans le classeur." type="5" refreshedVersion="6" background="1" saveData="1">
    <dbPr connection="Provider=Microsoft.Mashup.OleDb.1;Data Source=$Workbook$;Location=Immo_Consolidés;Extended Properties=&quot;&quot;" command="SELECT * FROM [Immo_Consolidés]"/>
  </connection>
  <connection id="4" xr16:uid="{35577664-6C9E-45FB-82D5-6EE1277DCF7C}" keepAlive="1" name="Requête - Immo_Incorp" description="Connexion à la requête « Immo_Incorp » dans le classeur." type="5" refreshedVersion="0" background="1">
    <dbPr connection="Provider=Microsoft.Mashup.OleDb.1;Data Source=$Workbook$;Location=Immo_Incorp;Extended Properties=&quot;&quot;" command="SELECT * FROM [Immo_Incorp]"/>
  </connection>
  <connection id="5" xr16:uid="{B2C9290E-4382-4DC4-B8C6-3B3A187FA84B}" keepAlive="1" name="Requête - Install_Agenc" description="Connexion à la requête « Install_Agenc » dans le classeur." type="5" refreshedVersion="0" background="1">
    <dbPr connection="Provider=Microsoft.Mashup.OleDb.1;Data Source=$Workbook$;Location=Install_Agenc;Extended Properties=&quot;&quot;" command="SELECT * FROM [Install_Agenc]"/>
  </connection>
  <connection id="6" xr16:uid="{0066688D-52D5-4A0F-94E3-34EF3B8A5ABE}" keepAlive="1" name="Requête - Logiciel" description="Connexion à la requête « Logiciel » dans le classeur." type="5" refreshedVersion="0" background="1">
    <dbPr connection="Provider=Microsoft.Mashup.OleDb.1;Data Source=$Workbook$;Location=Logiciel;Extended Properties=&quot;&quot;" command="SELECT * FROM [Logiciel]"/>
  </connection>
  <connection id="7" xr16:uid="{44F83685-E403-4183-956D-3E043D8AAE40}" keepAlive="1" name="Requête - Mat_Info" description="Connexion à la requête « Mat_Info » dans le classeur." type="5" refreshedVersion="0" background="1">
    <dbPr connection="Provider=Microsoft.Mashup.OleDb.1;Data Source=$Workbook$;Location=Mat_Info;Extended Properties=&quot;&quot;" command="SELECT * FROM [Mat_Info]"/>
  </connection>
  <connection id="8" xr16:uid="{63761E35-1498-4BC9-86FC-84456A507634}" keepAlive="1" name="Requête - Mat_outillage" description="Connexion à la requête « Mat_outillage » dans le classeur." type="5" refreshedVersion="0" background="1">
    <dbPr connection="Provider=Microsoft.Mashup.OleDb.1;Data Source=$Workbook$;Location=Mat_outillage;Extended Properties=&quot;&quot;" command="SELECT * FROM [Mat_outillage]"/>
  </connection>
  <connection id="9" xr16:uid="{EBE9CADF-EF0A-40CD-8E74-EBBEB53BF46B}" keepAlive="1" name="Requête - Mat_Transport" description="Connexion à la requête « Mat_Transport » dans le classeur." type="5" refreshedVersion="0" background="1">
    <dbPr connection="Provider=Microsoft.Mashup.OleDb.1;Data Source=$Workbook$;Location=Mat_Transport;Extended Properties=&quot;&quot;" command="SELECT * FROM [Mat_Transport]"/>
  </connection>
  <connection id="10" xr16:uid="{3E9F2CA4-32EF-4B64-99D0-25C1BB4EBC39}" keepAlive="1" name="Requête - Mob_Mat_Bur" description="Connexion à la requête « Mob_Mat_Bur » dans le classeur." type="5" refreshedVersion="0" background="1">
    <dbPr connection="Provider=Microsoft.Mashup.OleDb.1;Data Source=$Workbook$;Location=Mob_Mat_Bur;Extended Properties=&quot;&quot;" command="SELECT * FROM [Mob_Mat_Bur]"/>
  </connection>
  <connection id="11" xr16:uid="{598B5BDB-FCC5-4759-A01E-AB64B7E9198C}" keepAlive="1" name="Requête - Terrain" description="Connexion à la requête « Terrain » dans le classeur." type="5" refreshedVersion="0" background="1">
    <dbPr connection="Provider=Microsoft.Mashup.OleDb.1;Data Source=$Workbook$;Location=Terrain;Extended Properties=&quot;&quot;" command="SELECT * FROM [Terrain]"/>
  </connection>
</connection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<sst xmlns="http://schemas.openxmlformats.org/spreadsheetml/2006/main" count="355" uniqueCount="78">
  <si>
    <t>MOTIF</t>
  </si>
  <si>
    <t>TAUX DE REJET</t>
  </si>
  <si>
    <t>Colonne1</t>
  </si>
  <si>
    <t>Colonne2</t>
  </si>
  <si>
    <t>RAISON SOCIALE</t>
  </si>
  <si>
    <t>NOM DU PROMOTEUR</t>
  </si>
  <si>
    <t>DATE</t>
  </si>
  <si>
    <t>DETAIL DES INVESTISSEMENTS REALISES SUR LA PERIODE DU PROJET</t>
  </si>
  <si>
    <t>NB : POUR TOUTE DEPENSE INSCRITE DANS LE TABLEAU CI-DESSOUS, PRIERE LIER LA FACTURE CORRESPONDANTE SCANNEE</t>
  </si>
  <si>
    <t>(En F. Cfa)</t>
  </si>
  <si>
    <t>SPECIFICATIONS COMMERCIALES</t>
  </si>
  <si>
    <t>N° FACTURE</t>
  </si>
  <si>
    <t>FOURNISSEUR</t>
  </si>
  <si>
    <t>MONTANT HTVA REALISE</t>
  </si>
  <si>
    <t>DEPENSES REJETEES (RESERVE A L'ADMINISTRATION)</t>
  </si>
  <si>
    <t>COÛT TOTAL APPROUVE</t>
  </si>
  <si>
    <t>Frais d'Etablissements</t>
  </si>
  <si>
    <t>HORS AGR (AVT/AP AGR)</t>
  </si>
  <si>
    <t>ABSCE FACTURE</t>
  </si>
  <si>
    <t xml:space="preserve">MONTANT HTVA REJETE </t>
  </si>
  <si>
    <t>MOTIFS REJET</t>
  </si>
  <si>
    <t>FACTURE PROFORMA</t>
  </si>
  <si>
    <t>SANS AGR (ACHT TTC)</t>
  </si>
  <si>
    <t>DOUBLON FACTURE</t>
  </si>
  <si>
    <t>FACTURE ERRONNEE</t>
  </si>
  <si>
    <t>NUM</t>
  </si>
  <si>
    <t>SYNTHESE DES INVESTISSEMENTS REALISES SUR LA PERIODE DU PROJET</t>
  </si>
  <si>
    <t>DESIGNATION</t>
  </si>
  <si>
    <t xml:space="preserve"> MONTANT HTVA PREVISIONNEL </t>
  </si>
  <si>
    <t>ECART</t>
  </si>
  <si>
    <t>% MONTANT HTVA REALISE</t>
  </si>
  <si>
    <t>DEPENSES REJETEES</t>
  </si>
  <si>
    <t>DEPENSES APPROUVEES</t>
  </si>
  <si>
    <t>ECART SELON PREVISIONNEL</t>
  </si>
  <si>
    <t>% MONTANT ACHATS REALISES</t>
  </si>
  <si>
    <t>% DEPENSES REJETEES</t>
  </si>
  <si>
    <t>Immobilisations Incorporelles</t>
  </si>
  <si>
    <t>Frais d'établissement</t>
  </si>
  <si>
    <t>Logiciel</t>
  </si>
  <si>
    <t>Autres Immobilisations Incorporelles</t>
  </si>
  <si>
    <t>Total Immobilisations Incorporelles</t>
  </si>
  <si>
    <t>Immobilisations Corporelles</t>
  </si>
  <si>
    <t>Terrains</t>
  </si>
  <si>
    <t>Constructions &amp; Bâtiments</t>
  </si>
  <si>
    <t>Installations, Agencements &amp; Aménagements</t>
  </si>
  <si>
    <t>Matériels &amp; Outillages</t>
  </si>
  <si>
    <t>Matériels de Transport</t>
  </si>
  <si>
    <t>Mobiliers &amp; Matériels de Bureau</t>
  </si>
  <si>
    <t>Matériels Informatiques</t>
  </si>
  <si>
    <t>Total Immobilisations corporelles</t>
  </si>
  <si>
    <t>TOTAL</t>
  </si>
  <si>
    <t>TAUX DE REALISATION</t>
  </si>
  <si>
    <t>MONTANT REJETS</t>
  </si>
  <si>
    <t xml:space="preserve">TAUX </t>
  </si>
  <si>
    <t>TOTAL REJETS</t>
  </si>
  <si>
    <t>Affectation</t>
  </si>
  <si>
    <t>CODE COULEUR</t>
  </si>
  <si>
    <t>LES CHAMPS EN COULEUR BLEU CIEL SONT LES ZONES DE SAISIE</t>
  </si>
  <si>
    <t>LES CHAMPS EN COULEUR BLANC SONT PROTEGES</t>
  </si>
  <si>
    <t>LES CHAMPS EN COULEUR JAUNE, BIEN QUE NON PROTEGES NE DOIVENT PAS ETRE RENSEIGNES</t>
  </si>
  <si>
    <t>GUIDE D'UTILISATION FICHIER DEPOUILLEMENT VISITE</t>
  </si>
  <si>
    <t>METTRE LE REPERTOIRE/DOSSIER COMPLET SUR CLE USB POUR TRANSMISSION AU CEPICI</t>
  </si>
  <si>
    <t>logiciel</t>
  </si>
  <si>
    <t>Autres Immo Incorporelles</t>
  </si>
  <si>
    <t>Terrain</t>
  </si>
  <si>
    <t>Constructions</t>
  </si>
  <si>
    <t>Installations</t>
  </si>
  <si>
    <t>Materiel et Outillage</t>
  </si>
  <si>
    <t>Materiel de Transport</t>
  </si>
  <si>
    <t>Mobilier et Materile de Bureau</t>
  </si>
  <si>
    <t>Materiel Informatique</t>
  </si>
  <si>
    <r>
      <rPr>
        <sz val="12"/>
        <color theme="1"/>
        <rFont val="Times New Roman"/>
        <family val="1"/>
      </rPr>
      <t xml:space="preserve">POUR CHAQUE LIGNE D'INVESTISSEMENT EN IMPORTATION : VEUILLEZ SVP SCANNER LA FACTURE,  LES DECLARATIONS DOUANIERES ET LE RFCV CORRESPONDANTS
</t>
    </r>
    <r>
      <rPr>
        <sz val="9"/>
        <color theme="1"/>
        <rFont val="Times New Roman"/>
        <family val="1"/>
      </rPr>
      <t xml:space="preserve">
</t>
    </r>
    <r>
      <rPr>
        <b/>
        <sz val="12"/>
        <color theme="1"/>
        <rFont val="Times New Roman"/>
        <family val="1"/>
      </rPr>
      <t xml:space="preserve">POUR LES ACHATS LOCAUX : CE SONT TOUTES LES OPERATONS REALISEES POUR ACQUERIR DES PRODUITS FABRIQUES OU VENDU DIRECTEMENT EN CI </t>
    </r>
  </si>
  <si>
    <r>
      <t xml:space="preserve">CREER UN REPERTOIRES/DOSSIERS </t>
    </r>
    <r>
      <rPr>
        <sz val="12"/>
        <rFont val="Times New Roman"/>
        <family val="1"/>
      </rPr>
      <t>DENOMME</t>
    </r>
    <r>
      <rPr>
        <sz val="12"/>
        <color rgb="FFFF0000"/>
        <rFont val="Times New Roman"/>
        <family val="1"/>
      </rPr>
      <t xml:space="preserve"> "FACTURES ACHATS LOCAUX" </t>
    </r>
    <r>
      <rPr>
        <sz val="12"/>
        <color theme="1"/>
        <rFont val="Times New Roman"/>
        <family val="1"/>
      </rPr>
      <t>ET Y ENREGISTRER LES FACTURES SCANNEES INDIVIDUELLEMENT</t>
    </r>
  </si>
  <si>
    <r>
      <t>RENSEIGNER LE FICHIER EXCEL DENOMME</t>
    </r>
    <r>
      <rPr>
        <sz val="12"/>
        <color rgb="FFFF0000"/>
        <rFont val="Times New Roman"/>
        <family val="1"/>
      </rPr>
      <t xml:space="preserve"> "ACHATS LOCAUX"</t>
    </r>
    <r>
      <rPr>
        <sz val="12"/>
        <color theme="1"/>
        <rFont val="Times New Roman"/>
        <family val="1"/>
      </rPr>
      <t xml:space="preserve"> EN LIANT LES FACTURES CORRESPONDANTES A PARTIR DE VOTRE DOSSIER</t>
    </r>
    <r>
      <rPr>
        <b/>
        <sz val="12"/>
        <color theme="1"/>
        <rFont val="Times New Roman"/>
        <family val="1"/>
      </rPr>
      <t xml:space="preserve"> "FACTURES ACHATS LOCAUX" </t>
    </r>
    <r>
      <rPr>
        <sz val="12"/>
        <color theme="1"/>
        <rFont val="Times New Roman"/>
        <family val="1"/>
      </rPr>
      <t>.</t>
    </r>
  </si>
  <si>
    <r>
      <t xml:space="preserve">PARTIR DANS L'ONGLET </t>
    </r>
    <r>
      <rPr>
        <sz val="12"/>
        <color rgb="FFFF0000"/>
        <rFont val="Times New Roman"/>
        <family val="1"/>
      </rPr>
      <t>"SYNTHESE ACHAT TOTAL"</t>
    </r>
    <r>
      <rPr>
        <sz val="12"/>
        <color theme="1"/>
        <rFont val="Times New Roman"/>
        <family val="1"/>
      </rPr>
      <t xml:space="preserve">, CLIQUER SUR </t>
    </r>
    <r>
      <rPr>
        <b/>
        <sz val="12"/>
        <color theme="1"/>
        <rFont val="Times New Roman"/>
        <family val="1"/>
      </rPr>
      <t xml:space="preserve">LE BOUTON BLEU EN HAUT A DROITE </t>
    </r>
    <r>
      <rPr>
        <sz val="12"/>
        <color rgb="FFFF0000"/>
        <rFont val="Times New Roman"/>
        <family val="1"/>
      </rPr>
      <t>"ACTUALISER LES DONNEES"</t>
    </r>
    <r>
      <rPr>
        <sz val="12"/>
        <color theme="1"/>
        <rFont val="Times New Roman"/>
        <family val="1"/>
      </rPr>
      <t xml:space="preserve"> AFIN QUE TOUTES LES INFORMATIONS SAISIES DANS LES PRECEDENTS ONGLETS SOIENT PRISES EN COMPTE</t>
    </r>
  </si>
  <si>
    <r>
      <t xml:space="preserve">Total Achat réalisé Hors Agrément 
</t>
    </r>
    <r>
      <rPr>
        <i/>
        <sz val="11"/>
        <color rgb="FF000000"/>
        <rFont val="Times New Roman"/>
        <family val="1"/>
      </rPr>
      <t>(éventuellement)</t>
    </r>
  </si>
  <si>
    <r>
      <t xml:space="preserve">CRÉER UN REPERTOIRE/DOSSIER COMPLET ET INCLURE TOUS LES FICHIERS RENSEIGNES, DANS LE CADRE DE VOTRE PROJET (FICHIERS EXCEL IMPORTATIONS, ACHATS LOCAUX, EMPLOIS), LES DOSSIERS DES FACTURES, DECLARATIONS ET CDI SCANNEES, AINSI QUE LE DOSSIER DES DIVERS DOCUMENTS ADMINISTRATIFS SCANNES (ARF, ATTESTATION CNPS, DECLARATIONS FISCALES, ARRETE ANDE...)
</t>
    </r>
    <r>
      <rPr>
        <b/>
        <sz val="12"/>
        <color rgb="FFFF0000"/>
        <rFont val="Times New Roman"/>
        <family val="1"/>
      </rPr>
      <t xml:space="preserve">NB: PRIERE NE PAS RENOMMER LE FICHIER TEL QUE RECU DU CEPICI
</t>
    </r>
  </si>
  <si>
    <t>AUTRES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</si>
</sst>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 #,##0_);_(* \(#,##0\);_(* &quot;-&quot;_);_(@_)"/>
    <numFmt numFmtId="165" formatCode="_(* #,##0.00_);_(* \(#,##0.00\);_(* &quot;-&quot;??_);_(@_)"/>
    <numFmt numFmtId="166" formatCode="#,##0_ ;[Red]\-#,##0\ "/>
    <numFmt numFmtId="167" formatCode="_-* #,##0_-;\-* #,##0_-;_-* &quot;-&quot;??_-;_-@_-"/>
    <numFmt numFmtId="168" formatCode="#,##0.00\ %;[Red]\-#,##0.00\ %"/>
    <numFmt numFmtId="169" formatCode="&quot; &quot;#,##0.00&quot; &quot;;&quot;-&quot;#,##0.00&quot; &quot;;&quot; -&quot;#&quot; &quot;;&quot; &quot;@&quot; &quot;"/>
  </numFmts>
  <fonts count="34">
    <font>
      <sz val="11"/>
      <color theme="1"/>
      <name val="Aptos Narrow"/>
      <family val="2"/>
      <scheme val="minor"/>
    </font>
    <font>
      <sz val="11"/>
      <color theme="1"/>
      <name val="Aptos Narrow"/>
      <family val="2"/>
      <scheme val="minor"/>
    </font>
    <font>
      <b/>
      <sz val="11"/>
      <color theme="1"/>
      <name val="Aptos Narrow"/>
      <family val="2"/>
      <scheme val="minor"/>
    </font>
    <font>
      <b/>
      <sz val="9"/>
      <color indexed="81"/>
      <name val="Tahoma"/>
      <family val="2"/>
    </font>
    <font>
      <sz val="9"/>
      <color indexed="81"/>
      <name val="Tahoma"/>
      <family val="2"/>
    </font>
    <font>
      <sz val="11"/>
      <color rgb="FF000000"/>
      <name val="Times New Roman"/>
      <family val="1"/>
    </font>
    <font>
      <b/>
      <sz val="12"/>
      <color rgb="FF000000"/>
      <name val="Times New Roman"/>
      <family val="1"/>
    </font>
    <font>
      <b/>
      <sz val="11"/>
      <color indexed="8"/>
      <name val="Times New Roman"/>
      <family val="1"/>
    </font>
    <font>
      <b/>
      <u/>
      <sz val="16"/>
      <color rgb="FF000000"/>
      <name val="Times New Roman"/>
      <family val="1"/>
    </font>
    <font>
      <b/>
      <u/>
      <sz val="18"/>
      <color rgb="FF000000"/>
      <name val="Times New Roman"/>
      <family val="1"/>
    </font>
    <font>
      <b/>
      <sz val="12"/>
      <color rgb="FFFF0000"/>
      <name val="Times New Roman"/>
      <family val="1"/>
    </font>
    <font>
      <sz val="10"/>
      <color rgb="FF000000"/>
      <name val="Arial"/>
      <family val="2"/>
    </font>
    <font>
      <b/>
      <i/>
      <sz val="12"/>
      <color rgb="FF800000"/>
      <name val="Times New Roman"/>
      <family val="1"/>
    </font>
    <font>
      <sz val="10"/>
      <color rgb="FF000000"/>
      <name val="Times New Roman"/>
      <family val="1"/>
    </font>
    <font>
      <b/>
      <sz val="10"/>
      <color rgb="FF000000"/>
      <name val="Times New Roman"/>
      <family val="1"/>
    </font>
    <font>
      <sz val="8"/>
      <name val="Aptos Narrow"/>
      <family val="2"/>
      <scheme val="minor"/>
    </font>
    <font>
      <b/>
      <sz val="11"/>
      <color rgb="FF000000"/>
      <name val="Calibri"/>
      <family val="2"/>
    </font>
    <font>
      <b/>
      <sz val="14"/>
      <color rgb="FF008000"/>
      <name val="Times New Roman"/>
      <family val="1"/>
    </font>
    <font>
      <sz val="14"/>
      <color rgb="FF000000"/>
      <name val="Arial"/>
      <family val="2"/>
    </font>
    <font>
      <sz val="14"/>
      <color rgb="FF000000"/>
      <name val="Times New Roman"/>
      <family val="1"/>
    </font>
    <font>
      <b/>
      <u/>
      <sz val="14"/>
      <color rgb="FF000000"/>
      <name val="Times New Roman"/>
      <family val="1"/>
    </font>
    <font>
      <b/>
      <i/>
      <sz val="11"/>
      <color rgb="FF800000"/>
      <name val="Times New Roman"/>
      <family val="1"/>
    </font>
    <font>
      <b/>
      <sz val="11"/>
      <color rgb="FF000000"/>
      <name val="Times New Roman"/>
      <family val="1"/>
    </font>
    <font>
      <sz val="11"/>
      <color rgb="FF000000"/>
      <name val="Calibri"/>
      <family val="2"/>
    </font>
    <font>
      <sz val="12"/>
      <color rgb="FF000000"/>
      <name val="Times New Roman"/>
      <family val="1"/>
    </font>
    <font>
      <b/>
      <sz val="14"/>
      <color theme="1"/>
      <name val="Times New Roman"/>
      <family val="1"/>
    </font>
    <font>
      <b/>
      <sz val="12"/>
      <color theme="1"/>
      <name val="Times New Roman"/>
      <family val="1"/>
    </font>
    <font>
      <sz val="12"/>
      <color theme="1"/>
      <name val="Times New Roman"/>
      <family val="1"/>
    </font>
    <font>
      <sz val="12"/>
      <color rgb="FFFF0000"/>
      <name val="Times New Roman"/>
      <family val="1"/>
    </font>
    <font>
      <sz val="11"/>
      <color theme="0"/>
      <name val="Aptos Narrow"/>
      <family val="2"/>
      <scheme val="minor"/>
    </font>
    <font>
      <sz val="10"/>
      <color theme="0"/>
      <name val="Times New Roman"/>
      <family val="1"/>
    </font>
    <font>
      <sz val="9"/>
      <color theme="1"/>
      <name val="Times New Roman"/>
      <family val="1"/>
    </font>
    <font>
      <sz val="12"/>
      <name val="Times New Roman"/>
      <family val="1"/>
    </font>
    <font>
      <i/>
      <sz val="11"/>
      <color rgb="FF000000"/>
      <name val="Times New Roman"/>
      <family val="1"/>
    </font>
  </fonts>
  <fills count="15">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FFFF"/>
        <bgColor rgb="FFFFFFFF"/>
      </patternFill>
    </fill>
    <fill>
      <patternFill patternType="solid">
        <fgColor rgb="FFFFFFCC"/>
        <bgColor rgb="FFFFFFFF"/>
      </patternFill>
    </fill>
    <fill>
      <patternFill patternType="solid">
        <fgColor rgb="FFDDEBF7"/>
        <bgColor rgb="FFDDEBF7"/>
      </patternFill>
    </fill>
    <fill>
      <patternFill patternType="solid">
        <fgColor rgb="FFD9E1F2"/>
        <bgColor rgb="FFD9E1F2"/>
      </patternFill>
    </fill>
    <fill>
      <patternFill patternType="solid">
        <fgColor theme="0"/>
        <bgColor rgb="FFD9E1F2"/>
      </patternFill>
    </fill>
    <fill>
      <patternFill patternType="solid">
        <fgColor theme="2" tint="-0.249977111117893"/>
        <bgColor indexed="64"/>
      </patternFill>
    </fill>
    <fill>
      <patternFill patternType="solid">
        <fgColor theme="9" tint="0.59999389629810485"/>
        <bgColor indexed="64"/>
      </patternFill>
    </fill>
    <fill>
      <patternFill patternType="solid">
        <fgColor rgb="FFFFC000"/>
        <bgColor indexed="64"/>
      </patternFill>
    </fill>
    <fill>
      <patternFill patternType="solid">
        <fgColor theme="4" tint="0.39997558519241921"/>
        <bgColor indexed="64"/>
      </patternFill>
    </fill>
    <fill>
      <patternFill patternType="solid">
        <fgColor theme="4" tint="0.79998168889431442"/>
        <bgColor indexed="64"/>
      </patternFill>
    </fill>
    <fill>
      <patternFill patternType="solid">
        <fgColor theme="0"/>
        <bgColor rgb="FFDDEBF7"/>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right/>
      <top style="thin">
        <color rgb="FF000000"/>
      </top>
      <bottom/>
      <diagonal/>
    </border>
    <border>
      <left/>
      <right style="thin">
        <color indexed="64"/>
      </right>
      <top style="thin">
        <color indexed="64"/>
      </top>
      <bottom/>
      <diagonal/>
    </border>
    <border>
      <left style="thin">
        <color rgb="FF000000"/>
      </left>
      <right style="thin">
        <color rgb="FF000000"/>
      </right>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indexed="64"/>
      </right>
      <top style="medium">
        <color indexed="64"/>
      </top>
      <bottom style="medium">
        <color indexed="64"/>
      </bottom>
      <diagonal/>
    </border>
    <border>
      <left style="thin">
        <color indexed="64"/>
      </left>
      <right style="thin">
        <color rgb="FF000000"/>
      </right>
      <top style="thin">
        <color indexed="64"/>
      </top>
      <bottom style="thin">
        <color indexed="64"/>
      </bottom>
      <diagonal/>
    </border>
    <border>
      <left/>
      <right style="thin">
        <color rgb="FF000000"/>
      </right>
      <top style="thin">
        <color rgb="FF000000"/>
      </top>
      <bottom/>
      <diagonal/>
    </border>
    <border>
      <left/>
      <right/>
      <top style="thin">
        <color rgb="FF000000"/>
      </top>
      <bottom style="thin">
        <color rgb="FF000000"/>
      </bottom>
      <diagonal/>
    </border>
    <border>
      <left style="medium">
        <color indexed="64"/>
      </left>
      <right style="medium">
        <color indexed="64"/>
      </right>
      <top style="medium">
        <color indexed="64"/>
      </top>
      <bottom/>
      <diagonal/>
    </border>
    <border>
      <left style="thin">
        <color rgb="FF000000"/>
      </left>
      <right style="thin">
        <color rgb="FF000000"/>
      </right>
      <top style="thin">
        <color indexed="64"/>
      </top>
      <bottom/>
      <diagonal/>
    </border>
    <border>
      <left style="thin">
        <color indexed="64"/>
      </left>
      <right style="thin">
        <color rgb="FF000000"/>
      </right>
      <top style="medium">
        <color indexed="64"/>
      </top>
      <bottom style="thin">
        <color indexed="64"/>
      </bottom>
      <diagonal/>
    </border>
  </borders>
  <cellStyleXfs count="8">
    <xf numFmtId="0" fontId="0" fillId="0" borderId="0"/>
    <xf numFmtId="165" fontId="1" fillId="0" borderId="0" applyFont="0" applyFill="0" applyBorder="0" applyAlignment="0" applyProtection="0"/>
    <xf numFmtId="9" fontId="1" fillId="0" borderId="0" applyFont="0" applyFill="0" applyBorder="0" applyAlignment="0" applyProtection="0"/>
    <xf numFmtId="0" fontId="11" fillId="0" borderId="0" applyNumberFormat="0" applyBorder="0" applyProtection="0"/>
    <xf numFmtId="0" fontId="23" fillId="0" borderId="0"/>
    <xf numFmtId="9" fontId="23" fillId="0" borderId="0" applyFont="0" applyFill="0" applyBorder="0" applyAlignment="0" applyProtection="0"/>
    <xf numFmtId="169" fontId="23" fillId="0" borderId="0" applyFont="0" applyFill="0" applyBorder="0" applyAlignment="0" applyProtection="0"/>
    <xf numFmtId="164" fontId="1" fillId="0" borderId="0" applyFont="0" applyFill="0" applyBorder="0" applyAlignment="0" applyProtection="0"/>
  </cellStyleXfs>
  <cellXfs count="234">
    <xf numFmtId="0" fontId="0" fillId="0" borderId="0" xfId="0"/>
    <xf numFmtId="166" fontId="0" fillId="0" borderId="0" xfId="0" applyNumberFormat="1"/>
    <xf numFmtId="166" fontId="2" fillId="0" borderId="0" xfId="0" applyNumberFormat="1" applyFont="1" applyAlignment="1">
      <alignment horizontal="right"/>
    </xf>
    <xf numFmtId="0" fontId="5" fillId="0" borderId="0" xfId="0" applyFont="1"/>
    <xf numFmtId="3" fontId="9" fillId="0" borderId="0" xfId="0" applyNumberFormat="1" applyFont="1" applyProtection="1">
      <protection hidden="1"/>
    </xf>
    <xf numFmtId="166" fontId="12" fillId="0" borderId="0" xfId="3" applyNumberFormat="1" applyFont="1" applyAlignment="1" applyProtection="1">
      <alignment horizontal="right"/>
      <protection hidden="1"/>
    </xf>
    <xf numFmtId="0" fontId="13" fillId="0" borderId="0" xfId="0" applyFont="1"/>
    <xf numFmtId="167" fontId="0" fillId="0" borderId="0" xfId="0" applyNumberFormat="1"/>
    <xf numFmtId="3" fontId="22" fillId="0" borderId="9" xfId="4" applyNumberFormat="1" applyFont="1" applyBorder="1" applyAlignment="1" applyProtection="1">
      <alignment horizontal="center" vertical="center" wrapText="1"/>
      <protection hidden="1"/>
    </xf>
    <xf numFmtId="0" fontId="23" fillId="0" borderId="0" xfId="4" applyProtection="1">
      <protection hidden="1"/>
    </xf>
    <xf numFmtId="0" fontId="0" fillId="0" borderId="0" xfId="0" applyNumberFormat="1"/>
    <xf numFmtId="0" fontId="7" fillId="0" borderId="1" xfId="4" applyFont="1" applyBorder="1"/>
    <xf numFmtId="0" fontId="5" fillId="0" borderId="0" xfId="4" applyFont="1"/>
    <xf numFmtId="0" fontId="23" fillId="0" borderId="0" xfId="4"/>
    <xf numFmtId="0" fontId="5" fillId="0" borderId="0" xfId="4" applyFont="1" applyAlignment="1">
      <alignment horizontal="left"/>
    </xf>
    <xf numFmtId="0" fontId="25" fillId="11" borderId="1" xfId="4" applyFont="1" applyFill="1" applyBorder="1" applyAlignment="1">
      <alignment horizontal="center" vertical="center"/>
    </xf>
    <xf numFmtId="0" fontId="26" fillId="0" borderId="1" xfId="4" applyFont="1" applyBorder="1" applyAlignment="1">
      <alignment horizontal="center" vertical="center"/>
    </xf>
    <xf numFmtId="0" fontId="27" fillId="2" borderId="1" xfId="4" applyFont="1" applyFill="1" applyBorder="1"/>
    <xf numFmtId="0" fontId="24" fillId="0" borderId="1" xfId="4" applyFont="1" applyBorder="1"/>
    <xf numFmtId="0" fontId="25" fillId="12" borderId="1" xfId="4" applyFont="1" applyFill="1" applyBorder="1" applyAlignment="1">
      <alignment horizontal="center" vertical="center"/>
    </xf>
    <xf numFmtId="0" fontId="27" fillId="0" borderId="1" xfId="4" applyFont="1" applyBorder="1" applyAlignment="1">
      <alignment horizontal="left" vertical="top" wrapText="1"/>
    </xf>
    <xf numFmtId="14" fontId="0" fillId="0" borderId="0" xfId="0" applyNumberFormat="1"/>
    <xf numFmtId="0" fontId="29" fillId="0" borderId="0" xfId="0" applyFont="1"/>
    <xf numFmtId="0" fontId="5" fillId="0" borderId="0" xfId="0" applyFont="1" applyProtection="1">
      <protection locked="0"/>
    </xf>
    <xf numFmtId="49" fontId="5" fillId="0" borderId="0" xfId="0" applyNumberFormat="1" applyFont="1" applyProtection="1">
      <protection locked="0"/>
    </xf>
    <xf numFmtId="166" fontId="5" fillId="0" borderId="0" xfId="0" applyNumberFormat="1" applyFont="1" applyProtection="1">
      <protection locked="0"/>
    </xf>
    <xf numFmtId="166" fontId="6" fillId="0" borderId="0" xfId="0" applyNumberFormat="1" applyFont="1" applyAlignment="1" applyProtection="1">
      <alignment horizontal="right"/>
      <protection locked="0"/>
    </xf>
    <xf numFmtId="0" fontId="13" fillId="0" borderId="0" xfId="0" applyFont="1" applyProtection="1">
      <protection locked="0"/>
    </xf>
    <xf numFmtId="0" fontId="0" fillId="0" borderId="0" xfId="0" applyProtection="1">
      <protection locked="0"/>
    </xf>
    <xf numFmtId="166" fontId="0" fillId="0" borderId="0" xfId="0" applyNumberFormat="1" applyProtection="1">
      <protection locked="0"/>
    </xf>
    <xf numFmtId="166" fontId="2" fillId="0" borderId="0" xfId="0" applyNumberFormat="1" applyFont="1" applyAlignment="1" applyProtection="1">
      <alignment horizontal="right"/>
      <protection locked="0"/>
    </xf>
    <xf numFmtId="0" fontId="29" fillId="0" borderId="0" xfId="0" applyFont="1" applyProtection="1">
      <protection locked="0"/>
    </xf>
    <xf numFmtId="167" fontId="0" fillId="0" borderId="0" xfId="0" applyNumberFormat="1" applyProtection="1">
      <protection locked="0"/>
    </xf>
    <xf numFmtId="14" fontId="5" fillId="6" borderId="1" xfId="0" applyNumberFormat="1" applyFont="1" applyFill="1" applyBorder="1" applyProtection="1">
      <protection locked="0"/>
    </xf>
    <xf numFmtId="0" fontId="5" fillId="6" borderId="1" xfId="0" applyFont="1" applyFill="1" applyBorder="1" applyProtection="1">
      <protection locked="0"/>
    </xf>
    <xf numFmtId="49" fontId="5" fillId="6" borderId="1" xfId="0" applyNumberFormat="1" applyFont="1" applyFill="1" applyBorder="1" applyProtection="1">
      <protection locked="0"/>
    </xf>
    <xf numFmtId="0" fontId="5" fillId="6" borderId="8" xfId="0" applyFont="1" applyFill="1" applyBorder="1" applyProtection="1">
      <protection locked="0"/>
    </xf>
    <xf numFmtId="166" fontId="5" fillId="6" borderId="9" xfId="0" applyNumberFormat="1" applyFont="1" applyFill="1" applyBorder="1" applyProtection="1">
      <protection locked="0"/>
    </xf>
    <xf numFmtId="166" fontId="5" fillId="3" borderId="0" xfId="0" applyNumberFormat="1" applyFont="1" applyFill="1" applyBorder="1" applyProtection="1">
      <protection locked="0"/>
    </xf>
    <xf numFmtId="0" fontId="5" fillId="0" borderId="0" xfId="0" applyFont="1" applyProtection="1">
      <protection hidden="1"/>
    </xf>
    <xf numFmtId="49" fontId="5" fillId="0" borderId="0" xfId="0" applyNumberFormat="1" applyFont="1" applyProtection="1">
      <protection hidden="1"/>
    </xf>
    <xf numFmtId="166" fontId="5" fillId="0" borderId="0" xfId="0" applyNumberFormat="1" applyFont="1" applyProtection="1">
      <protection hidden="1"/>
    </xf>
    <xf numFmtId="166" fontId="6" fillId="0" borderId="0" xfId="0" applyNumberFormat="1" applyFont="1" applyAlignment="1" applyProtection="1">
      <alignment horizontal="right"/>
      <protection hidden="1"/>
    </xf>
    <xf numFmtId="0" fontId="7" fillId="0" borderId="1" xfId="0" applyFont="1" applyBorder="1" applyProtection="1">
      <protection hidden="1"/>
    </xf>
    <xf numFmtId="0" fontId="13" fillId="0" borderId="0" xfId="0" applyFont="1" applyProtection="1">
      <protection hidden="1"/>
    </xf>
    <xf numFmtId="166" fontId="14" fillId="4" borderId="16" xfId="0" applyNumberFormat="1" applyFont="1" applyFill="1" applyBorder="1" applyAlignment="1" applyProtection="1">
      <alignment horizontal="center" vertical="center" wrapText="1"/>
      <protection hidden="1"/>
    </xf>
    <xf numFmtId="0" fontId="14" fillId="0" borderId="7" xfId="0" applyFont="1" applyBorder="1" applyAlignment="1" applyProtection="1">
      <alignment horizontal="center" vertical="center" wrapText="1"/>
      <protection hidden="1"/>
    </xf>
    <xf numFmtId="166" fontId="14" fillId="4" borderId="9" xfId="0" applyNumberFormat="1" applyFont="1" applyFill="1" applyBorder="1" applyAlignment="1" applyProtection="1">
      <alignment horizontal="center" vertical="center" wrapText="1"/>
      <protection hidden="1"/>
    </xf>
    <xf numFmtId="0" fontId="0" fillId="0" borderId="0" xfId="0" applyProtection="1">
      <protection hidden="1"/>
    </xf>
    <xf numFmtId="166" fontId="0" fillId="0" borderId="0" xfId="0" applyNumberFormat="1" applyProtection="1">
      <protection hidden="1"/>
    </xf>
    <xf numFmtId="166" fontId="2" fillId="0" borderId="0" xfId="0" applyNumberFormat="1" applyFont="1" applyAlignment="1" applyProtection="1">
      <alignment horizontal="right"/>
      <protection hidden="1"/>
    </xf>
    <xf numFmtId="0" fontId="29" fillId="0" borderId="0" xfId="0" applyFont="1" applyProtection="1">
      <protection hidden="1"/>
    </xf>
    <xf numFmtId="0" fontId="30" fillId="0" borderId="0" xfId="0" applyFont="1" applyProtection="1">
      <protection hidden="1"/>
    </xf>
    <xf numFmtId="167" fontId="0" fillId="0" borderId="0" xfId="0" applyNumberFormat="1" applyProtection="1">
      <protection hidden="1"/>
    </xf>
    <xf numFmtId="0" fontId="2" fillId="0" borderId="0" xfId="0" applyFont="1" applyProtection="1">
      <protection hidden="1"/>
    </xf>
    <xf numFmtId="166" fontId="2" fillId="2" borderId="6" xfId="0" applyNumberFormat="1" applyFont="1" applyFill="1" applyBorder="1" applyAlignment="1" applyProtection="1">
      <alignment horizontal="right" vertical="center"/>
      <protection hidden="1"/>
    </xf>
    <xf numFmtId="167" fontId="2" fillId="2" borderId="6" xfId="1" applyNumberFormat="1" applyFont="1" applyFill="1" applyBorder="1" applyAlignment="1" applyProtection="1">
      <alignment horizontal="right" vertical="center"/>
      <protection hidden="1"/>
    </xf>
    <xf numFmtId="9" fontId="2" fillId="2" borderId="6" xfId="2" applyFont="1" applyFill="1" applyBorder="1" applyAlignment="1" applyProtection="1">
      <alignment horizontal="right" vertical="center"/>
      <protection hidden="1"/>
    </xf>
    <xf numFmtId="0" fontId="5" fillId="6" borderId="16" xfId="0" applyFont="1" applyFill="1" applyBorder="1" applyProtection="1">
      <protection locked="0"/>
    </xf>
    <xf numFmtId="49" fontId="5" fillId="6" borderId="16" xfId="0" applyNumberFormat="1" applyFont="1" applyFill="1" applyBorder="1" applyProtection="1">
      <protection locked="0"/>
    </xf>
    <xf numFmtId="14" fontId="5" fillId="6" borderId="16" xfId="0" applyNumberFormat="1" applyFont="1" applyFill="1" applyBorder="1" applyProtection="1">
      <protection locked="0"/>
    </xf>
    <xf numFmtId="14" fontId="5" fillId="6" borderId="9" xfId="0" applyNumberFormat="1" applyFont="1" applyFill="1" applyBorder="1" applyProtection="1">
      <protection locked="0"/>
    </xf>
    <xf numFmtId="0" fontId="5" fillId="6" borderId="9" xfId="0" applyFont="1" applyFill="1" applyBorder="1" applyProtection="1">
      <protection locked="0"/>
    </xf>
    <xf numFmtId="49" fontId="5" fillId="6" borderId="9" xfId="0" applyNumberFormat="1" applyFont="1" applyFill="1" applyBorder="1" applyProtection="1">
      <protection locked="0"/>
    </xf>
    <xf numFmtId="14" fontId="24" fillId="6" borderId="1" xfId="0" applyNumberFormat="1" applyFont="1" applyFill="1" applyBorder="1" applyProtection="1">
      <protection locked="0"/>
    </xf>
    <xf numFmtId="0" fontId="5" fillId="6" borderId="16" xfId="0" applyFont="1" applyFill="1" applyBorder="1" applyAlignment="1" applyProtection="1">
      <alignment wrapText="1"/>
      <protection locked="0"/>
    </xf>
    <xf numFmtId="0" fontId="5" fillId="6" borderId="9" xfId="0" applyFont="1" applyFill="1" applyBorder="1" applyAlignment="1" applyProtection="1">
      <alignment wrapText="1"/>
      <protection locked="0"/>
    </xf>
    <xf numFmtId="10" fontId="2" fillId="2" borderId="6" xfId="2" applyNumberFormat="1" applyFont="1" applyFill="1" applyBorder="1" applyAlignment="1" applyProtection="1">
      <alignment horizontal="right" vertical="center"/>
      <protection hidden="1"/>
    </xf>
    <xf numFmtId="3" fontId="13" fillId="0" borderId="0" xfId="4" applyNumberFormat="1" applyFont="1" applyProtection="1">
      <protection hidden="1"/>
    </xf>
    <xf numFmtId="0" fontId="17" fillId="0" borderId="0" xfId="4" applyFont="1" applyProtection="1">
      <protection hidden="1"/>
    </xf>
    <xf numFmtId="0" fontId="18" fillId="0" borderId="0" xfId="4" applyFont="1" applyProtection="1">
      <protection hidden="1"/>
    </xf>
    <xf numFmtId="166" fontId="17" fillId="0" borderId="0" xfId="4" applyNumberFormat="1" applyFont="1" applyProtection="1">
      <protection hidden="1"/>
    </xf>
    <xf numFmtId="168" fontId="19" fillId="0" borderId="0" xfId="4" applyNumberFormat="1" applyFont="1" applyProtection="1">
      <protection hidden="1"/>
    </xf>
    <xf numFmtId="10" fontId="19" fillId="0" borderId="0" xfId="4" applyNumberFormat="1" applyFont="1" applyProtection="1">
      <protection hidden="1"/>
    </xf>
    <xf numFmtId="166" fontId="13" fillId="0" borderId="0" xfId="4" applyNumberFormat="1" applyFont="1" applyProtection="1">
      <protection hidden="1"/>
    </xf>
    <xf numFmtId="168" fontId="21" fillId="0" borderId="0" xfId="3" applyNumberFormat="1" applyFont="1" applyAlignment="1" applyProtection="1">
      <alignment horizontal="right"/>
      <protection hidden="1"/>
    </xf>
    <xf numFmtId="10" fontId="21" fillId="0" borderId="0" xfId="3" applyNumberFormat="1" applyFont="1" applyAlignment="1" applyProtection="1">
      <alignment horizontal="right"/>
      <protection hidden="1"/>
    </xf>
    <xf numFmtId="168" fontId="13" fillId="0" borderId="0" xfId="4" applyNumberFormat="1" applyFont="1" applyProtection="1">
      <protection hidden="1"/>
    </xf>
    <xf numFmtId="10" fontId="13" fillId="0" borderId="0" xfId="4" applyNumberFormat="1" applyFont="1" applyProtection="1">
      <protection hidden="1"/>
    </xf>
    <xf numFmtId="166" fontId="23" fillId="0" borderId="0" xfId="4" applyNumberFormat="1" applyProtection="1">
      <protection hidden="1"/>
    </xf>
    <xf numFmtId="168" fontId="23" fillId="0" borderId="0" xfId="4" applyNumberFormat="1" applyProtection="1">
      <protection hidden="1"/>
    </xf>
    <xf numFmtId="10" fontId="23" fillId="0" borderId="0" xfId="4" applyNumberFormat="1" applyProtection="1">
      <protection hidden="1"/>
    </xf>
    <xf numFmtId="3" fontId="5" fillId="0" borderId="2" xfId="4" applyNumberFormat="1" applyFont="1" applyBorder="1" applyAlignment="1" applyProtection="1">
      <alignment horizontal="center" vertical="top" wrapText="1"/>
      <protection hidden="1"/>
    </xf>
    <xf numFmtId="10" fontId="5" fillId="0" borderId="2" xfId="5" applyNumberFormat="1" applyFont="1" applyBorder="1" applyAlignment="1" applyProtection="1">
      <alignment horizontal="center" vertical="top" wrapText="1"/>
      <protection hidden="1"/>
    </xf>
    <xf numFmtId="10" fontId="5" fillId="0" borderId="0" xfId="5" applyNumberFormat="1" applyFont="1" applyBorder="1" applyAlignment="1" applyProtection="1">
      <alignment horizontal="center" vertical="top" wrapText="1"/>
      <protection hidden="1"/>
    </xf>
    <xf numFmtId="3" fontId="5" fillId="0" borderId="0" xfId="4" applyNumberFormat="1" applyFont="1" applyAlignment="1" applyProtection="1">
      <alignment horizontal="center" vertical="top" wrapText="1"/>
      <protection hidden="1"/>
    </xf>
    <xf numFmtId="3" fontId="19" fillId="0" borderId="0" xfId="4" applyNumberFormat="1" applyFont="1" applyAlignment="1" applyProtection="1">
      <alignment horizontal="center" vertical="top" wrapText="1"/>
      <protection hidden="1"/>
    </xf>
    <xf numFmtId="0" fontId="31" fillId="0" borderId="1" xfId="4" applyFont="1" applyBorder="1" applyAlignment="1">
      <alignment horizontal="left" vertical="top" wrapText="1"/>
    </xf>
    <xf numFmtId="0" fontId="27" fillId="0" borderId="1" xfId="4" applyFont="1" applyBorder="1" applyAlignment="1" applyProtection="1">
      <alignment horizontal="left" vertical="top" wrapText="1"/>
      <protection locked="0"/>
    </xf>
    <xf numFmtId="0" fontId="22" fillId="0" borderId="1" xfId="4" applyFont="1" applyBorder="1" applyAlignment="1">
      <alignment horizontal="center" vertical="center"/>
    </xf>
    <xf numFmtId="14" fontId="5" fillId="6" borderId="2" xfId="0" applyNumberFormat="1" applyFont="1" applyFill="1" applyBorder="1" applyProtection="1">
      <protection locked="0"/>
    </xf>
    <xf numFmtId="0" fontId="5" fillId="6" borderId="2" xfId="0" applyFont="1" applyFill="1" applyBorder="1" applyProtection="1">
      <protection locked="0"/>
    </xf>
    <xf numFmtId="49" fontId="5" fillId="6" borderId="2" xfId="0" applyNumberFormat="1" applyFont="1" applyFill="1" applyBorder="1" applyProtection="1">
      <protection locked="0"/>
    </xf>
    <xf numFmtId="0" fontId="5" fillId="6" borderId="34" xfId="0" applyFont="1" applyFill="1" applyBorder="1" applyProtection="1">
      <protection locked="0"/>
    </xf>
    <xf numFmtId="166" fontId="5" fillId="6" borderId="17" xfId="0" applyNumberFormat="1" applyFont="1" applyFill="1" applyBorder="1" applyProtection="1">
      <protection locked="0"/>
    </xf>
    <xf numFmtId="166" fontId="5" fillId="6" borderId="1" xfId="0" applyNumberFormat="1" applyFont="1" applyFill="1" applyBorder="1" applyProtection="1">
      <protection locked="0"/>
    </xf>
    <xf numFmtId="0" fontId="5" fillId="13" borderId="1" xfId="4" applyFont="1" applyFill="1" applyBorder="1" applyAlignment="1">
      <alignment horizontal="left"/>
    </xf>
    <xf numFmtId="14" fontId="5" fillId="13" borderId="1" xfId="4" applyNumberFormat="1" applyFont="1" applyFill="1" applyBorder="1" applyAlignment="1">
      <alignment horizontal="left"/>
    </xf>
    <xf numFmtId="0" fontId="5" fillId="6" borderId="1" xfId="0" applyFont="1" applyFill="1" applyBorder="1" applyAlignment="1" applyProtection="1">
      <alignment wrapText="1"/>
      <protection locked="0"/>
    </xf>
    <xf numFmtId="49" fontId="5" fillId="6" borderId="1" xfId="0" applyNumberFormat="1" applyFont="1" applyFill="1" applyBorder="1" applyAlignment="1" applyProtection="1">
      <alignment wrapText="1"/>
      <protection locked="0"/>
    </xf>
    <xf numFmtId="0" fontId="5" fillId="6" borderId="8" xfId="0" applyFont="1" applyFill="1" applyBorder="1" applyAlignment="1" applyProtection="1">
      <alignment wrapText="1"/>
      <protection locked="0"/>
    </xf>
    <xf numFmtId="0" fontId="5" fillId="6" borderId="2" xfId="0" applyFont="1" applyFill="1" applyBorder="1" applyAlignment="1" applyProtection="1">
      <alignment wrapText="1"/>
      <protection locked="0"/>
    </xf>
    <xf numFmtId="49" fontId="5" fillId="6" borderId="2" xfId="0" applyNumberFormat="1" applyFont="1" applyFill="1" applyBorder="1" applyAlignment="1" applyProtection="1">
      <alignment wrapText="1"/>
      <protection locked="0"/>
    </xf>
    <xf numFmtId="0" fontId="5" fillId="6" borderId="34" xfId="0" applyFont="1" applyFill="1" applyBorder="1" applyAlignment="1" applyProtection="1">
      <alignment wrapText="1"/>
      <protection locked="0"/>
    </xf>
    <xf numFmtId="166" fontId="5" fillId="3" borderId="17" xfId="0" applyNumberFormat="1" applyFont="1" applyFill="1" applyBorder="1" applyProtection="1">
      <protection locked="0"/>
    </xf>
    <xf numFmtId="166" fontId="5" fillId="3" borderId="1" xfId="0" applyNumberFormat="1" applyFont="1" applyFill="1" applyBorder="1" applyProtection="1">
      <protection locked="0"/>
    </xf>
    <xf numFmtId="0" fontId="5" fillId="6" borderId="20" xfId="0" applyFont="1" applyFill="1" applyBorder="1" applyProtection="1">
      <protection locked="0"/>
    </xf>
    <xf numFmtId="0" fontId="5" fillId="6" borderId="20" xfId="0" applyFont="1" applyFill="1" applyBorder="1" applyAlignment="1" applyProtection="1">
      <alignment wrapText="1"/>
      <protection locked="0"/>
    </xf>
    <xf numFmtId="49" fontId="5" fillId="6" borderId="20" xfId="0" applyNumberFormat="1" applyFont="1" applyFill="1" applyBorder="1" applyAlignment="1" applyProtection="1">
      <alignment wrapText="1"/>
      <protection locked="0"/>
    </xf>
    <xf numFmtId="166" fontId="5" fillId="2" borderId="9" xfId="0" applyNumberFormat="1" applyFont="1" applyFill="1" applyBorder="1" applyProtection="1">
      <protection hidden="1"/>
    </xf>
    <xf numFmtId="166" fontId="5" fillId="2" borderId="8" xfId="0" applyNumberFormat="1" applyFont="1" applyFill="1" applyBorder="1" applyProtection="1">
      <protection hidden="1"/>
    </xf>
    <xf numFmtId="166" fontId="5" fillId="2" borderId="0" xfId="0" applyNumberFormat="1" applyFont="1" applyFill="1" applyBorder="1" applyProtection="1">
      <protection hidden="1"/>
    </xf>
    <xf numFmtId="0" fontId="5" fillId="6" borderId="35" xfId="0" applyFont="1" applyFill="1" applyBorder="1" applyAlignment="1" applyProtection="1">
      <alignment wrapText="1"/>
      <protection locked="0"/>
    </xf>
    <xf numFmtId="0" fontId="5" fillId="6" borderId="30" xfId="0" applyFont="1" applyFill="1" applyBorder="1" applyAlignment="1" applyProtection="1">
      <alignment wrapText="1"/>
      <protection locked="0"/>
    </xf>
    <xf numFmtId="0" fontId="5" fillId="6" borderId="11" xfId="0" applyFont="1" applyFill="1" applyBorder="1" applyAlignment="1" applyProtection="1">
      <alignment wrapText="1"/>
      <protection locked="0"/>
    </xf>
    <xf numFmtId="166" fontId="2" fillId="2" borderId="36" xfId="0" applyNumberFormat="1" applyFont="1" applyFill="1" applyBorder="1" applyAlignment="1" applyProtection="1">
      <alignment horizontal="right" vertical="center"/>
      <protection hidden="1"/>
    </xf>
    <xf numFmtId="164" fontId="5" fillId="6" borderId="1" xfId="7" applyFont="1" applyFill="1" applyBorder="1" applyAlignment="1" applyProtection="1">
      <protection locked="0"/>
    </xf>
    <xf numFmtId="14" fontId="5" fillId="6" borderId="17" xfId="0" applyNumberFormat="1" applyFont="1" applyFill="1" applyBorder="1" applyProtection="1">
      <protection locked="0"/>
    </xf>
    <xf numFmtId="0" fontId="5" fillId="6" borderId="17" xfId="0" applyFont="1" applyFill="1" applyBorder="1" applyProtection="1">
      <protection locked="0"/>
    </xf>
    <xf numFmtId="49" fontId="5" fillId="6" borderId="17" xfId="0" applyNumberFormat="1" applyFont="1" applyFill="1" applyBorder="1" applyProtection="1">
      <protection locked="0"/>
    </xf>
    <xf numFmtId="49" fontId="5" fillId="6" borderId="16" xfId="0" applyNumberFormat="1" applyFont="1" applyFill="1" applyBorder="1" applyAlignment="1" applyProtection="1">
      <alignment wrapText="1"/>
      <protection locked="0"/>
    </xf>
    <xf numFmtId="0" fontId="5" fillId="6" borderId="17" xfId="0" applyFont="1" applyFill="1" applyBorder="1" applyAlignment="1" applyProtection="1">
      <alignment wrapText="1"/>
      <protection locked="0"/>
    </xf>
    <xf numFmtId="49" fontId="5" fillId="6" borderId="17" xfId="0" applyNumberFormat="1" applyFont="1" applyFill="1" applyBorder="1" applyAlignment="1" applyProtection="1">
      <alignment wrapText="1"/>
      <protection locked="0"/>
    </xf>
    <xf numFmtId="0" fontId="24" fillId="6" borderId="1" xfId="0" applyFont="1" applyFill="1" applyBorder="1" applyAlignment="1" applyProtection="1">
      <alignment wrapText="1"/>
      <protection locked="0"/>
    </xf>
    <xf numFmtId="167" fontId="2" fillId="2" borderId="36" xfId="1" applyNumberFormat="1" applyFont="1" applyFill="1" applyBorder="1" applyAlignment="1" applyProtection="1">
      <alignment horizontal="right" vertical="center"/>
      <protection hidden="1"/>
    </xf>
    <xf numFmtId="49" fontId="24" fillId="6" borderId="1" xfId="0" applyNumberFormat="1" applyFont="1" applyFill="1" applyBorder="1" applyAlignment="1" applyProtection="1">
      <alignment wrapText="1"/>
      <protection locked="0"/>
    </xf>
    <xf numFmtId="0" fontId="24" fillId="6" borderId="8" xfId="0" applyFont="1" applyFill="1" applyBorder="1" applyAlignment="1" applyProtection="1">
      <alignment wrapText="1"/>
      <protection locked="0"/>
    </xf>
    <xf numFmtId="49" fontId="5" fillId="6" borderId="9" xfId="0" applyNumberFormat="1" applyFont="1" applyFill="1" applyBorder="1" applyAlignment="1" applyProtection="1">
      <alignment wrapText="1"/>
      <protection locked="0"/>
    </xf>
    <xf numFmtId="14" fontId="5" fillId="6" borderId="20" xfId="0" applyNumberFormat="1" applyFont="1" applyFill="1" applyBorder="1" applyProtection="1">
      <protection locked="0"/>
    </xf>
    <xf numFmtId="0" fontId="23" fillId="0" borderId="0" xfId="4" applyFont="1" applyProtection="1">
      <protection hidden="1"/>
    </xf>
    <xf numFmtId="3" fontId="22" fillId="4" borderId="9" xfId="4" applyNumberFormat="1" applyFont="1" applyFill="1" applyBorder="1" applyAlignment="1" applyProtection="1">
      <alignment horizontal="center" vertical="center" wrapText="1"/>
      <protection hidden="1"/>
    </xf>
    <xf numFmtId="166" fontId="22" fillId="4" borderId="9" xfId="4" applyNumberFormat="1" applyFont="1" applyFill="1" applyBorder="1" applyAlignment="1" applyProtection="1">
      <alignment horizontal="center" vertical="center" wrapText="1"/>
      <protection hidden="1"/>
    </xf>
    <xf numFmtId="168" fontId="22" fillId="4" borderId="9" xfId="4" applyNumberFormat="1" applyFont="1" applyFill="1" applyBorder="1" applyAlignment="1" applyProtection="1">
      <alignment horizontal="center" vertical="center" wrapText="1"/>
      <protection hidden="1"/>
    </xf>
    <xf numFmtId="10" fontId="22" fillId="4" borderId="9" xfId="4" applyNumberFormat="1" applyFont="1" applyFill="1" applyBorder="1" applyAlignment="1" applyProtection="1">
      <alignment horizontal="center" vertical="center" wrapText="1"/>
      <protection hidden="1"/>
    </xf>
    <xf numFmtId="3" fontId="5" fillId="0" borderId="0" xfId="4" applyNumberFormat="1" applyFont="1" applyProtection="1">
      <protection hidden="1"/>
    </xf>
    <xf numFmtId="166" fontId="5" fillId="0" borderId="0" xfId="4" applyNumberFormat="1" applyFont="1" applyProtection="1">
      <protection hidden="1"/>
    </xf>
    <xf numFmtId="168" fontId="5" fillId="0" borderId="0" xfId="4" applyNumberFormat="1" applyFont="1" applyProtection="1">
      <protection hidden="1"/>
    </xf>
    <xf numFmtId="10" fontId="5" fillId="0" borderId="0" xfId="4" applyNumberFormat="1" applyFont="1" applyProtection="1">
      <protection hidden="1"/>
    </xf>
    <xf numFmtId="3" fontId="22" fillId="0" borderId="0" xfId="4" applyNumberFormat="1" applyFont="1" applyProtection="1">
      <protection hidden="1"/>
    </xf>
    <xf numFmtId="3" fontId="5" fillId="0" borderId="17" xfId="4" applyNumberFormat="1" applyFont="1" applyBorder="1" applyProtection="1">
      <protection hidden="1"/>
    </xf>
    <xf numFmtId="0" fontId="23" fillId="0" borderId="0" xfId="4" applyFont="1" applyAlignment="1" applyProtection="1">
      <alignment horizontal="right"/>
      <protection hidden="1"/>
    </xf>
    <xf numFmtId="3" fontId="5" fillId="0" borderId="17" xfId="4" applyNumberFormat="1" applyFont="1" applyBorder="1" applyAlignment="1" applyProtection="1">
      <alignment horizontal="right" vertical="center"/>
      <protection hidden="1"/>
    </xf>
    <xf numFmtId="3" fontId="5" fillId="7" borderId="18" xfId="4" applyNumberFormat="1" applyFont="1" applyFill="1" applyBorder="1" applyAlignment="1" applyProtection="1">
      <alignment horizontal="right" vertical="center"/>
      <protection locked="0"/>
    </xf>
    <xf numFmtId="166" fontId="5" fillId="0" borderId="17" xfId="4" applyNumberFormat="1" applyFont="1" applyBorder="1" applyAlignment="1" applyProtection="1">
      <alignment horizontal="right" vertical="center"/>
      <protection hidden="1"/>
    </xf>
    <xf numFmtId="168" fontId="5" fillId="0" borderId="17" xfId="5" applyNumberFormat="1" applyFont="1" applyFill="1" applyBorder="1" applyAlignment="1" applyProtection="1">
      <alignment horizontal="right" vertical="center"/>
      <protection hidden="1"/>
    </xf>
    <xf numFmtId="3" fontId="5" fillId="0" borderId="5" xfId="4" applyNumberFormat="1" applyFont="1" applyBorder="1" applyAlignment="1" applyProtection="1">
      <alignment horizontal="right" vertical="center"/>
      <protection hidden="1"/>
    </xf>
    <xf numFmtId="3" fontId="5" fillId="0" borderId="2" xfId="4" applyNumberFormat="1" applyFont="1" applyBorder="1" applyAlignment="1" applyProtection="1">
      <alignment horizontal="right" vertical="center"/>
      <protection hidden="1"/>
    </xf>
    <xf numFmtId="166" fontId="5" fillId="0" borderId="2" xfId="4" applyNumberFormat="1" applyFont="1" applyBorder="1" applyAlignment="1" applyProtection="1">
      <alignment horizontal="right" vertical="center"/>
      <protection hidden="1"/>
    </xf>
    <xf numFmtId="168" fontId="5" fillId="0" borderId="19" xfId="5" applyNumberFormat="1" applyFont="1" applyFill="1" applyBorder="1" applyAlignment="1" applyProtection="1">
      <alignment horizontal="right" vertical="center"/>
      <protection hidden="1"/>
    </xf>
    <xf numFmtId="3" fontId="5" fillId="0" borderId="20" xfId="4" applyNumberFormat="1" applyFont="1" applyBorder="1" applyProtection="1">
      <protection hidden="1"/>
    </xf>
    <xf numFmtId="3" fontId="5" fillId="0" borderId="20" xfId="4" applyNumberFormat="1" applyFont="1" applyBorder="1" applyAlignment="1" applyProtection="1">
      <alignment horizontal="right" vertical="center"/>
      <protection hidden="1"/>
    </xf>
    <xf numFmtId="3" fontId="5" fillId="7" borderId="0" xfId="4" applyNumberFormat="1" applyFont="1" applyFill="1" applyAlignment="1" applyProtection="1">
      <alignment horizontal="right" vertical="center"/>
      <protection locked="0"/>
    </xf>
    <xf numFmtId="166" fontId="5" fillId="0" borderId="20" xfId="4" applyNumberFormat="1" applyFont="1" applyBorder="1" applyAlignment="1" applyProtection="1">
      <alignment horizontal="right" vertical="center"/>
      <protection hidden="1"/>
    </xf>
    <xf numFmtId="168" fontId="5" fillId="0" borderId="20" xfId="4" applyNumberFormat="1" applyFont="1" applyBorder="1" applyAlignment="1" applyProtection="1">
      <alignment horizontal="right" vertical="center"/>
      <protection hidden="1"/>
    </xf>
    <xf numFmtId="3" fontId="5" fillId="0" borderId="21" xfId="4" applyNumberFormat="1" applyFont="1" applyBorder="1" applyAlignment="1" applyProtection="1">
      <alignment horizontal="right" vertical="center"/>
      <protection hidden="1"/>
    </xf>
    <xf numFmtId="3" fontId="5" fillId="0" borderId="10" xfId="4" applyNumberFormat="1" applyFont="1" applyBorder="1" applyAlignment="1" applyProtection="1">
      <alignment horizontal="right" vertical="center"/>
      <protection hidden="1"/>
    </xf>
    <xf numFmtId="166" fontId="5" fillId="0" borderId="10" xfId="4" applyNumberFormat="1" applyFont="1" applyBorder="1" applyAlignment="1" applyProtection="1">
      <alignment horizontal="right" vertical="center"/>
      <protection hidden="1"/>
    </xf>
    <xf numFmtId="168" fontId="5" fillId="0" borderId="22" xfId="5" applyNumberFormat="1" applyFont="1" applyFill="1" applyBorder="1" applyAlignment="1" applyProtection="1">
      <alignment horizontal="right" vertical="center"/>
      <protection hidden="1"/>
    </xf>
    <xf numFmtId="3" fontId="22" fillId="0" borderId="16" xfId="4" applyNumberFormat="1" applyFont="1" applyBorder="1" applyAlignment="1" applyProtection="1">
      <alignment horizontal="right"/>
      <protection hidden="1"/>
    </xf>
    <xf numFmtId="3" fontId="22" fillId="0" borderId="23" xfId="4" applyNumberFormat="1" applyFont="1" applyBorder="1" applyAlignment="1" applyProtection="1">
      <alignment horizontal="right" vertical="center"/>
      <protection hidden="1"/>
    </xf>
    <xf numFmtId="3" fontId="22" fillId="8" borderId="24" xfId="4" applyNumberFormat="1" applyFont="1" applyFill="1" applyBorder="1" applyAlignment="1" applyProtection="1">
      <alignment horizontal="right" vertical="center"/>
      <protection hidden="1"/>
    </xf>
    <xf numFmtId="166" fontId="22" fillId="0" borderId="23" xfId="4" applyNumberFormat="1" applyFont="1" applyBorder="1" applyAlignment="1" applyProtection="1">
      <alignment horizontal="right" vertical="center"/>
      <protection hidden="1"/>
    </xf>
    <xf numFmtId="168" fontId="22" fillId="0" borderId="23" xfId="4" applyNumberFormat="1" applyFont="1" applyBorder="1" applyAlignment="1" applyProtection="1">
      <alignment horizontal="right" vertical="center"/>
      <protection hidden="1"/>
    </xf>
    <xf numFmtId="3" fontId="22" fillId="0" borderId="25" xfId="4" applyNumberFormat="1" applyFont="1" applyBorder="1" applyAlignment="1" applyProtection="1">
      <alignment horizontal="right" vertical="center"/>
      <protection hidden="1"/>
    </xf>
    <xf numFmtId="3" fontId="22" fillId="0" borderId="26" xfId="4" applyNumberFormat="1" applyFont="1" applyBorder="1" applyAlignment="1" applyProtection="1">
      <alignment horizontal="right" vertical="center"/>
      <protection hidden="1"/>
    </xf>
    <xf numFmtId="3" fontId="22" fillId="8" borderId="26" xfId="4" applyNumberFormat="1" applyFont="1" applyFill="1" applyBorder="1" applyAlignment="1" applyProtection="1">
      <alignment horizontal="right" vertical="center"/>
      <protection hidden="1"/>
    </xf>
    <xf numFmtId="168" fontId="22" fillId="0" borderId="27" xfId="5" applyNumberFormat="1" applyFont="1" applyFill="1" applyBorder="1" applyAlignment="1" applyProtection="1">
      <alignment horizontal="right" vertical="center"/>
      <protection hidden="1"/>
    </xf>
    <xf numFmtId="168" fontId="22" fillId="0" borderId="28" xfId="5" applyNumberFormat="1" applyFont="1" applyFill="1" applyBorder="1" applyAlignment="1" applyProtection="1">
      <alignment horizontal="right" vertical="center"/>
      <protection hidden="1"/>
    </xf>
    <xf numFmtId="3" fontId="22" fillId="0" borderId="0" xfId="4" applyNumberFormat="1" applyFont="1" applyAlignment="1" applyProtection="1">
      <alignment horizontal="right"/>
      <protection hidden="1"/>
    </xf>
    <xf numFmtId="3" fontId="22" fillId="0" borderId="0" xfId="4" applyNumberFormat="1" applyFont="1" applyAlignment="1" applyProtection="1">
      <alignment horizontal="right" vertical="center"/>
      <protection hidden="1"/>
    </xf>
    <xf numFmtId="166" fontId="22" fillId="0" borderId="0" xfId="4" applyNumberFormat="1" applyFont="1" applyAlignment="1" applyProtection="1">
      <alignment horizontal="right" vertical="center"/>
      <protection hidden="1"/>
    </xf>
    <xf numFmtId="168" fontId="22" fillId="0" borderId="0" xfId="4" applyNumberFormat="1" applyFont="1" applyAlignment="1" applyProtection="1">
      <alignment horizontal="right" vertical="center"/>
      <protection hidden="1"/>
    </xf>
    <xf numFmtId="3" fontId="5" fillId="0" borderId="0" xfId="4" applyNumberFormat="1" applyFont="1" applyAlignment="1" applyProtection="1">
      <alignment horizontal="right" vertical="center"/>
      <protection hidden="1"/>
    </xf>
    <xf numFmtId="166" fontId="5" fillId="0" borderId="0" xfId="4" applyNumberFormat="1" applyFont="1" applyAlignment="1" applyProtection="1">
      <alignment horizontal="right" vertical="center"/>
      <protection hidden="1"/>
    </xf>
    <xf numFmtId="168" fontId="5" fillId="0" borderId="0" xfId="4" applyNumberFormat="1" applyFont="1" applyAlignment="1" applyProtection="1">
      <alignment horizontal="right" vertical="center"/>
      <protection hidden="1"/>
    </xf>
    <xf numFmtId="3" fontId="5" fillId="0" borderId="29" xfId="4" applyNumberFormat="1" applyFont="1" applyBorder="1" applyProtection="1">
      <protection hidden="1"/>
    </xf>
    <xf numFmtId="168" fontId="5" fillId="0" borderId="17" xfId="4" applyNumberFormat="1" applyFont="1" applyBorder="1" applyAlignment="1" applyProtection="1">
      <alignment horizontal="right" vertical="center"/>
      <protection hidden="1"/>
    </xf>
    <xf numFmtId="3" fontId="5" fillId="0" borderId="30" xfId="4" applyNumberFormat="1" applyFont="1" applyBorder="1" applyProtection="1">
      <protection hidden="1"/>
    </xf>
    <xf numFmtId="3" fontId="22" fillId="9" borderId="15" xfId="4" applyNumberFormat="1" applyFont="1" applyFill="1" applyBorder="1" applyAlignment="1" applyProtection="1">
      <alignment horizontal="center"/>
      <protection hidden="1"/>
    </xf>
    <xf numFmtId="3" fontId="22" fillId="9" borderId="9" xfId="4" applyNumberFormat="1" applyFont="1" applyFill="1" applyBorder="1" applyAlignment="1" applyProtection="1">
      <alignment horizontal="right" vertical="center"/>
      <protection hidden="1"/>
    </xf>
    <xf numFmtId="166" fontId="22" fillId="9" borderId="9" xfId="4" applyNumberFormat="1" applyFont="1" applyFill="1" applyBorder="1" applyAlignment="1" applyProtection="1">
      <alignment horizontal="right" vertical="center"/>
      <protection hidden="1"/>
    </xf>
    <xf numFmtId="168" fontId="22" fillId="9" borderId="9" xfId="4" applyNumberFormat="1" applyFont="1" applyFill="1" applyBorder="1" applyAlignment="1" applyProtection="1">
      <alignment horizontal="right" vertical="center"/>
      <protection hidden="1"/>
    </xf>
    <xf numFmtId="3" fontId="22" fillId="9" borderId="3" xfId="4" applyNumberFormat="1" applyFont="1" applyFill="1" applyBorder="1" applyAlignment="1" applyProtection="1">
      <alignment horizontal="right" vertical="center"/>
      <protection hidden="1"/>
    </xf>
    <xf numFmtId="3" fontId="22" fillId="9" borderId="32" xfId="4" applyNumberFormat="1" applyFont="1" applyFill="1" applyBorder="1" applyAlignment="1" applyProtection="1">
      <alignment horizontal="right" vertical="center"/>
      <protection hidden="1"/>
    </xf>
    <xf numFmtId="168" fontId="22" fillId="9" borderId="4" xfId="5" applyNumberFormat="1" applyFont="1" applyFill="1" applyBorder="1" applyAlignment="1" applyProtection="1">
      <alignment horizontal="right" vertical="center"/>
      <protection hidden="1"/>
    </xf>
    <xf numFmtId="3" fontId="22" fillId="0" borderId="0" xfId="4" applyNumberFormat="1" applyFont="1" applyAlignment="1" applyProtection="1">
      <alignment horizontal="center"/>
      <protection hidden="1"/>
    </xf>
    <xf numFmtId="166" fontId="22" fillId="0" borderId="0" xfId="4" applyNumberFormat="1" applyFont="1" applyProtection="1">
      <protection hidden="1"/>
    </xf>
    <xf numFmtId="168" fontId="22" fillId="0" borderId="0" xfId="4" applyNumberFormat="1" applyFont="1" applyProtection="1">
      <protection hidden="1"/>
    </xf>
    <xf numFmtId="10" fontId="22" fillId="0" borderId="0" xfId="4" applyNumberFormat="1" applyFont="1" applyProtection="1">
      <protection hidden="1"/>
    </xf>
    <xf numFmtId="3" fontId="22" fillId="0" borderId="0" xfId="4" applyNumberFormat="1" applyFont="1" applyAlignment="1" applyProtection="1">
      <alignment horizontal="left"/>
      <protection hidden="1"/>
    </xf>
    <xf numFmtId="166" fontId="23" fillId="0" borderId="0" xfId="4" applyNumberFormat="1" applyFont="1" applyProtection="1">
      <protection hidden="1"/>
    </xf>
    <xf numFmtId="168" fontId="23" fillId="0" borderId="0" xfId="4" applyNumberFormat="1" applyFont="1" applyProtection="1">
      <protection hidden="1"/>
    </xf>
    <xf numFmtId="10" fontId="23" fillId="0" borderId="0" xfId="4" applyNumberFormat="1" applyFont="1" applyProtection="1">
      <protection hidden="1"/>
    </xf>
    <xf numFmtId="3" fontId="22" fillId="0" borderId="9" xfId="4" applyNumberFormat="1" applyFont="1" applyBorder="1" applyAlignment="1" applyProtection="1">
      <alignment horizontal="left" wrapText="1"/>
      <protection hidden="1"/>
    </xf>
    <xf numFmtId="167" fontId="22" fillId="10" borderId="33" xfId="6" applyNumberFormat="1" applyFont="1" applyFill="1" applyBorder="1" applyAlignment="1" applyProtection="1">
      <alignment horizontal="center" vertical="center" wrapText="1"/>
      <protection hidden="1"/>
    </xf>
    <xf numFmtId="3" fontId="22" fillId="0" borderId="1" xfId="4" applyNumberFormat="1" applyFont="1" applyBorder="1" applyAlignment="1" applyProtection="1">
      <alignment horizontal="center" vertical="top" wrapText="1"/>
      <protection hidden="1"/>
    </xf>
    <xf numFmtId="10" fontId="22" fillId="0" borderId="1" xfId="5" applyNumberFormat="1" applyFont="1" applyBorder="1" applyAlignment="1" applyProtection="1">
      <alignment horizontal="center" vertical="top" wrapText="1"/>
      <protection hidden="1"/>
    </xf>
    <xf numFmtId="49" fontId="5" fillId="2" borderId="0" xfId="0" applyNumberFormat="1" applyFont="1" applyFill="1" applyProtection="1">
      <protection hidden="1"/>
    </xf>
    <xf numFmtId="0" fontId="5" fillId="2" borderId="0" xfId="0" applyFont="1" applyFill="1" applyProtection="1">
      <protection hidden="1"/>
    </xf>
    <xf numFmtId="166" fontId="5" fillId="2" borderId="0" xfId="0" applyNumberFormat="1" applyFont="1" applyFill="1" applyProtection="1">
      <protection hidden="1"/>
    </xf>
    <xf numFmtId="0" fontId="23" fillId="0" borderId="0" xfId="4" applyAlignment="1" applyProtection="1">
      <alignment horizontal="left"/>
      <protection hidden="1"/>
    </xf>
    <xf numFmtId="3" fontId="22" fillId="0" borderId="31" xfId="4" applyNumberFormat="1" applyFont="1" applyBorder="1" applyAlignment="1" applyProtection="1">
      <alignment horizontal="left"/>
      <protection hidden="1"/>
    </xf>
    <xf numFmtId="3" fontId="5" fillId="7" borderId="37" xfId="4" applyNumberFormat="1" applyFont="1" applyFill="1" applyBorder="1" applyAlignment="1" applyProtection="1">
      <alignment horizontal="right" vertical="center"/>
      <protection locked="0"/>
    </xf>
    <xf numFmtId="3" fontId="5" fillId="0" borderId="1" xfId="4" applyNumberFormat="1" applyFont="1" applyBorder="1" applyAlignment="1" applyProtection="1">
      <alignment horizontal="center" vertical="top" wrapText="1"/>
      <protection hidden="1"/>
    </xf>
    <xf numFmtId="0" fontId="0" fillId="0" borderId="1" xfId="0" applyBorder="1" applyAlignment="1" applyProtection="1">
      <alignment horizontal="center"/>
      <protection hidden="1"/>
    </xf>
    <xf numFmtId="166" fontId="5" fillId="3" borderId="38" xfId="0" applyNumberFormat="1" applyFont="1" applyFill="1" applyBorder="1" applyProtection="1">
      <protection locked="0"/>
    </xf>
    <xf numFmtId="0" fontId="16" fillId="0" borderId="9" xfId="0" applyFont="1" applyBorder="1" applyAlignment="1" applyProtection="1">
      <alignment horizontal="center"/>
      <protection hidden="1"/>
    </xf>
    <xf numFmtId="0" fontId="0" fillId="0" borderId="9" xfId="0" applyBorder="1" applyProtection="1">
      <protection hidden="1"/>
    </xf>
    <xf numFmtId="0" fontId="0" fillId="0" borderId="17" xfId="0" applyBorder="1" applyProtection="1">
      <protection hidden="1"/>
    </xf>
    <xf numFmtId="0" fontId="0" fillId="0" borderId="1" xfId="0" applyBorder="1" applyProtection="1">
      <protection hidden="1"/>
    </xf>
    <xf numFmtId="164" fontId="5" fillId="7" borderId="1" xfId="7" applyFont="1" applyFill="1" applyBorder="1" applyAlignment="1" applyProtection="1">
      <alignment horizontal="center" vertical="center"/>
      <protection locked="0"/>
    </xf>
    <xf numFmtId="166" fontId="14" fillId="5" borderId="1" xfId="0" applyNumberFormat="1" applyFont="1" applyFill="1" applyBorder="1" applyAlignment="1" applyProtection="1">
      <alignment horizontal="center" vertical="center" wrapText="1"/>
      <protection hidden="1"/>
    </xf>
    <xf numFmtId="0" fontId="5" fillId="2" borderId="11" xfId="4" applyFont="1" applyFill="1" applyBorder="1" applyAlignment="1" applyProtection="1">
      <alignment horizontal="left"/>
      <protection hidden="1"/>
    </xf>
    <xf numFmtId="0" fontId="5" fillId="2" borderId="12" xfId="4" applyFont="1" applyFill="1" applyBorder="1" applyAlignment="1" applyProtection="1">
      <alignment horizontal="left"/>
      <protection hidden="1"/>
    </xf>
    <xf numFmtId="0" fontId="5" fillId="2" borderId="13" xfId="4" applyFont="1" applyFill="1" applyBorder="1" applyAlignment="1" applyProtection="1">
      <alignment horizontal="left"/>
      <protection hidden="1"/>
    </xf>
    <xf numFmtId="14" fontId="5" fillId="2" borderId="11" xfId="4" applyNumberFormat="1" applyFont="1" applyFill="1" applyBorder="1" applyAlignment="1" applyProtection="1">
      <alignment horizontal="left"/>
      <protection hidden="1"/>
    </xf>
    <xf numFmtId="14" fontId="5" fillId="2" borderId="12" xfId="4" applyNumberFormat="1" applyFont="1" applyFill="1" applyBorder="1" applyAlignment="1" applyProtection="1">
      <alignment horizontal="left"/>
      <protection hidden="1"/>
    </xf>
    <xf numFmtId="14" fontId="5" fillId="2" borderId="13" xfId="4" applyNumberFormat="1" applyFont="1" applyFill="1" applyBorder="1" applyAlignment="1" applyProtection="1">
      <alignment horizontal="left"/>
      <protection hidden="1"/>
    </xf>
    <xf numFmtId="3" fontId="8" fillId="0" borderId="14" xfId="0" applyNumberFormat="1" applyFont="1" applyBorder="1" applyAlignment="1" applyProtection="1">
      <alignment horizontal="center"/>
      <protection hidden="1"/>
    </xf>
    <xf numFmtId="3" fontId="8" fillId="0" borderId="0" xfId="0" applyNumberFormat="1" applyFont="1" applyAlignment="1" applyProtection="1">
      <alignment horizontal="center"/>
      <protection hidden="1"/>
    </xf>
    <xf numFmtId="0" fontId="10" fillId="0" borderId="14" xfId="0" applyFont="1" applyBorder="1" applyAlignment="1" applyProtection="1">
      <alignment horizontal="center"/>
      <protection hidden="1"/>
    </xf>
    <xf numFmtId="0" fontId="10" fillId="0" borderId="0" xfId="0" applyFont="1" applyAlignment="1" applyProtection="1">
      <alignment horizontal="center"/>
      <protection hidden="1"/>
    </xf>
    <xf numFmtId="3" fontId="14" fillId="4" borderId="9" xfId="0" applyNumberFormat="1" applyFont="1" applyFill="1" applyBorder="1" applyAlignment="1" applyProtection="1">
      <alignment horizontal="center" vertical="center" wrapText="1"/>
      <protection hidden="1"/>
    </xf>
    <xf numFmtId="49" fontId="14" fillId="4" borderId="9" xfId="0" applyNumberFormat="1" applyFont="1" applyFill="1" applyBorder="1" applyAlignment="1" applyProtection="1">
      <alignment horizontal="center" vertical="center" wrapText="1"/>
      <protection hidden="1"/>
    </xf>
    <xf numFmtId="3" fontId="14" fillId="4" borderId="15" xfId="0" applyNumberFormat="1" applyFont="1" applyFill="1" applyBorder="1" applyAlignment="1" applyProtection="1">
      <alignment horizontal="center" vertical="center" wrapText="1"/>
      <protection hidden="1"/>
    </xf>
    <xf numFmtId="166" fontId="14" fillId="4" borderId="2" xfId="0" applyNumberFormat="1" applyFont="1" applyFill="1" applyBorder="1" applyAlignment="1" applyProtection="1">
      <alignment horizontal="center" vertical="center" wrapText="1"/>
      <protection hidden="1"/>
    </xf>
    <xf numFmtId="166" fontId="14" fillId="4" borderId="7" xfId="0" applyNumberFormat="1" applyFont="1" applyFill="1" applyBorder="1" applyAlignment="1" applyProtection="1">
      <alignment horizontal="center" vertical="center" wrapText="1"/>
      <protection hidden="1"/>
    </xf>
    <xf numFmtId="166" fontId="5" fillId="14" borderId="11" xfId="0" applyNumberFormat="1" applyFont="1" applyFill="1" applyBorder="1" applyAlignment="1" applyProtection="1">
      <alignment horizontal="left"/>
      <protection hidden="1"/>
    </xf>
    <xf numFmtId="166" fontId="5" fillId="14" borderId="12" xfId="0" applyNumberFormat="1" applyFont="1" applyFill="1" applyBorder="1" applyAlignment="1" applyProtection="1">
      <alignment horizontal="left"/>
      <protection hidden="1"/>
    </xf>
    <xf numFmtId="166" fontId="5" fillId="14" borderId="13" xfId="0" applyNumberFormat="1" applyFont="1" applyFill="1" applyBorder="1" applyAlignment="1" applyProtection="1">
      <alignment horizontal="left"/>
      <protection hidden="1"/>
    </xf>
    <xf numFmtId="14" fontId="5" fillId="14" borderId="11" xfId="0" applyNumberFormat="1" applyFont="1" applyFill="1" applyBorder="1" applyAlignment="1" applyProtection="1">
      <alignment horizontal="left"/>
      <protection hidden="1"/>
    </xf>
    <xf numFmtId="14" fontId="5" fillId="14" borderId="12" xfId="0" applyNumberFormat="1" applyFont="1" applyFill="1" applyBorder="1" applyAlignment="1" applyProtection="1">
      <alignment horizontal="left"/>
      <protection hidden="1"/>
    </xf>
    <xf numFmtId="14" fontId="5" fillId="14" borderId="13" xfId="0" applyNumberFormat="1" applyFont="1" applyFill="1" applyBorder="1" applyAlignment="1" applyProtection="1">
      <alignment horizontal="left"/>
      <protection hidden="1"/>
    </xf>
    <xf numFmtId="3" fontId="20" fillId="0" borderId="0" xfId="4" applyNumberFormat="1" applyFont="1" applyAlignment="1" applyProtection="1">
      <alignment horizontal="center"/>
      <protection hidden="1"/>
    </xf>
  </cellXfs>
  <cellStyles count="8">
    <cellStyle name="Milliers" xfId="1" builtinId="3"/>
    <cellStyle name="Milliers [0]" xfId="7" builtinId="6"/>
    <cellStyle name="Milliers 2" xfId="6" xr:uid="{5D88857D-FA3D-4DD9-ABD3-380C8A4DD307}"/>
    <cellStyle name="Normal" xfId="0" builtinId="0"/>
    <cellStyle name="Normal 2" xfId="3" xr:uid="{65EF92D5-4976-4EC9-B1FD-F331BD05B09E}"/>
    <cellStyle name="Normal 3" xfId="4" xr:uid="{AFDA02BF-DC8B-42C8-BAAA-89751AB11C0A}"/>
    <cellStyle name="Pourcentage" xfId="2" builtinId="5"/>
    <cellStyle name="Pourcentage 2" xfId="5" xr:uid="{2E2663CE-6C9D-4903-8AA9-4F46A512857A}"/>
  </cellStyles>
  <dxfs count="182">
    <dxf>
      <numFmt numFmtId="0" formatCode="General"/>
    </dxf>
    <dxf>
      <numFmt numFmtId="0" formatCode="General"/>
    </dxf>
    <dxf>
      <numFmt numFmtId="0" formatCode="General"/>
    </dxf>
    <dxf>
      <numFmt numFmtId="19" formatCode="dd/mm/yyyy"/>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numFmt numFmtId="0" formatCode="General"/>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dxf>
    <dxf>
      <numFmt numFmtId="167" formatCode="_-* #,##0_-;\-* #,##0_-;_-* &quot;-&quot;??_-;_-@_-"/>
    </dxf>
    <dxf>
      <numFmt numFmtId="166" formatCode="#,##0_ ;[Red]\-#,##0\ "/>
    </dxf>
    <dxf>
      <font>
        <b val="0"/>
        <i val="0"/>
        <strike val="0"/>
        <condense val="0"/>
        <extend val="0"/>
        <outline val="0"/>
        <shadow val="0"/>
        <u val="none"/>
        <vertAlign val="baseline"/>
        <sz val="10"/>
        <color rgb="FF000000"/>
        <name val="Times New Roman"/>
        <family val="1"/>
        <scheme val="none"/>
      </font>
    </dxf>
    <dxf>
      <font>
        <b val="0"/>
        <i val="0"/>
        <strike val="0"/>
        <condense val="0"/>
        <extend val="0"/>
        <outline val="0"/>
        <shadow val="0"/>
        <u val="none"/>
        <vertAlign val="baseline"/>
        <sz val="11"/>
        <color theme="0"/>
        <name val="Aptos Narrow"/>
        <family val="2"/>
        <scheme val="minor"/>
      </font>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strike val="0"/>
        <condense val="0"/>
        <extend val="0"/>
        <outline val="0"/>
        <shadow val="0"/>
        <u val="none"/>
        <vertAlign val="baseline"/>
        <sz val="11"/>
        <color theme="1"/>
        <name val="Aptos Narrow"/>
        <family val="2"/>
        <scheme val="minor"/>
      </font>
      <numFmt numFmtId="166" formatCode="#,##0_ ;[Red]\-#,##0\ "/>
      <fill>
        <patternFill patternType="solid">
          <fgColor indexed="64"/>
          <bgColor theme="0"/>
        </patternFill>
      </fill>
      <alignment horizontal="right" vertical="center" textRotation="0" wrapText="0" indent="0" justifyLastLine="0" shrinkToFit="0" readingOrder="0"/>
      <border diagonalUp="0" diagonalDown="0">
        <left style="medium">
          <color indexed="64"/>
        </left>
        <right style="medium">
          <color indexed="64"/>
        </right>
        <top style="medium">
          <color indexed="64"/>
        </top>
        <bottom style="medium">
          <color indexed="64"/>
        </bottom>
        <vertical/>
        <horizontal/>
      </border>
      <protection locked="0" hidden="0"/>
    </dxf>
    <dxf>
      <protection locked="0" hidden="0"/>
    </dxf>
    <dxf>
      <numFmt numFmtId="167" formatCode="_-* #,##0_-;\-* #,##0_-;_-* &quot;-&quot;??_-;_-@_-"/>
      <protection locked="0" hidden="0"/>
    </dxf>
    <dxf>
      <numFmt numFmtId="166" formatCode="#,##0_ ;[Red]\-#,##0\ "/>
      <protection locked="0" hidden="0"/>
    </dxf>
    <dxf>
      <protection locked="0" hidden="0"/>
    </dxf>
    <dxf>
      <font>
        <b val="0"/>
        <i val="0"/>
        <strike val="0"/>
        <condense val="0"/>
        <extend val="0"/>
        <outline val="0"/>
        <shadow val="0"/>
        <u val="none"/>
        <vertAlign val="baseline"/>
        <sz val="10"/>
        <color rgb="FF000000"/>
        <name val="Times New Roman"/>
        <family val="1"/>
        <scheme val="none"/>
      </font>
      <protection locked="0" hidden="0"/>
    </dxf>
    <dxf>
      <protection locked="0" hidden="0"/>
    </dxf>
    <dxf>
      <protection locked="0" hidden="0"/>
    </dxf>
    <dxf>
      <protection locked="0" hidden="0"/>
    </dxf>
    <dxf>
      <protection locked="0" hidden="0"/>
    </dxf>
    <dxf>
      <protection locked="0" hidden="0"/>
    </dxf>
    <dxf>
      <protection locked="0" hidden="0"/>
    </dxf>
    <dxf>
      <protection locked="0" hidden="0"/>
    </dxf>
    <dxf>
      <font>
        <b val="0"/>
        <i val="0"/>
        <strike val="0"/>
        <condense val="0"/>
        <extend val="0"/>
        <outline val="0"/>
        <shadow val="0"/>
        <u val="none"/>
        <vertAlign val="baseline"/>
        <sz val="11"/>
        <color theme="0"/>
        <name val="Aptos Narrow"/>
        <family val="2"/>
        <scheme val="minor"/>
      </font>
      <protection locked="0" hidden="0"/>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onnections" Target="connections.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14</xdr:col>
      <xdr:colOff>0</xdr:colOff>
      <xdr:row>2</xdr:row>
      <xdr:rowOff>0</xdr:rowOff>
    </xdr:from>
    <xdr:to>
      <xdr:col>15</xdr:col>
      <xdr:colOff>400050</xdr:colOff>
      <xdr:row>4</xdr:row>
      <xdr:rowOff>58737</xdr:rowOff>
    </xdr:to>
    <xdr:sp macro="[0]!REFRESHALL" textlink="">
      <xdr:nvSpPr>
        <xdr:cNvPr id="2" name="Rectangle 1">
          <a:extLst>
            <a:ext uri="{FF2B5EF4-FFF2-40B4-BE49-F238E27FC236}">
              <a16:creationId xmlns:a16="http://schemas.microsoft.com/office/drawing/2014/main" id="{EAC42DAD-C3E2-40CF-A5D5-4FF4C9F87F31}"/>
            </a:ext>
          </a:extLst>
        </xdr:cNvPr>
        <xdr:cNvSpPr/>
      </xdr:nvSpPr>
      <xdr:spPr>
        <a:xfrm>
          <a:off x="12649200" y="412750"/>
          <a:ext cx="1162050" cy="465137"/>
        </a:xfrm>
        <a:prstGeom prst="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fr-CI" sz="1100"/>
            <a:t>actualiser les données</a:t>
          </a:r>
        </a:p>
      </xdr:txBody>
    </xdr:sp>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3" xr16:uid="{86B7FD48-A812-43A4-8348-1B3D7509C50C}" autoFormatId="16" applyNumberFormats="0" applyBorderFormats="0" applyFontFormats="0" applyPatternFormats="0" applyAlignmentFormats="0" applyWidthHeightFormats="0">
  <queryTableRefresh nextId="14">
    <queryTableFields count="11">
      <queryTableField id="1" name="NUM" tableColumnId="1"/>
      <queryTableField id="2" name="DATE" tableColumnId="2"/>
      <queryTableField id="3" name="SPECIFICATIONS COMMERCIALES" tableColumnId="3"/>
      <queryTableField id="4" name="N° FACTURE" tableColumnId="4"/>
      <queryTableField id="5" name="FOURNISSEUR" tableColumnId="5"/>
      <queryTableField id="6" name="MONTANT HTVA REALISE" tableColumnId="6"/>
      <queryTableField id="8" name="MOTIF" tableColumnId="8"/>
      <queryTableField id="9" name="MONTANT HTVA REJETE " tableColumnId="9"/>
      <queryTableField id="10" name="TAUX DE REJET" tableColumnId="10"/>
      <queryTableField id="12" name="COÛT TOTAL APPROUVE" tableColumnId="12"/>
      <queryTableField id="13" name="Affectation" tableColumnId="13"/>
    </queryTableFields>
  </queryTableRefresh>
</queryTable>
</file>

<file path=xl/tables/_rels/table1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947C2A14-CDAB-4111-A944-72D38BB6E0E6}" name="Etablissement" displayName="Etablissement" ref="A17:L313" totalsRowShown="0" headerRowDxfId="176" dataDxfId="175">
  <autoFilter ref="A17:L31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54174DF0-E5CA-4D1D-8972-ECB9BD42F50D}" name="NUM" dataDxfId="174"/>
    <tableColumn id="2" xr3:uid="{CDF46E44-067D-47C6-AA01-35DAD9B94157}" name="DATE" dataDxfId="173"/>
    <tableColumn id="3" xr3:uid="{54A9E078-53DC-4715-8EF5-B724EB99D39D}" name="SPECIFICATIONS COMMERCIALES" dataDxfId="172"/>
    <tableColumn id="4" xr3:uid="{F338A02B-5E51-4377-8921-E0887A500FFE}" name="N° FACTURE" dataDxfId="171"/>
    <tableColumn id="5" xr3:uid="{F8009AAE-3874-4310-AAC3-844AF2F5A3C4}" name="FOURNISSEUR" dataDxfId="170"/>
    <tableColumn id="6" xr3:uid="{4B9BF5EF-B623-4F02-815B-3083325DBCC4}" name="MONTANT HTVA REALISE" dataDxfId="169"/>
    <tableColumn id="7" xr3:uid="{E10305AE-C889-454E-B426-1CAB1E16F71B}" name="Colonne1" dataDxfId="168"/>
    <tableColumn id="8" xr3:uid="{5DDC5978-B937-493D-BDF4-4BE899C1FA35}" name="MOTIF" dataDxfId="167"/>
    <tableColumn id="9" xr3:uid="{AB6C7A8D-A9F3-4252-A1D9-3D89AE87850D}" name="MONTANT HTVA REJETE " dataDxfId="166">
      <calculatedColumnFormula>IF(Etablissement[[#This Row],[MOTIF]]="",0,Etablissement[[#This Row],[MONTANT HTVA REALISE]])</calculatedColumnFormula>
    </tableColumn>
    <tableColumn id="10" xr3:uid="{0441A192-FCC3-4D45-9786-A55AD1017899}" name="TAUX DE REJET" dataDxfId="165"/>
    <tableColumn id="11" xr3:uid="{2B3FEB4C-E910-41C2-A5B9-AC5D41ED67D9}" name="Colonne2" dataDxfId="164"/>
    <tableColumn id="12" xr3:uid="{046F7511-023A-4759-9656-37312A44C35F}" name="COÛT TOTAL APPROUVE" dataDxfId="163">
      <calculatedColumnFormula>+F18-I18</calculatedColumnFormula>
    </tableColumn>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B183820-2970-4679-BDE1-EADF02ECB3FD}" name="Logiciel" displayName="Logiciel" ref="A17:L313" totalsRowShown="0" headerRowDxfId="158" dataDxfId="157">
  <autoFilter ref="A17:L31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20D17380-FDD1-4A90-9DC5-FE5F52EE326F}" name="NUM" dataDxfId="156"/>
    <tableColumn id="2" xr3:uid="{1A58510C-6A26-4C95-9EC8-69A835626741}" name="DATE" dataDxfId="155"/>
    <tableColumn id="3" xr3:uid="{2C0777E6-EACA-42E9-B1DB-549AC083C08C}" name="SPECIFICATIONS COMMERCIALES" dataDxfId="154"/>
    <tableColumn id="4" xr3:uid="{9B3852AC-8381-422E-AA95-E8C6C90D09EA}" name="N° FACTURE" dataDxfId="153"/>
    <tableColumn id="5" xr3:uid="{4AB8B908-4D69-473D-86B5-623632FF8DE4}" name="FOURNISSEUR" dataDxfId="152"/>
    <tableColumn id="6" xr3:uid="{261DF8DB-67DD-41A7-8AA8-9E36A3F57AA8}" name="MONTANT HTVA REALISE" dataDxfId="151"/>
    <tableColumn id="7" xr3:uid="{33792B83-4154-4AC3-BE2B-ED42E8C06987}" name="Colonne1" dataDxfId="150"/>
    <tableColumn id="8" xr3:uid="{BC6B22FE-4A13-4027-9042-86040760A333}" name="MOTIF" dataDxfId="149"/>
    <tableColumn id="9" xr3:uid="{7049D721-5731-46CE-8B08-15BC23DEEDF1}" name="MONTANT HTVA REJETE " dataDxfId="148">
      <calculatedColumnFormula>IF(Logiciel[[#This Row],[MOTIF]]="",0,Logiciel[[#This Row],[MONTANT HTVA REALISE]])</calculatedColumnFormula>
    </tableColumn>
    <tableColumn id="10" xr3:uid="{D86715C7-9810-4946-B263-4C40C81ABA6D}" name="TAUX DE REJET" dataDxfId="147"/>
    <tableColumn id="11" xr3:uid="{D3D4D666-B4AB-43F7-8F88-F1014DB027A8}" name="Colonne2" dataDxfId="146"/>
    <tableColumn id="12" xr3:uid="{6F3D4CA8-C887-466B-B842-68A2504B1FEC}" name="COÛT TOTAL APPROUVE" dataDxfId="145">
      <calculatedColumnFormula>+F18-I18</calculatedColumnFormula>
    </tableColumn>
  </tableColumns>
  <tableStyleInfo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901D231-C0DD-4584-B4C1-DDE59D1AC24A}" name="Immo_Incorp" displayName="Immo_Incorp" ref="A17:L362" totalsRowShown="0" headerRowDxfId="139">
  <autoFilter ref="A17:L362"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937DEF2F-24A4-45C7-8992-F2D43D7CC1B7}" name="NUM"/>
    <tableColumn id="2" xr3:uid="{4715DE75-F9F0-4DBC-B34D-B70A9E9944C5}" name="DATE"/>
    <tableColumn id="3" xr3:uid="{6859B259-7BEC-47B8-A28A-DCD1D598B5CA}" name="SPECIFICATIONS COMMERCIALES"/>
    <tableColumn id="4" xr3:uid="{34D52AD7-BA09-4058-80CC-F08E05FEF5DA}" name="N° FACTURE"/>
    <tableColumn id="5" xr3:uid="{A4EF0191-A76E-4A55-AD07-E9AF11F6448B}" name="FOURNISSEUR"/>
    <tableColumn id="6" xr3:uid="{E06BD4DA-2A93-4AE3-B5BD-2C852ACE7F84}" name="MONTANT HTVA REALISE"/>
    <tableColumn id="7" xr3:uid="{66030AF4-063A-4315-87C7-1CC1551E6D82}" name="Colonne1" dataDxfId="138"/>
    <tableColumn id="8" xr3:uid="{D092EF70-A663-400A-BC9B-6BBC4F95406B}" name="MOTIF"/>
    <tableColumn id="9" xr3:uid="{4F79FD60-E30C-4864-8815-81C2C8BE4F96}" name="MONTANT HTVA REJETE " dataDxfId="137">
      <calculatedColumnFormula>IF(Immo_Incorp[[#This Row],[MOTIF]]="",0,Immo_Incorp[[#This Row],[MONTANT HTVA REALISE]])</calculatedColumnFormula>
    </tableColumn>
    <tableColumn id="10" xr3:uid="{4725578A-8C79-4E19-BA73-CAD36846E684}" name="TAUX DE REJET" dataDxfId="136"/>
    <tableColumn id="11" xr3:uid="{97AEEB21-7567-4E8F-A0F4-347D033B8590}" name="Colonne2"/>
    <tableColumn id="12" xr3:uid="{9791F5B0-179A-447C-B453-0B016E03DBB3}" name="COÛT TOTAL APPROUVE" dataDxfId="135">
      <calculatedColumnFormula>+F18-I18</calculatedColumnFormula>
    </tableColumn>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506661B5-1017-46A7-981C-BB347D7BA17F}" name="Terrain" displayName="Terrain" ref="A17:L490" totalsRowShown="0" headerRowDxfId="129" dataDxfId="128">
  <autoFilter ref="A17:L490"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9E31C78E-A38F-42DF-9E3C-39DE23E48E15}" name="NUM" dataDxfId="127"/>
    <tableColumn id="2" xr3:uid="{D7EDC449-2B25-4C94-85F6-A316F9E01101}" name="DATE" dataDxfId="126"/>
    <tableColumn id="3" xr3:uid="{F9268AF3-0AFD-4226-A51E-4D84F5B91F83}" name="SPECIFICATIONS COMMERCIALES" dataDxfId="125"/>
    <tableColumn id="4" xr3:uid="{48C72134-D545-4DD6-9D42-3D171F29AADB}" name="N° FACTURE" dataDxfId="124"/>
    <tableColumn id="5" xr3:uid="{9241C3BC-687C-41F0-84FC-AB1385305C6C}" name="FOURNISSEUR" dataDxfId="123"/>
    <tableColumn id="6" xr3:uid="{ED05D8C3-6A0C-4AB8-B5F9-5DD0E8AF2553}" name="MONTANT HTVA REALISE" dataDxfId="122"/>
    <tableColumn id="7" xr3:uid="{DC3DA028-CD08-4315-ACC4-0A22645C6EF6}" name="Colonne1" dataDxfId="121"/>
    <tableColumn id="8" xr3:uid="{B283660B-E0B5-41A4-B823-4BB86F713732}" name="MOTIF" dataDxfId="120"/>
    <tableColumn id="9" xr3:uid="{CEFFE544-F933-44EB-9B7F-67F6F64B6B4C}" name="MONTANT HTVA REJETE " dataDxfId="119">
      <calculatedColumnFormula>IF(Terrain[[#This Row],[MOTIF]]="",0,Terrain[[#This Row],[MONTANT HTVA REALISE]])</calculatedColumnFormula>
    </tableColumn>
    <tableColumn id="10" xr3:uid="{7B959700-F0F3-42B2-9D28-8D28797794A5}" name="TAUX DE REJET" dataDxfId="118"/>
    <tableColumn id="11" xr3:uid="{80BDA1FB-5FB1-4C07-8713-1636C298EF3C}" name="Colonne2" dataDxfId="117"/>
    <tableColumn id="12" xr3:uid="{4B2F5B2E-8421-4BEA-9900-863AA19805DB}" name="COÛT TOTAL APPROUVE" dataDxfId="116">
      <calculatedColumnFormula>+F18-I18</calculatedColumnFormula>
    </tableColumn>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8212B702-8B4F-430A-8F8F-ABF9C7FBB0E3}" name="Construction" displayName="Construction" ref="A17:L493" totalsRowShown="0" headerRowDxfId="111" dataDxfId="110">
  <autoFilter ref="A17:L49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D665991-1744-4D56-AED5-C8E9F28B7522}" name="NUM" dataDxfId="109"/>
    <tableColumn id="2" xr3:uid="{8099411F-7090-4B14-AE4C-AAF49878E826}" name="DATE" dataDxfId="108"/>
    <tableColumn id="3" xr3:uid="{EE741DF6-1765-47C0-BBEF-2C59919881E1}" name="SPECIFICATIONS COMMERCIALES" dataDxfId="107"/>
    <tableColumn id="4" xr3:uid="{EC8477C0-CF05-43A6-B444-F3FB44430451}" name="N° FACTURE" dataDxfId="106"/>
    <tableColumn id="5" xr3:uid="{2204B95F-4AEF-466B-BE03-B075FEEADEDD}" name="FOURNISSEUR" dataDxfId="105"/>
    <tableColumn id="6" xr3:uid="{6216BF2D-6FBB-4691-81F1-B1CB0859610A}" name="MONTANT HTVA REALISE" dataDxfId="104"/>
    <tableColumn id="7" xr3:uid="{2C563E86-B58F-4DBE-BAD5-6F608D54B53F}" name="Colonne1" dataDxfId="103"/>
    <tableColumn id="8" xr3:uid="{0BB3A4E0-75D9-47A0-8AB2-DA7C5994675A}" name="MOTIF" dataDxfId="102"/>
    <tableColumn id="9" xr3:uid="{5F3A102C-5D94-4473-BF61-5EB215373A8D}" name="MONTANT HTVA REJETE " dataDxfId="101">
      <calculatedColumnFormula>IF(Construction[[#This Row],[MOTIF]]="",0,Construction[[#This Row],[MONTANT HTVA REALISE]])</calculatedColumnFormula>
    </tableColumn>
    <tableColumn id="10" xr3:uid="{5383061F-D8A5-4869-8920-21AC26F46362}" name="TAUX DE REJET" dataDxfId="100"/>
    <tableColumn id="11" xr3:uid="{17A8797A-865A-46B1-88DB-8ADCE62A4E7E}" name="Colonne2" dataDxfId="99"/>
    <tableColumn id="12" xr3:uid="{8B646B22-481F-4C46-A749-F464D17E7252}" name="COÛT TOTAL APPROUVE" dataDxfId="98">
      <calculatedColumnFormula>+F18-I18</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95581B9C-6A7E-4904-9F47-D39C7F864A35}" name="Install_Agenc" displayName="Install_Agenc" ref="A17:L539" totalsRowShown="0" headerRowDxfId="92" dataDxfId="91">
  <autoFilter ref="A17:L539"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A05BF254-28FC-48E5-AB38-C8289550E91B}" name="NUM" dataDxfId="90"/>
    <tableColumn id="2" xr3:uid="{D28B96C4-2E79-4ACC-9AFA-5408C1A42533}" name="DATE" dataDxfId="89"/>
    <tableColumn id="3" xr3:uid="{BEDF7C1A-B6AC-4F38-846B-651860C6E40D}" name="SPECIFICATIONS COMMERCIALES" dataDxfId="88"/>
    <tableColumn id="4" xr3:uid="{60E4B65E-E09C-481A-8C9D-12613F36DF52}" name="N° FACTURE" dataDxfId="87"/>
    <tableColumn id="5" xr3:uid="{EE8FCADA-7A3D-40DA-9620-6324BF323334}" name="FOURNISSEUR" dataDxfId="86"/>
    <tableColumn id="6" xr3:uid="{7327BD2A-0AD6-4092-88DF-B409573F9ACB}" name="MONTANT HTVA REALISE" dataDxfId="85"/>
    <tableColumn id="7" xr3:uid="{3EF400F6-3640-4B4B-B74A-849E6D1516C8}" name="Colonne1" dataDxfId="84"/>
    <tableColumn id="8" xr3:uid="{81B8FF6D-FAB9-4AD2-97AC-36291BB67808}" name="MOTIF" dataDxfId="83"/>
    <tableColumn id="9" xr3:uid="{A8DAACD4-D6CC-4628-840D-AA35E47DB3A5}" name="MONTANT HTVA REJETE " dataDxfId="82">
      <calculatedColumnFormula>IF(Install_Agenc[[#This Row],[MOTIF]]="",0,Install_Agenc[[#This Row],[MONTANT HTVA REALISE]])</calculatedColumnFormula>
    </tableColumn>
    <tableColumn id="10" xr3:uid="{944DD6E8-3A75-40DD-AF42-4FEC869591EE}" name="TAUX DE REJET" dataDxfId="81"/>
    <tableColumn id="11" xr3:uid="{FB8F667E-CABB-4E86-AB2E-EB16AF51172F}" name="Colonne2" dataDxfId="80"/>
    <tableColumn id="12" xr3:uid="{B833DA56-D482-4416-A534-FED47B45BE81}" name="COÛT TOTAL APPROUVE" dataDxfId="79">
      <calculatedColumnFormula>+F18-I18</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69F31E2-18E8-4E86-91BC-B375E9D53204}" name="Mat_outillage" displayName="Mat_outillage" ref="A17:L365" totalsRowShown="0" headerRowDxfId="74" dataDxfId="73">
  <autoFilter ref="A17:L365"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CFBE010E-A1F9-4F7F-A54B-1F9782700722}" name="NUM" dataDxfId="72"/>
    <tableColumn id="2" xr3:uid="{E034CDF4-816D-4C94-89BF-7701B2A9016C}" name="DATE" dataDxfId="71"/>
    <tableColumn id="3" xr3:uid="{88447E24-BAFB-4BE3-81BD-C27082EAF1C4}" name="SPECIFICATIONS COMMERCIALES" dataDxfId="70"/>
    <tableColumn id="4" xr3:uid="{0C23C6CE-2605-40B4-8F5D-8D3FB668FC81}" name="N° FACTURE" dataDxfId="69"/>
    <tableColumn id="5" xr3:uid="{ADB4809F-46E5-4820-842E-36BA19B74895}" name="FOURNISSEUR" dataDxfId="68"/>
    <tableColumn id="6" xr3:uid="{77529AF7-E084-4087-B849-00DE46096825}" name="MONTANT HTVA REALISE" dataDxfId="67"/>
    <tableColumn id="7" xr3:uid="{B263754B-C9D3-42BF-A3ED-A869A80113A5}" name="Colonne1" dataDxfId="66"/>
    <tableColumn id="8" xr3:uid="{C24D1EBE-45AF-45F7-8895-D650AFD21A5D}" name="MOTIF" dataDxfId="65"/>
    <tableColumn id="9" xr3:uid="{730DFD4C-A4A4-4EE3-A2CB-F31371BACDE1}" name="MONTANT HTVA REJETE " dataDxfId="64">
      <calculatedColumnFormula>IF(Mat_outillage[[#This Row],[MOTIF]]="",0,Mat_outillage[[#This Row],[MONTANT HTVA REALISE]])</calculatedColumnFormula>
    </tableColumn>
    <tableColumn id="10" xr3:uid="{C1FFC153-E90E-4B82-B777-7B0FA66F462E}" name="TAUX DE REJET" dataDxfId="63"/>
    <tableColumn id="11" xr3:uid="{2065550E-B0B7-45DA-BC3A-84AA64A0CA86}" name="Colonne2" dataDxfId="62"/>
    <tableColumn id="12" xr3:uid="{A26BEBAD-E57F-4474-BFCC-BC7793E7969B}" name="COÛT TOTAL APPROUVE" dataDxfId="61">
      <calculatedColumnFormula>+F18-I18</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2D2EABE6-AF23-40A0-A8E1-C960FB21C727}" name="Mat_Transport" displayName="Mat_Transport" ref="A17:L610" totalsRowShown="0" headerRowDxfId="56" dataDxfId="55">
  <autoFilter ref="A17:L610"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445F5412-F1F4-4964-9603-5D07FD5DCF14}" name="NUM" dataDxfId="54"/>
    <tableColumn id="2" xr3:uid="{774EDF63-2FC6-4EF2-B3B8-4BFE8B30227C}" name="DATE" dataDxfId="53"/>
    <tableColumn id="3" xr3:uid="{61D7A73D-CD92-4DE2-8030-0F14BF87E22C}" name="SPECIFICATIONS COMMERCIALES" dataDxfId="52"/>
    <tableColumn id="4" xr3:uid="{91C1B906-5CD4-4EC1-A117-8A46E9DA90EC}" name="N° FACTURE" dataDxfId="51"/>
    <tableColumn id="5" xr3:uid="{C69A60C8-0EB8-468D-A5CB-DE4802B665F0}" name="FOURNISSEUR" dataDxfId="50"/>
    <tableColumn id="6" xr3:uid="{F8651298-1ED2-4C3D-89B1-574CC23F5053}" name="MONTANT HTVA REALISE" dataDxfId="49"/>
    <tableColumn id="7" xr3:uid="{C09805AD-F4E3-4F88-8B2B-01BFADA9029E}" name="Colonne1" dataDxfId="48"/>
    <tableColumn id="8" xr3:uid="{E3859CEC-04B3-4C48-BA08-D7B365BDA071}" name="MOTIF" dataDxfId="47"/>
    <tableColumn id="9" xr3:uid="{16822537-9F4C-4734-872C-52FDF273CED4}" name="MONTANT HTVA REJETE " dataDxfId="46">
      <calculatedColumnFormula>IF(Mat_Transport[[#This Row],[MOTIF]]="",0,Mat_Transport[[#This Row],[MONTANT HTVA REALISE]])</calculatedColumnFormula>
    </tableColumn>
    <tableColumn id="10" xr3:uid="{A30700A6-1094-402B-9DD0-74BFFF2842B2}" name="TAUX DE REJET" dataDxfId="45"/>
    <tableColumn id="11" xr3:uid="{05A39C1F-DBDA-48E4-966D-CA5D6D6C4324}" name="Colonne2" dataDxfId="44"/>
    <tableColumn id="12" xr3:uid="{1EC5B3B9-98D6-4058-A0EE-8C528DF5E756}" name="COÛT TOTAL APPROUVE" dataDxfId="43">
      <calculatedColumnFormula>+F18-I18</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BB008BBC-37BB-41D3-A031-7AF122BAD597}" name="Mob_Mat_Bur" displayName="Mob_Mat_Bur" ref="A17:L553" totalsRowShown="0" headerRowDxfId="38" dataDxfId="37">
  <autoFilter ref="A17:L553"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5429CF1E-CD6B-428B-988B-35F77E76DC22}" name="NUM" dataDxfId="36"/>
    <tableColumn id="2" xr3:uid="{C6052757-8DBD-4EF6-BAAB-FFD51FA46DFD}" name="DATE" dataDxfId="35"/>
    <tableColumn id="3" xr3:uid="{44C65A0E-6C57-42B8-B757-E90CF9C77692}" name="SPECIFICATIONS COMMERCIALES" dataDxfId="34">
      <calculatedColumnFormula>IF(ISBLANK(Mob_Mat_Bur[[#This Row],[DATE]]),"",ROW(Mob_Mat_Bur[[#This Row],[NUM]])-ROW($A$19))</calculatedColumnFormula>
    </tableColumn>
    <tableColumn id="4" xr3:uid="{DEC02250-B159-43B1-A2F3-37DC253B5B41}" name="N° FACTURE" dataDxfId="33"/>
    <tableColumn id="5" xr3:uid="{450118DD-48BD-4C0B-A587-040192EFC76A}" name="FOURNISSEUR" dataDxfId="32"/>
    <tableColumn id="6" xr3:uid="{BCF4F548-545D-4834-87E9-85354E8ECDA4}" name="MONTANT HTVA REALISE" dataDxfId="31"/>
    <tableColumn id="7" xr3:uid="{9B5EFF3E-AE2F-4FAC-9528-CF6E0335B011}" name="Colonne1" dataDxfId="30"/>
    <tableColumn id="8" xr3:uid="{166B4112-C420-4D1F-A891-D396A57420DB}" name="MOTIF" dataDxfId="29"/>
    <tableColumn id="9" xr3:uid="{8E8A6E53-77F1-440C-AEBF-131BAA703D79}" name="MONTANT HTVA REJETE " dataDxfId="28">
      <calculatedColumnFormula>IF(Mob_Mat_Bur[[#This Row],[MOTIF]]="",0,Mob_Mat_Bur[[#This Row],[MONTANT HTVA REALISE]])</calculatedColumnFormula>
    </tableColumn>
    <tableColumn id="10" xr3:uid="{D4B5F45E-27B8-4978-9620-75236FA3086C}" name="TAUX DE REJET" dataDxfId="27"/>
    <tableColumn id="11" xr3:uid="{322B7036-1E6E-4815-9B2A-FB6082CB846C}" name="Colonne2" dataDxfId="26"/>
    <tableColumn id="12" xr3:uid="{8281B1CF-635F-41EC-8334-76130EBA1F45}" name="COÛT TOTAL APPROUVE" dataDxfId="25">
      <calculatedColumnFormula>+F18-I18</calculatedColumnFormula>
    </tableColumn>
  </tableColumns>
  <tableStyleInfo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8DC3108B-9606-4FE2-BA89-EE1C9D1774EA}" name="Mat_Info" displayName="Mat_Info" ref="A17:L658" totalsRowShown="0" headerRowDxfId="20" dataDxfId="19">
  <autoFilter ref="A17:L658" xr:uid="{947C2A14-CDAB-4111-A944-72D38BB6E0E6}">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E0A4D7DB-528D-41B8-9D48-6376E4EE0892}" name="NUM" dataDxfId="18"/>
    <tableColumn id="2" xr3:uid="{F34E84C4-952E-4D3D-A585-0915DA48CBAF}" name="DATE" dataDxfId="17"/>
    <tableColumn id="3" xr3:uid="{836497EA-8AE5-49E8-A360-03A01C660D34}" name="SPECIFICATIONS COMMERCIALES" dataDxfId="16"/>
    <tableColumn id="4" xr3:uid="{4804475A-B34A-4EE8-9167-E3F78E5A6E50}" name="N° FACTURE" dataDxfId="15"/>
    <tableColumn id="5" xr3:uid="{91945240-83F5-403E-9456-8C2053040750}" name="FOURNISSEUR" dataDxfId="14"/>
    <tableColumn id="6" xr3:uid="{B88F334D-3BA3-4EC6-892D-A96FDFD902EE}" name="MONTANT HTVA REALISE" dataDxfId="13"/>
    <tableColumn id="7" xr3:uid="{D6B0DB7E-6BF5-4976-81CC-D1C2D2175E52}" name="Colonne1" dataDxfId="12"/>
    <tableColumn id="8" xr3:uid="{AA0A97C0-1C84-4394-A474-195AE559654C}" name="MOTIF" dataDxfId="11"/>
    <tableColumn id="9" xr3:uid="{29023CB5-6C8E-4AD9-9ED5-C0D0408DACBE}" name="MONTANT HTVA REJETE " dataDxfId="10">
      <calculatedColumnFormula>IF(Mat_Info[[#This Row],[MOTIF]]="",0,Mat_Info[[#This Row],[MONTANT HTVA REALISE]])</calculatedColumnFormula>
    </tableColumn>
    <tableColumn id="10" xr3:uid="{509E620E-6665-4FCB-B0B0-92CBABDC275E}" name="TAUX DE REJET" dataDxfId="9"/>
    <tableColumn id="11" xr3:uid="{7ECA0E45-62E1-4333-8F7E-313591C43965}" name="Colonne2" dataDxfId="8"/>
    <tableColumn id="12" xr3:uid="{E634FE6C-078C-473B-9258-38A6382CE81B}" name="COÛT TOTAL APPROUVE" dataDxfId="7">
      <calculatedColumnFormula>+F18-I18</calculatedColumnFormula>
    </tableColumn>
  </tableColumns>
  <tableStyleInfo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FCCF576-C4ED-48CF-A8F3-031878865626}" name="Immo_Consolidés" displayName="Immo_Consolidés" ref="A1:K2" tableType="queryTable" insertRow="1" totalsRowShown="0">
  <autoFilter ref="A1:K2" xr:uid="{CFCCF576-C4ED-48CF-A8F3-031878865626}"/>
  <tableColumns count="11">
    <tableColumn id="1" xr3:uid="{18EBB455-2FD9-47AA-8F43-182F9C61B374}" uniqueName="1" name="NUM" queryTableFieldId="1"/>
    <tableColumn id="2" xr3:uid="{5B3F78E4-0167-4324-9847-E6DB7FB38EBB}" uniqueName="2" name="DATE" queryTableFieldId="2" dataDxfId="3"/>
    <tableColumn id="3" xr3:uid="{FBD5560F-9934-4B9B-A171-13FFF6102867}" uniqueName="3" name="SPECIFICATIONS COMMERCIALES" queryTableFieldId="3" dataDxfId="2"/>
    <tableColumn id="4" xr3:uid="{C7FD49C3-FCC7-4D0A-999B-6108FD9A7C36}" uniqueName="4" name="N° FACTURE" queryTableFieldId="4"/>
    <tableColumn id="5" xr3:uid="{CE4CB2B9-D29E-4C6A-B6D5-AB720F224F97}" uniqueName="5" name="FOURNISSEUR" queryTableFieldId="5" dataDxfId="1"/>
    <tableColumn id="6" xr3:uid="{A3AB286E-5C50-4043-8AFC-2E41723D3EA7}" uniqueName="6" name="MONTANT HTVA REALISE" queryTableFieldId="6"/>
    <tableColumn id="8" xr3:uid="{70D8B495-11B9-403A-A4DB-BD4C046F8E61}" uniqueName="8" name="MOTIF" queryTableFieldId="8" dataDxfId="0"/>
    <tableColumn id="9" xr3:uid="{E1B0EBB8-5A3F-432A-B298-E11050532B45}" uniqueName="9" name="MONTANT HTVA REJETE " queryTableFieldId="9"/>
    <tableColumn id="10" xr3:uid="{3CA1D91B-AB16-4A42-BA96-3569F00E1D8B}" uniqueName="10" name="TAUX DE REJET" queryTableFieldId="10"/>
    <tableColumn id="12" xr3:uid="{767E8398-1C08-4C9E-93C7-2B721ED139C8}" uniqueName="12" name="COÛT TOTAL APPROUVE" queryTableFieldId="12"/>
    <tableColumn id="13" xr3:uid="{99C2A4CB-119C-4DFB-846D-99D9C491E956}" uniqueName="13" name="Affectation" queryTableFieldId="13"/>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 Id="rId4" Type="http://schemas.openxmlformats.org/officeDocument/2006/relationships/comments" Target="../comments10.x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8B54D-FB0C-4478-902F-812A705D24E0}">
  <sheetPr codeName="Feuil1">
    <tabColor rgb="FFFF0000"/>
  </sheetPr>
  <dimension ref="A2:D22"/>
  <sheetViews>
    <sheetView workbookViewId="0">
      <selection activeCell="C2" sqref="C2"/>
    </sheetView>
  </sheetViews>
  <sheetFormatPr baseColWidth="10" defaultColWidth="10.625" defaultRowHeight="15"/>
  <cols>
    <col min="1" max="1" width="21.25" style="12" bestFit="1" customWidth="1"/>
    <col min="2" max="2" width="5.5" style="12" customWidth="1"/>
    <col min="3" max="3" width="104" style="12" bestFit="1" customWidth="1"/>
    <col min="4" max="4" width="89" style="12" customWidth="1"/>
    <col min="5" max="16384" width="10.625" style="13"/>
  </cols>
  <sheetData>
    <row r="2" spans="1:3">
      <c r="A2" s="11" t="s">
        <v>4</v>
      </c>
      <c r="C2" s="96"/>
    </row>
    <row r="3" spans="1:3">
      <c r="A3" s="13"/>
      <c r="C3" s="14"/>
    </row>
    <row r="4" spans="1:3">
      <c r="A4" s="11" t="s">
        <v>5</v>
      </c>
      <c r="C4" s="96"/>
    </row>
    <row r="5" spans="1:3">
      <c r="A5" s="13"/>
      <c r="C5" s="14"/>
    </row>
    <row r="6" spans="1:3">
      <c r="A6" s="11" t="s">
        <v>6</v>
      </c>
      <c r="C6" s="97"/>
    </row>
    <row r="10" spans="1:3" ht="18.75">
      <c r="C10" s="15" t="s">
        <v>56</v>
      </c>
    </row>
    <row r="11" spans="1:3" ht="15.75">
      <c r="B11" s="16">
        <v>1</v>
      </c>
      <c r="C11" s="17" t="s">
        <v>57</v>
      </c>
    </row>
    <row r="12" spans="1:3" ht="15.75">
      <c r="B12" s="16">
        <v>2</v>
      </c>
      <c r="C12" s="17" t="s">
        <v>58</v>
      </c>
    </row>
    <row r="13" spans="1:3" ht="15.75">
      <c r="B13" s="16">
        <v>3</v>
      </c>
      <c r="C13" s="18" t="s">
        <v>59</v>
      </c>
    </row>
    <row r="16" spans="1:3" ht="18.75">
      <c r="C16" s="19" t="s">
        <v>60</v>
      </c>
    </row>
    <row r="17" spans="2:3" ht="75">
      <c r="B17" s="16">
        <v>1</v>
      </c>
      <c r="C17" s="87" t="s">
        <v>71</v>
      </c>
    </row>
    <row r="18" spans="2:3" ht="31.5">
      <c r="B18" s="16">
        <v>2</v>
      </c>
      <c r="C18" s="20" t="s">
        <v>72</v>
      </c>
    </row>
    <row r="19" spans="2:3" ht="31.5">
      <c r="B19" s="16">
        <v>5</v>
      </c>
      <c r="C19" s="20" t="s">
        <v>73</v>
      </c>
    </row>
    <row r="20" spans="2:3" ht="47.25">
      <c r="B20" s="16">
        <v>6</v>
      </c>
      <c r="C20" s="88" t="s">
        <v>74</v>
      </c>
    </row>
    <row r="21" spans="2:3" ht="89.45" customHeight="1">
      <c r="B21" s="16">
        <v>7</v>
      </c>
      <c r="C21" s="20" t="s">
        <v>76</v>
      </c>
    </row>
    <row r="22" spans="2:3" ht="15.75">
      <c r="B22" s="89">
        <v>8</v>
      </c>
      <c r="C22" s="20" t="s">
        <v>61</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F4D6F-1943-4205-9445-1D911773211B}">
  <sheetPr codeName="Feuil2"/>
  <dimension ref="A1:L315"/>
  <sheetViews>
    <sheetView tabSelected="1" zoomScale="80" zoomScaleNormal="80" workbookViewId="0">
      <selection activeCell="D2" sqref="D2:F2"/>
    </sheetView>
  </sheetViews>
  <sheetFormatPr baseColWidth="10" defaultColWidth="10.875" defaultRowHeight="15"/>
  <cols>
    <col min="1" max="1" width="9.75" style="28" customWidth="1"/>
    <col min="2" max="2" width="13.875" style="28" customWidth="1"/>
    <col min="3" max="3" width="35.375" style="28" customWidth="1"/>
    <col min="4" max="4" width="17.875" style="28" customWidth="1"/>
    <col min="5" max="5" width="25.25" style="28" customWidth="1"/>
    <col min="6" max="6" width="19.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197"/>
      <c r="E3" s="198"/>
      <c r="F3" s="199"/>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198"/>
      <c r="E5" s="198"/>
      <c r="F5" s="199"/>
      <c r="G5" s="39"/>
      <c r="H5" s="39"/>
      <c r="I5" s="39"/>
      <c r="J5" s="39"/>
      <c r="K5" s="39"/>
      <c r="L5" s="42"/>
    </row>
    <row r="6" spans="1:12" s="23" customFormat="1" ht="22.9" customHeight="1">
      <c r="A6" s="39"/>
      <c r="B6" s="39"/>
      <c r="C6" s="43" t="s">
        <v>6</v>
      </c>
      <c r="D6" s="215">
        <f>'GUIDE D''UTILISATION'!C6</f>
        <v>0</v>
      </c>
      <c r="E6" s="216"/>
      <c r="F6" s="217"/>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16</v>
      </c>
      <c r="C19" s="48"/>
      <c r="D19" s="48"/>
      <c r="E19" s="48"/>
      <c r="F19" s="55">
        <f>SUM(F20:F409)</f>
        <v>0</v>
      </c>
      <c r="G19" s="44"/>
      <c r="H19" s="56"/>
      <c r="I19" s="55">
        <f>SUM(I20:I409)</f>
        <v>0</v>
      </c>
      <c r="J19" s="57" t="e">
        <f>I19/F19</f>
        <v>#DIV/0!</v>
      </c>
      <c r="K19" s="48"/>
      <c r="L19" s="55">
        <f t="shared" ref="L19" si="0">+F19-I19</f>
        <v>0</v>
      </c>
    </row>
    <row r="20" spans="1:12" ht="15.75" thickBot="1">
      <c r="A20" s="204" t="str">
        <f>IF(ISBLANK(Etablissement[[#This Row],[DATE]]),"",ROW(Etablissement[[#This Row],[NUM]])-ROW($A$19))</f>
        <v/>
      </c>
      <c r="B20" s="33"/>
      <c r="C20" s="98"/>
      <c r="D20" s="99"/>
      <c r="E20" s="100"/>
      <c r="F20" s="95"/>
      <c r="G20" s="27"/>
      <c r="H20" s="104"/>
      <c r="I20" s="109">
        <f>IF(Etablissement[[#This Row],[MOTIF]]="",0,Etablissement[[#This Row],[MONTANT HTVA REALISE]])</f>
        <v>0</v>
      </c>
      <c r="J20" s="32"/>
      <c r="L20" s="55">
        <f>+F20-I20</f>
        <v>0</v>
      </c>
    </row>
    <row r="21" spans="1:12" ht="15.75" thickBot="1">
      <c r="A21" s="204" t="str">
        <f>IF(ISBLANK(Etablissement[[#This Row],[DATE]]),"",ROW(Etablissement[[#This Row],[NUM]])-ROW($A$19))</f>
        <v/>
      </c>
      <c r="B21" s="90"/>
      <c r="C21" s="101"/>
      <c r="D21" s="102"/>
      <c r="E21" s="103"/>
      <c r="F21" s="95"/>
      <c r="G21" s="27"/>
      <c r="H21" s="105"/>
      <c r="I21" s="110">
        <f>IF(Etablissement[[#This Row],[MOTIF]]="",0,Etablissement[[#This Row],[MONTANT HTVA REALISE]])</f>
        <v>0</v>
      </c>
      <c r="J21" s="32"/>
      <c r="L21" s="55">
        <f>+F21-I21</f>
        <v>0</v>
      </c>
    </row>
    <row r="22" spans="1:12" ht="15.75" thickBot="1">
      <c r="A22" s="204" t="str">
        <f>IF(ISBLANK(Etablissement[[#This Row],[DATE]]),"",ROW(Etablissement[[#This Row],[NUM]])-ROW($A$19))</f>
        <v/>
      </c>
      <c r="B22" s="33"/>
      <c r="C22" s="98"/>
      <c r="D22" s="99"/>
      <c r="E22" s="98"/>
      <c r="F22" s="95"/>
      <c r="G22" s="27"/>
      <c r="H22" s="105"/>
      <c r="I22" s="111">
        <f>IF(Etablissement[[#This Row],[MOTIF]]="",0,Etablissement[[#This Row],[MONTANT HTVA REALISE]])</f>
        <v>0</v>
      </c>
      <c r="J22" s="32"/>
      <c r="L22" s="55">
        <f t="shared" ref="L22:L53" si="1">+F22-I22</f>
        <v>0</v>
      </c>
    </row>
    <row r="23" spans="1:12" ht="15.75" thickBot="1">
      <c r="A23" s="204" t="str">
        <f>IF(ISBLANK(Etablissement[[#This Row],[DATE]]),"",ROW(Etablissement[[#This Row],[NUM]])-ROW($A$19))</f>
        <v/>
      </c>
      <c r="B23" s="33"/>
      <c r="C23" s="98"/>
      <c r="D23" s="99"/>
      <c r="E23" s="98"/>
      <c r="F23" s="95"/>
      <c r="G23" s="27"/>
      <c r="H23" s="105"/>
      <c r="I23" s="111">
        <f>IF(Etablissement[[#This Row],[MOTIF]]="",0,Etablissement[[#This Row],[MONTANT HTVA REALISE]])</f>
        <v>0</v>
      </c>
      <c r="J23" s="32"/>
      <c r="L23" s="55">
        <f t="shared" si="1"/>
        <v>0</v>
      </c>
    </row>
    <row r="24" spans="1:12" ht="15.75" thickBot="1">
      <c r="A24" s="204" t="str">
        <f>IF(ISBLANK(Etablissement[[#This Row],[DATE]]),"",ROW(Etablissement[[#This Row],[NUM]])-ROW($A$19))</f>
        <v/>
      </c>
      <c r="B24" s="33"/>
      <c r="C24" s="98"/>
      <c r="D24" s="99"/>
      <c r="E24" s="98"/>
      <c r="F24" s="95"/>
      <c r="G24" s="27"/>
      <c r="H24" s="105"/>
      <c r="I24" s="111">
        <f>IF(Etablissement[[#This Row],[MOTIF]]="",0,Etablissement[[#This Row],[MONTANT HTVA REALISE]])</f>
        <v>0</v>
      </c>
      <c r="J24" s="32"/>
      <c r="L24" s="55">
        <f t="shared" si="1"/>
        <v>0</v>
      </c>
    </row>
    <row r="25" spans="1:12" ht="15.75" thickBot="1">
      <c r="A25" s="204" t="str">
        <f>IF(ISBLANK(Etablissement[[#This Row],[DATE]]),"",ROW(Etablissement[[#This Row],[NUM]])-ROW($A$19))</f>
        <v/>
      </c>
      <c r="B25" s="33"/>
      <c r="C25" s="98"/>
      <c r="D25" s="99"/>
      <c r="E25" s="98"/>
      <c r="F25" s="95"/>
      <c r="G25" s="27"/>
      <c r="H25" s="105"/>
      <c r="I25" s="111">
        <f>IF(Etablissement[[#This Row],[MOTIF]]="",0,Etablissement[[#This Row],[MONTANT HTVA REALISE]])</f>
        <v>0</v>
      </c>
      <c r="J25" s="32"/>
      <c r="L25" s="55">
        <f t="shared" si="1"/>
        <v>0</v>
      </c>
    </row>
    <row r="26" spans="1:12" ht="15.75" thickBot="1">
      <c r="A26" s="204" t="str">
        <f>IF(ISBLANK(Etablissement[[#This Row],[DATE]]),"",ROW(Etablissement[[#This Row],[NUM]])-ROW($A$19))</f>
        <v/>
      </c>
      <c r="B26" s="33"/>
      <c r="C26" s="98"/>
      <c r="D26" s="99"/>
      <c r="E26" s="98"/>
      <c r="F26" s="95"/>
      <c r="G26" s="27"/>
      <c r="H26" s="105"/>
      <c r="I26" s="111">
        <f>IF(Etablissement[[#This Row],[MOTIF]]="",0,Etablissement[[#This Row],[MONTANT HTVA REALISE]])</f>
        <v>0</v>
      </c>
      <c r="J26" s="32"/>
      <c r="L26" s="55">
        <f t="shared" si="1"/>
        <v>0</v>
      </c>
    </row>
    <row r="27" spans="1:12" ht="15.75" thickBot="1">
      <c r="A27" s="204" t="str">
        <f>IF(ISBLANK(Etablissement[[#This Row],[DATE]]),"",ROW(Etablissement[[#This Row],[NUM]])-ROW($A$19))</f>
        <v/>
      </c>
      <c r="B27" s="33"/>
      <c r="C27" s="98"/>
      <c r="D27" s="99"/>
      <c r="E27" s="98"/>
      <c r="F27" s="95"/>
      <c r="G27" s="27"/>
      <c r="H27" s="105"/>
      <c r="I27" s="111">
        <f>IF(Etablissement[[#This Row],[MOTIF]]="",0,Etablissement[[#This Row],[MONTANT HTVA REALISE]])</f>
        <v>0</v>
      </c>
      <c r="J27" s="32"/>
      <c r="L27" s="55">
        <f t="shared" si="1"/>
        <v>0</v>
      </c>
    </row>
    <row r="28" spans="1:12" ht="15.75" thickBot="1">
      <c r="A28" s="204" t="str">
        <f>IF(ISBLANK(Etablissement[[#This Row],[DATE]]),"",ROW(Etablissement[[#This Row],[NUM]])-ROW($A$19))</f>
        <v/>
      </c>
      <c r="B28" s="33"/>
      <c r="C28" s="98"/>
      <c r="D28" s="99"/>
      <c r="E28" s="98"/>
      <c r="F28" s="95"/>
      <c r="G28" s="27"/>
      <c r="H28" s="105"/>
      <c r="I28" s="111">
        <f>IF(Etablissement[[#This Row],[MOTIF]]="",0,Etablissement[[#This Row],[MONTANT HTVA REALISE]])</f>
        <v>0</v>
      </c>
      <c r="J28" s="32"/>
      <c r="L28" s="55">
        <f t="shared" si="1"/>
        <v>0</v>
      </c>
    </row>
    <row r="29" spans="1:12" ht="15.75" thickBot="1">
      <c r="A29" s="204" t="str">
        <f>IF(ISBLANK(Etablissement[[#This Row],[DATE]]),"",ROW(Etablissement[[#This Row],[NUM]])-ROW($A$19))</f>
        <v/>
      </c>
      <c r="B29" s="33"/>
      <c r="C29" s="98"/>
      <c r="D29" s="99"/>
      <c r="E29" s="98"/>
      <c r="F29" s="95"/>
      <c r="G29" s="27"/>
      <c r="H29" s="105"/>
      <c r="I29" s="111">
        <f>IF(Etablissement[[#This Row],[MOTIF]]="",0,Etablissement[[#This Row],[MONTANT HTVA REALISE]])</f>
        <v>0</v>
      </c>
      <c r="J29" s="32"/>
      <c r="L29" s="55">
        <f t="shared" si="1"/>
        <v>0</v>
      </c>
    </row>
    <row r="30" spans="1:12" ht="15.75" thickBot="1">
      <c r="A30" s="204" t="str">
        <f>IF(ISBLANK(Etablissement[[#This Row],[DATE]]),"",ROW(Etablissement[[#This Row],[NUM]])-ROW($A$19))</f>
        <v/>
      </c>
      <c r="B30" s="33"/>
      <c r="C30" s="98"/>
      <c r="D30" s="99"/>
      <c r="E30" s="98"/>
      <c r="F30" s="95"/>
      <c r="G30" s="27"/>
      <c r="H30" s="105"/>
      <c r="I30" s="111">
        <f>IF(Etablissement[[#This Row],[MOTIF]]="",0,Etablissement[[#This Row],[MONTANT HTVA REALISE]])</f>
        <v>0</v>
      </c>
      <c r="J30" s="32"/>
      <c r="L30" s="55">
        <f t="shared" si="1"/>
        <v>0</v>
      </c>
    </row>
    <row r="31" spans="1:12" ht="15.75" thickBot="1">
      <c r="A31" s="204" t="str">
        <f>IF(ISBLANK(Etablissement[[#This Row],[DATE]]),"",ROW(Etablissement[[#This Row],[NUM]])-ROW($A$19))</f>
        <v/>
      </c>
      <c r="B31" s="33"/>
      <c r="C31" s="98"/>
      <c r="D31" s="99"/>
      <c r="E31" s="98"/>
      <c r="F31" s="95"/>
      <c r="G31" s="27"/>
      <c r="H31" s="105"/>
      <c r="I31" s="111">
        <f>IF(Etablissement[[#This Row],[MOTIF]]="",0,Etablissement[[#This Row],[MONTANT HTVA REALISE]])</f>
        <v>0</v>
      </c>
      <c r="J31" s="32"/>
      <c r="L31" s="55">
        <f t="shared" si="1"/>
        <v>0</v>
      </c>
    </row>
    <row r="32" spans="1:12" ht="15.75" thickBot="1">
      <c r="A32" s="204" t="str">
        <f>IF(ISBLANK(Etablissement[[#This Row],[DATE]]),"",ROW(Etablissement[[#This Row],[NUM]])-ROW($A$19))</f>
        <v/>
      </c>
      <c r="B32" s="33"/>
      <c r="C32" s="98"/>
      <c r="D32" s="99"/>
      <c r="E32" s="98"/>
      <c r="F32" s="95"/>
      <c r="G32" s="27"/>
      <c r="H32" s="105"/>
      <c r="I32" s="111">
        <f>IF(Etablissement[[#This Row],[MOTIF]]="",0,Etablissement[[#This Row],[MONTANT HTVA REALISE]])</f>
        <v>0</v>
      </c>
      <c r="J32" s="32"/>
      <c r="L32" s="55">
        <f t="shared" si="1"/>
        <v>0</v>
      </c>
    </row>
    <row r="33" spans="1:12" ht="15.75" thickBot="1">
      <c r="A33" s="204" t="str">
        <f>IF(ISBLANK(Etablissement[[#This Row],[DATE]]),"",ROW(Etablissement[[#This Row],[NUM]])-ROW($A$19))</f>
        <v/>
      </c>
      <c r="B33" s="33"/>
      <c r="C33" s="98"/>
      <c r="D33" s="99"/>
      <c r="E33" s="98"/>
      <c r="F33" s="95"/>
      <c r="G33" s="27"/>
      <c r="H33" s="105"/>
      <c r="I33" s="111">
        <f>IF(Etablissement[[#This Row],[MOTIF]]="",0,Etablissement[[#This Row],[MONTANT HTVA REALISE]])</f>
        <v>0</v>
      </c>
      <c r="J33" s="32"/>
      <c r="L33" s="55">
        <f t="shared" si="1"/>
        <v>0</v>
      </c>
    </row>
    <row r="34" spans="1:12" ht="15.75" thickBot="1">
      <c r="A34" s="204" t="str">
        <f>IF(ISBLANK(Etablissement[[#This Row],[DATE]]),"",ROW(Etablissement[[#This Row],[NUM]])-ROW($A$19))</f>
        <v/>
      </c>
      <c r="B34" s="33"/>
      <c r="C34" s="98"/>
      <c r="D34" s="99"/>
      <c r="E34" s="98"/>
      <c r="F34" s="95"/>
      <c r="G34" s="27"/>
      <c r="H34" s="105"/>
      <c r="I34" s="111">
        <f>IF(Etablissement[[#This Row],[MOTIF]]="",0,Etablissement[[#This Row],[MONTANT HTVA REALISE]])</f>
        <v>0</v>
      </c>
      <c r="J34" s="32"/>
      <c r="L34" s="55">
        <f t="shared" si="1"/>
        <v>0</v>
      </c>
    </row>
    <row r="35" spans="1:12" ht="15.75" thickBot="1">
      <c r="A35" s="204" t="str">
        <f>IF(ISBLANK(Etablissement[[#This Row],[DATE]]),"",ROW(Etablissement[[#This Row],[NUM]])-ROW($A$19))</f>
        <v/>
      </c>
      <c r="B35" s="33"/>
      <c r="C35" s="98"/>
      <c r="D35" s="99"/>
      <c r="E35" s="98"/>
      <c r="F35" s="95"/>
      <c r="G35" s="27"/>
      <c r="H35" s="105"/>
      <c r="I35" s="111">
        <f>IF(Etablissement[[#This Row],[MOTIF]]="",0,Etablissement[[#This Row],[MONTANT HTVA REALISE]])</f>
        <v>0</v>
      </c>
      <c r="J35" s="32"/>
      <c r="L35" s="55">
        <f t="shared" si="1"/>
        <v>0</v>
      </c>
    </row>
    <row r="36" spans="1:12" ht="15.75" thickBot="1">
      <c r="A36" s="204" t="str">
        <f>IF(ISBLANK(Etablissement[[#This Row],[DATE]]),"",ROW(Etablissement[[#This Row],[NUM]])-ROW($A$19))</f>
        <v/>
      </c>
      <c r="B36" s="33"/>
      <c r="C36" s="98"/>
      <c r="D36" s="99"/>
      <c r="E36" s="98"/>
      <c r="F36" s="95"/>
      <c r="G36" s="27"/>
      <c r="H36" s="105"/>
      <c r="I36" s="111">
        <f>IF(Etablissement[[#This Row],[MOTIF]]="",0,Etablissement[[#This Row],[MONTANT HTVA REALISE]])</f>
        <v>0</v>
      </c>
      <c r="J36" s="32"/>
      <c r="L36" s="55">
        <f t="shared" si="1"/>
        <v>0</v>
      </c>
    </row>
    <row r="37" spans="1:12" ht="15.75" thickBot="1">
      <c r="A37" s="204" t="str">
        <f>IF(ISBLANK(Etablissement[[#This Row],[DATE]]),"",ROW(Etablissement[[#This Row],[NUM]])-ROW($A$19))</f>
        <v/>
      </c>
      <c r="B37" s="33"/>
      <c r="C37" s="98"/>
      <c r="D37" s="99"/>
      <c r="E37" s="98"/>
      <c r="F37" s="95"/>
      <c r="G37" s="27"/>
      <c r="H37" s="105"/>
      <c r="I37" s="111">
        <f>IF(Etablissement[[#This Row],[MOTIF]]="",0,Etablissement[[#This Row],[MONTANT HTVA REALISE]])</f>
        <v>0</v>
      </c>
      <c r="J37" s="32"/>
      <c r="L37" s="55">
        <f t="shared" si="1"/>
        <v>0</v>
      </c>
    </row>
    <row r="38" spans="1:12" ht="15.75" thickBot="1">
      <c r="A38" s="204" t="str">
        <f>IF(ISBLANK(Etablissement[[#This Row],[DATE]]),"",ROW(Etablissement[[#This Row],[NUM]])-ROW($A$19))</f>
        <v/>
      </c>
      <c r="B38" s="33"/>
      <c r="C38" s="98"/>
      <c r="D38" s="99"/>
      <c r="E38" s="98"/>
      <c r="F38" s="95"/>
      <c r="G38" s="27"/>
      <c r="H38" s="105"/>
      <c r="I38" s="111">
        <f>IF(Etablissement[[#This Row],[MOTIF]]="",0,Etablissement[[#This Row],[MONTANT HTVA REALISE]])</f>
        <v>0</v>
      </c>
      <c r="J38" s="32"/>
      <c r="L38" s="55">
        <f t="shared" si="1"/>
        <v>0</v>
      </c>
    </row>
    <row r="39" spans="1:12" ht="15.75" thickBot="1">
      <c r="A39" s="204" t="str">
        <f>IF(ISBLANK(Etablissement[[#This Row],[DATE]]),"",ROW(Etablissement[[#This Row],[NUM]])-ROW($A$19))</f>
        <v/>
      </c>
      <c r="B39" s="33"/>
      <c r="C39" s="98"/>
      <c r="D39" s="99"/>
      <c r="E39" s="98"/>
      <c r="F39" s="95"/>
      <c r="G39" s="27"/>
      <c r="H39" s="105"/>
      <c r="I39" s="111">
        <f>IF(Etablissement[[#This Row],[MOTIF]]="",0,Etablissement[[#This Row],[MONTANT HTVA REALISE]])</f>
        <v>0</v>
      </c>
      <c r="J39" s="32"/>
      <c r="L39" s="55">
        <f t="shared" si="1"/>
        <v>0</v>
      </c>
    </row>
    <row r="40" spans="1:12" ht="15.75" thickBot="1">
      <c r="A40" s="204" t="str">
        <f>IF(ISBLANK(Etablissement[[#This Row],[DATE]]),"",ROW(Etablissement[[#This Row],[NUM]])-ROW($A$19))</f>
        <v/>
      </c>
      <c r="B40" s="33"/>
      <c r="C40" s="98"/>
      <c r="D40" s="99"/>
      <c r="E40" s="98"/>
      <c r="F40" s="95"/>
      <c r="G40" s="27"/>
      <c r="H40" s="105"/>
      <c r="I40" s="111">
        <f>IF(Etablissement[[#This Row],[MOTIF]]="",0,Etablissement[[#This Row],[MONTANT HTVA REALISE]])</f>
        <v>0</v>
      </c>
      <c r="J40" s="32"/>
      <c r="L40" s="55">
        <f t="shared" si="1"/>
        <v>0</v>
      </c>
    </row>
    <row r="41" spans="1:12" ht="15.75" thickBot="1">
      <c r="A41" s="204" t="str">
        <f>IF(ISBLANK(Etablissement[[#This Row],[DATE]]),"",ROW(Etablissement[[#This Row],[NUM]])-ROW($A$19))</f>
        <v/>
      </c>
      <c r="B41" s="33"/>
      <c r="C41" s="98"/>
      <c r="D41" s="99"/>
      <c r="E41" s="98"/>
      <c r="F41" s="95"/>
      <c r="G41" s="27"/>
      <c r="H41" s="105"/>
      <c r="I41" s="111">
        <f>IF(Etablissement[[#This Row],[MOTIF]]="",0,Etablissement[[#This Row],[MONTANT HTVA REALISE]])</f>
        <v>0</v>
      </c>
      <c r="J41" s="32"/>
      <c r="L41" s="55">
        <f t="shared" si="1"/>
        <v>0</v>
      </c>
    </row>
    <row r="42" spans="1:12" ht="15.75" thickBot="1">
      <c r="A42" s="204" t="str">
        <f>IF(ISBLANK(Etablissement[[#This Row],[DATE]]),"",ROW(Etablissement[[#This Row],[NUM]])-ROW($A$19))</f>
        <v/>
      </c>
      <c r="B42" s="33"/>
      <c r="C42" s="98"/>
      <c r="D42" s="99"/>
      <c r="E42" s="98"/>
      <c r="F42" s="95"/>
      <c r="G42" s="27"/>
      <c r="H42" s="105"/>
      <c r="I42" s="111">
        <f>IF(Etablissement[[#This Row],[MOTIF]]="",0,Etablissement[[#This Row],[MONTANT HTVA REALISE]])</f>
        <v>0</v>
      </c>
      <c r="J42" s="32"/>
      <c r="L42" s="55">
        <f t="shared" si="1"/>
        <v>0</v>
      </c>
    </row>
    <row r="43" spans="1:12" ht="15.75" thickBot="1">
      <c r="A43" s="204" t="str">
        <f>IF(ISBLANK(Etablissement[[#This Row],[DATE]]),"",ROW(Etablissement[[#This Row],[NUM]])-ROW($A$19))</f>
        <v/>
      </c>
      <c r="B43" s="33"/>
      <c r="C43" s="98"/>
      <c r="D43" s="99"/>
      <c r="E43" s="98"/>
      <c r="F43" s="95"/>
      <c r="G43" s="27"/>
      <c r="H43" s="105"/>
      <c r="I43" s="111">
        <f>IF(Etablissement[[#This Row],[MOTIF]]="",0,Etablissement[[#This Row],[MONTANT HTVA REALISE]])</f>
        <v>0</v>
      </c>
      <c r="J43" s="32"/>
      <c r="L43" s="55">
        <f t="shared" si="1"/>
        <v>0</v>
      </c>
    </row>
    <row r="44" spans="1:12" ht="15.75" thickBot="1">
      <c r="A44" s="204" t="str">
        <f>IF(ISBLANK(Etablissement[[#This Row],[DATE]]),"",ROW(Etablissement[[#This Row],[NUM]])-ROW($A$19))</f>
        <v/>
      </c>
      <c r="B44" s="33"/>
      <c r="C44" s="98"/>
      <c r="D44" s="99"/>
      <c r="E44" s="98"/>
      <c r="F44" s="95"/>
      <c r="G44" s="27"/>
      <c r="H44" s="105"/>
      <c r="I44" s="111">
        <f>IF(Etablissement[[#This Row],[MOTIF]]="",0,Etablissement[[#This Row],[MONTANT HTVA REALISE]])</f>
        <v>0</v>
      </c>
      <c r="J44" s="32"/>
      <c r="L44" s="55">
        <f t="shared" si="1"/>
        <v>0</v>
      </c>
    </row>
    <row r="45" spans="1:12" ht="15.75" thickBot="1">
      <c r="A45" s="204" t="str">
        <f>IF(ISBLANK(Etablissement[[#This Row],[DATE]]),"",ROW(Etablissement[[#This Row],[NUM]])-ROW($A$19))</f>
        <v/>
      </c>
      <c r="B45" s="33"/>
      <c r="C45" s="98"/>
      <c r="D45" s="99"/>
      <c r="E45" s="98"/>
      <c r="F45" s="95"/>
      <c r="G45" s="27"/>
      <c r="H45" s="105"/>
      <c r="I45" s="111">
        <f>IF(Etablissement[[#This Row],[MOTIF]]="",0,Etablissement[[#This Row],[MONTANT HTVA REALISE]])</f>
        <v>0</v>
      </c>
      <c r="J45" s="32"/>
      <c r="L45" s="55">
        <f t="shared" si="1"/>
        <v>0</v>
      </c>
    </row>
    <row r="46" spans="1:12" ht="15.75" thickBot="1">
      <c r="A46" s="204" t="str">
        <f>IF(ISBLANK(Etablissement[[#This Row],[DATE]]),"",ROW(Etablissement[[#This Row],[NUM]])-ROW($A$19))</f>
        <v/>
      </c>
      <c r="B46" s="33"/>
      <c r="C46" s="98"/>
      <c r="D46" s="99"/>
      <c r="E46" s="98"/>
      <c r="F46" s="95"/>
      <c r="G46" s="27"/>
      <c r="H46" s="105"/>
      <c r="I46" s="111">
        <f>IF(Etablissement[[#This Row],[MOTIF]]="",0,Etablissement[[#This Row],[MONTANT HTVA REALISE]])</f>
        <v>0</v>
      </c>
      <c r="J46" s="32"/>
      <c r="L46" s="55">
        <f t="shared" si="1"/>
        <v>0</v>
      </c>
    </row>
    <row r="47" spans="1:12" ht="15.75" thickBot="1">
      <c r="A47" s="204" t="str">
        <f>IF(ISBLANK(Etablissement[[#This Row],[DATE]]),"",ROW(Etablissement[[#This Row],[NUM]])-ROW($A$19))</f>
        <v/>
      </c>
      <c r="B47" s="33"/>
      <c r="C47" s="98"/>
      <c r="D47" s="99"/>
      <c r="E47" s="98"/>
      <c r="F47" s="95"/>
      <c r="G47" s="27"/>
      <c r="H47" s="105"/>
      <c r="I47" s="111">
        <f>IF(Etablissement[[#This Row],[MOTIF]]="",0,Etablissement[[#This Row],[MONTANT HTVA REALISE]])</f>
        <v>0</v>
      </c>
      <c r="J47" s="32"/>
      <c r="L47" s="55">
        <f t="shared" si="1"/>
        <v>0</v>
      </c>
    </row>
    <row r="48" spans="1:12" ht="15.75" thickBot="1">
      <c r="A48" s="204" t="str">
        <f>IF(ISBLANK(Etablissement[[#This Row],[DATE]]),"",ROW(Etablissement[[#This Row],[NUM]])-ROW($A$19))</f>
        <v/>
      </c>
      <c r="B48" s="33"/>
      <c r="C48" s="98"/>
      <c r="D48" s="99"/>
      <c r="E48" s="98"/>
      <c r="F48" s="95"/>
      <c r="G48" s="27"/>
      <c r="H48" s="105"/>
      <c r="I48" s="111">
        <f>IF(Etablissement[[#This Row],[MOTIF]]="",0,Etablissement[[#This Row],[MONTANT HTVA REALISE]])</f>
        <v>0</v>
      </c>
      <c r="J48" s="32"/>
      <c r="L48" s="55">
        <f t="shared" si="1"/>
        <v>0</v>
      </c>
    </row>
    <row r="49" spans="1:12" ht="15.75" thickBot="1">
      <c r="A49" s="204" t="str">
        <f>IF(ISBLANK(Etablissement[[#This Row],[DATE]]),"",ROW(Etablissement[[#This Row],[NUM]])-ROW($A$19))</f>
        <v/>
      </c>
      <c r="B49" s="33"/>
      <c r="C49" s="98"/>
      <c r="D49" s="99"/>
      <c r="E49" s="98"/>
      <c r="F49" s="95"/>
      <c r="G49" s="27"/>
      <c r="H49" s="105"/>
      <c r="I49" s="111">
        <f>IF(Etablissement[[#This Row],[MOTIF]]="",0,Etablissement[[#This Row],[MONTANT HTVA REALISE]])</f>
        <v>0</v>
      </c>
      <c r="J49" s="32"/>
      <c r="L49" s="55">
        <f t="shared" si="1"/>
        <v>0</v>
      </c>
    </row>
    <row r="50" spans="1:12" ht="15.75" thickBot="1">
      <c r="A50" s="204" t="str">
        <f>IF(ISBLANK(Etablissement[[#This Row],[DATE]]),"",ROW(Etablissement[[#This Row],[NUM]])-ROW($A$19))</f>
        <v/>
      </c>
      <c r="B50" s="33"/>
      <c r="C50" s="98"/>
      <c r="D50" s="99"/>
      <c r="E50" s="98"/>
      <c r="F50" s="95"/>
      <c r="G50" s="27"/>
      <c r="H50" s="105"/>
      <c r="I50" s="111">
        <f>IF(Etablissement[[#This Row],[MOTIF]]="",0,Etablissement[[#This Row],[MONTANT HTVA REALISE]])</f>
        <v>0</v>
      </c>
      <c r="J50" s="32"/>
      <c r="L50" s="55">
        <f t="shared" si="1"/>
        <v>0</v>
      </c>
    </row>
    <row r="51" spans="1:12" ht="15.75" thickBot="1">
      <c r="A51" s="204" t="str">
        <f>IF(ISBLANK(Etablissement[[#This Row],[DATE]]),"",ROW(Etablissement[[#This Row],[NUM]])-ROW($A$19))</f>
        <v/>
      </c>
      <c r="B51" s="33"/>
      <c r="C51" s="98"/>
      <c r="D51" s="99"/>
      <c r="E51" s="98"/>
      <c r="F51" s="95"/>
      <c r="G51" s="27"/>
      <c r="H51" s="105"/>
      <c r="I51" s="111">
        <f>IF(Etablissement[[#This Row],[MOTIF]]="",0,Etablissement[[#This Row],[MONTANT HTVA REALISE]])</f>
        <v>0</v>
      </c>
      <c r="J51" s="32"/>
      <c r="L51" s="55">
        <f t="shared" si="1"/>
        <v>0</v>
      </c>
    </row>
    <row r="52" spans="1:12" ht="15.75" thickBot="1">
      <c r="A52" s="204" t="str">
        <f>IF(ISBLANK(Etablissement[[#This Row],[DATE]]),"",ROW(Etablissement[[#This Row],[NUM]])-ROW($A$19))</f>
        <v/>
      </c>
      <c r="B52" s="33"/>
      <c r="C52" s="98"/>
      <c r="D52" s="99"/>
      <c r="E52" s="98"/>
      <c r="F52" s="95"/>
      <c r="G52" s="27"/>
      <c r="H52" s="105"/>
      <c r="I52" s="111">
        <f>IF(Etablissement[[#This Row],[MOTIF]]="",0,Etablissement[[#This Row],[MONTANT HTVA REALISE]])</f>
        <v>0</v>
      </c>
      <c r="J52" s="32"/>
      <c r="L52" s="55">
        <f t="shared" si="1"/>
        <v>0</v>
      </c>
    </row>
    <row r="53" spans="1:12" ht="15.75" thickBot="1">
      <c r="A53" s="204" t="str">
        <f>IF(ISBLANK(Etablissement[[#This Row],[DATE]]),"",ROW(Etablissement[[#This Row],[NUM]])-ROW($A$19))</f>
        <v/>
      </c>
      <c r="B53" s="33"/>
      <c r="C53" s="98"/>
      <c r="D53" s="99"/>
      <c r="E53" s="98"/>
      <c r="F53" s="95"/>
      <c r="G53" s="27"/>
      <c r="H53" s="105"/>
      <c r="I53" s="111">
        <f>IF(Etablissement[[#This Row],[MOTIF]]="",0,Etablissement[[#This Row],[MONTANT HTVA REALISE]])</f>
        <v>0</v>
      </c>
      <c r="J53" s="32"/>
      <c r="L53" s="55">
        <f t="shared" si="1"/>
        <v>0</v>
      </c>
    </row>
    <row r="54" spans="1:12" ht="15.75" thickBot="1">
      <c r="A54" s="204" t="str">
        <f>IF(ISBLANK(Etablissement[[#This Row],[DATE]]),"",ROW(Etablissement[[#This Row],[NUM]])-ROW($A$19))</f>
        <v/>
      </c>
      <c r="B54" s="33"/>
      <c r="C54" s="98"/>
      <c r="D54" s="99"/>
      <c r="E54" s="98"/>
      <c r="F54" s="95"/>
      <c r="G54" s="27"/>
      <c r="H54" s="105"/>
      <c r="I54" s="111">
        <f>IF(Etablissement[[#This Row],[MOTIF]]="",0,Etablissement[[#This Row],[MONTANT HTVA REALISE]])</f>
        <v>0</v>
      </c>
      <c r="J54" s="32"/>
      <c r="L54" s="55">
        <f t="shared" ref="L54:L85" si="2">+F54-I54</f>
        <v>0</v>
      </c>
    </row>
    <row r="55" spans="1:12" ht="15.75" thickBot="1">
      <c r="A55" s="204" t="str">
        <f>IF(ISBLANK(Etablissement[[#This Row],[DATE]]),"",ROW(Etablissement[[#This Row],[NUM]])-ROW($A$19))</f>
        <v/>
      </c>
      <c r="B55" s="33"/>
      <c r="C55" s="98"/>
      <c r="D55" s="99"/>
      <c r="E55" s="98"/>
      <c r="F55" s="95"/>
      <c r="G55" s="27"/>
      <c r="H55" s="105"/>
      <c r="I55" s="111">
        <f>IF(Etablissement[[#This Row],[MOTIF]]="",0,Etablissement[[#This Row],[MONTANT HTVA REALISE]])</f>
        <v>0</v>
      </c>
      <c r="J55" s="32"/>
      <c r="L55" s="55">
        <f t="shared" si="2"/>
        <v>0</v>
      </c>
    </row>
    <row r="56" spans="1:12" ht="15.75" thickBot="1">
      <c r="A56" s="204" t="str">
        <f>IF(ISBLANK(Etablissement[[#This Row],[DATE]]),"",ROW(Etablissement[[#This Row],[NUM]])-ROW($A$19))</f>
        <v/>
      </c>
      <c r="B56" s="33"/>
      <c r="C56" s="98"/>
      <c r="D56" s="99"/>
      <c r="E56" s="98"/>
      <c r="F56" s="95"/>
      <c r="G56" s="27"/>
      <c r="H56" s="105"/>
      <c r="I56" s="111">
        <f>IF(Etablissement[[#This Row],[MOTIF]]="",0,Etablissement[[#This Row],[MONTANT HTVA REALISE]])</f>
        <v>0</v>
      </c>
      <c r="J56" s="32"/>
      <c r="L56" s="55">
        <f t="shared" si="2"/>
        <v>0</v>
      </c>
    </row>
    <row r="57" spans="1:12" ht="15.75" thickBot="1">
      <c r="A57" s="204" t="str">
        <f>IF(ISBLANK(Etablissement[[#This Row],[DATE]]),"",ROW(Etablissement[[#This Row],[NUM]])-ROW($A$19))</f>
        <v/>
      </c>
      <c r="B57" s="33"/>
      <c r="C57" s="98"/>
      <c r="D57" s="99"/>
      <c r="E57" s="98"/>
      <c r="F57" s="95"/>
      <c r="G57" s="27"/>
      <c r="H57" s="105"/>
      <c r="I57" s="111">
        <f>IF(Etablissement[[#This Row],[MOTIF]]="",0,Etablissement[[#This Row],[MONTANT HTVA REALISE]])</f>
        <v>0</v>
      </c>
      <c r="J57" s="32"/>
      <c r="L57" s="55">
        <f t="shared" si="2"/>
        <v>0</v>
      </c>
    </row>
    <row r="58" spans="1:12" ht="15.75" thickBot="1">
      <c r="A58" s="204" t="str">
        <f>IF(ISBLANK(Etablissement[[#This Row],[DATE]]),"",ROW(Etablissement[[#This Row],[NUM]])-ROW($A$19))</f>
        <v/>
      </c>
      <c r="B58" s="33"/>
      <c r="C58" s="98"/>
      <c r="D58" s="99"/>
      <c r="E58" s="98"/>
      <c r="F58" s="95"/>
      <c r="G58" s="27"/>
      <c r="H58" s="105"/>
      <c r="I58" s="111">
        <f>IF(Etablissement[[#This Row],[MOTIF]]="",0,Etablissement[[#This Row],[MONTANT HTVA REALISE]])</f>
        <v>0</v>
      </c>
      <c r="J58" s="32"/>
      <c r="L58" s="55">
        <f t="shared" si="2"/>
        <v>0</v>
      </c>
    </row>
    <row r="59" spans="1:12" ht="15.75" thickBot="1">
      <c r="A59" s="204" t="str">
        <f>IF(ISBLANK(Etablissement[[#This Row],[DATE]]),"",ROW(Etablissement[[#This Row],[NUM]])-ROW($A$19))</f>
        <v/>
      </c>
      <c r="B59" s="33"/>
      <c r="C59" s="98"/>
      <c r="D59" s="99"/>
      <c r="E59" s="98"/>
      <c r="F59" s="95"/>
      <c r="G59" s="27"/>
      <c r="H59" s="105"/>
      <c r="I59" s="111">
        <f>IF(Etablissement[[#This Row],[MOTIF]]="",0,Etablissement[[#This Row],[MONTANT HTVA REALISE]])</f>
        <v>0</v>
      </c>
      <c r="J59" s="32"/>
      <c r="L59" s="55">
        <f t="shared" si="2"/>
        <v>0</v>
      </c>
    </row>
    <row r="60" spans="1:12" ht="15.75" thickBot="1">
      <c r="A60" s="204" t="str">
        <f>IF(ISBLANK(Etablissement[[#This Row],[DATE]]),"",ROW(Etablissement[[#This Row],[NUM]])-ROW($A$19))</f>
        <v/>
      </c>
      <c r="B60" s="33"/>
      <c r="C60" s="98"/>
      <c r="D60" s="99"/>
      <c r="E60" s="98"/>
      <c r="F60" s="95"/>
      <c r="G60" s="27"/>
      <c r="H60" s="105"/>
      <c r="I60" s="111">
        <f>IF(Etablissement[[#This Row],[MOTIF]]="",0,Etablissement[[#This Row],[MONTANT HTVA REALISE]])</f>
        <v>0</v>
      </c>
      <c r="J60" s="32"/>
      <c r="L60" s="55">
        <f t="shared" si="2"/>
        <v>0</v>
      </c>
    </row>
    <row r="61" spans="1:12" ht="15.75" thickBot="1">
      <c r="A61" s="204" t="str">
        <f>IF(ISBLANK(Etablissement[[#This Row],[DATE]]),"",ROW(Etablissement[[#This Row],[NUM]])-ROW($A$19))</f>
        <v/>
      </c>
      <c r="B61" s="33"/>
      <c r="C61" s="98"/>
      <c r="D61" s="99"/>
      <c r="E61" s="98"/>
      <c r="F61" s="95"/>
      <c r="G61" s="27"/>
      <c r="H61" s="105"/>
      <c r="I61" s="111">
        <f>IF(Etablissement[[#This Row],[MOTIF]]="",0,Etablissement[[#This Row],[MONTANT HTVA REALISE]])</f>
        <v>0</v>
      </c>
      <c r="J61" s="32"/>
      <c r="L61" s="55">
        <f t="shared" si="2"/>
        <v>0</v>
      </c>
    </row>
    <row r="62" spans="1:12" ht="15.75" thickBot="1">
      <c r="A62" s="204" t="str">
        <f>IF(ISBLANK(Etablissement[[#This Row],[DATE]]),"",ROW(Etablissement[[#This Row],[NUM]])-ROW($A$19))</f>
        <v/>
      </c>
      <c r="B62" s="33"/>
      <c r="C62" s="98"/>
      <c r="D62" s="99"/>
      <c r="E62" s="98"/>
      <c r="F62" s="95"/>
      <c r="G62" s="27"/>
      <c r="H62" s="105"/>
      <c r="I62" s="111">
        <f>IF(Etablissement[[#This Row],[MOTIF]]="",0,Etablissement[[#This Row],[MONTANT HTVA REALISE]])</f>
        <v>0</v>
      </c>
      <c r="J62" s="32"/>
      <c r="L62" s="55">
        <f t="shared" si="2"/>
        <v>0</v>
      </c>
    </row>
    <row r="63" spans="1:12" ht="15.75" thickBot="1">
      <c r="A63" s="204" t="str">
        <f>IF(ISBLANK(Etablissement[[#This Row],[DATE]]),"",ROW(Etablissement[[#This Row],[NUM]])-ROW($A$19))</f>
        <v/>
      </c>
      <c r="B63" s="33"/>
      <c r="C63" s="98"/>
      <c r="D63" s="99"/>
      <c r="E63" s="98"/>
      <c r="F63" s="95"/>
      <c r="G63" s="27"/>
      <c r="H63" s="105"/>
      <c r="I63" s="111">
        <f>IF(Etablissement[[#This Row],[MOTIF]]="",0,Etablissement[[#This Row],[MONTANT HTVA REALISE]])</f>
        <v>0</v>
      </c>
      <c r="J63" s="32"/>
      <c r="L63" s="55">
        <f t="shared" si="2"/>
        <v>0</v>
      </c>
    </row>
    <row r="64" spans="1:12" ht="15.75" thickBot="1">
      <c r="A64" s="204" t="str">
        <f>IF(ISBLANK(Etablissement[[#This Row],[DATE]]),"",ROW(Etablissement[[#This Row],[NUM]])-ROW($A$19))</f>
        <v/>
      </c>
      <c r="B64" s="33"/>
      <c r="C64" s="98"/>
      <c r="D64" s="99"/>
      <c r="E64" s="98"/>
      <c r="F64" s="95"/>
      <c r="G64" s="27"/>
      <c r="H64" s="105"/>
      <c r="I64" s="111">
        <f>IF(Etablissement[[#This Row],[MOTIF]]="",0,Etablissement[[#This Row],[MONTANT HTVA REALISE]])</f>
        <v>0</v>
      </c>
      <c r="J64" s="32"/>
      <c r="L64" s="55">
        <f t="shared" si="2"/>
        <v>0</v>
      </c>
    </row>
    <row r="65" spans="1:12" ht="15.75" thickBot="1">
      <c r="A65" s="204" t="str">
        <f>IF(ISBLANK(Etablissement[[#This Row],[DATE]]),"",ROW(Etablissement[[#This Row],[NUM]])-ROW($A$19))</f>
        <v/>
      </c>
      <c r="B65" s="33"/>
      <c r="C65" s="98"/>
      <c r="D65" s="99"/>
      <c r="E65" s="98"/>
      <c r="F65" s="95"/>
      <c r="G65" s="27"/>
      <c r="H65" s="105"/>
      <c r="I65" s="111">
        <f>IF(Etablissement[[#This Row],[MOTIF]]="",0,Etablissement[[#This Row],[MONTANT HTVA REALISE]])</f>
        <v>0</v>
      </c>
      <c r="J65" s="32"/>
      <c r="L65" s="55">
        <f t="shared" si="2"/>
        <v>0</v>
      </c>
    </row>
    <row r="66" spans="1:12" ht="15.75" thickBot="1">
      <c r="A66" s="204" t="str">
        <f>IF(ISBLANK(Etablissement[[#This Row],[DATE]]),"",ROW(Etablissement[[#This Row],[NUM]])-ROW($A$19))</f>
        <v/>
      </c>
      <c r="B66" s="33"/>
      <c r="C66" s="98"/>
      <c r="D66" s="99"/>
      <c r="E66" s="98"/>
      <c r="F66" s="95"/>
      <c r="G66" s="27"/>
      <c r="H66" s="105"/>
      <c r="I66" s="111">
        <f>IF(Etablissement[[#This Row],[MOTIF]]="",0,Etablissement[[#This Row],[MONTANT HTVA REALISE]])</f>
        <v>0</v>
      </c>
      <c r="J66" s="32"/>
      <c r="L66" s="55">
        <f t="shared" si="2"/>
        <v>0</v>
      </c>
    </row>
    <row r="67" spans="1:12" ht="15.75" thickBot="1">
      <c r="A67" s="204" t="str">
        <f>IF(ISBLANK(Etablissement[[#This Row],[DATE]]),"",ROW(Etablissement[[#This Row],[NUM]])-ROW($A$19))</f>
        <v/>
      </c>
      <c r="B67" s="33"/>
      <c r="C67" s="98"/>
      <c r="D67" s="99"/>
      <c r="E67" s="98"/>
      <c r="F67" s="95"/>
      <c r="G67" s="27"/>
      <c r="H67" s="105"/>
      <c r="I67" s="111">
        <f>IF(Etablissement[[#This Row],[MOTIF]]="",0,Etablissement[[#This Row],[MONTANT HTVA REALISE]])</f>
        <v>0</v>
      </c>
      <c r="J67" s="32"/>
      <c r="L67" s="55">
        <f t="shared" si="2"/>
        <v>0</v>
      </c>
    </row>
    <row r="68" spans="1:12" ht="15.75" thickBot="1">
      <c r="A68" s="204" t="str">
        <f>IF(ISBLANK(Etablissement[[#This Row],[DATE]]),"",ROW(Etablissement[[#This Row],[NUM]])-ROW($A$19))</f>
        <v/>
      </c>
      <c r="B68" s="33"/>
      <c r="C68" s="98"/>
      <c r="D68" s="99"/>
      <c r="E68" s="98"/>
      <c r="F68" s="95"/>
      <c r="G68" s="27"/>
      <c r="H68" s="105"/>
      <c r="I68" s="111">
        <f>IF(Etablissement[[#This Row],[MOTIF]]="",0,Etablissement[[#This Row],[MONTANT HTVA REALISE]])</f>
        <v>0</v>
      </c>
      <c r="J68" s="32"/>
      <c r="L68" s="55">
        <f t="shared" si="2"/>
        <v>0</v>
      </c>
    </row>
    <row r="69" spans="1:12" ht="15.75" thickBot="1">
      <c r="A69" s="204" t="str">
        <f>IF(ISBLANK(Etablissement[[#This Row],[DATE]]),"",ROW(Etablissement[[#This Row],[NUM]])-ROW($A$19))</f>
        <v/>
      </c>
      <c r="B69" s="33"/>
      <c r="C69" s="98"/>
      <c r="D69" s="99"/>
      <c r="E69" s="98"/>
      <c r="F69" s="95"/>
      <c r="G69" s="27"/>
      <c r="H69" s="105"/>
      <c r="I69" s="111">
        <f>IF(Etablissement[[#This Row],[MOTIF]]="",0,Etablissement[[#This Row],[MONTANT HTVA REALISE]])</f>
        <v>0</v>
      </c>
      <c r="J69" s="32"/>
      <c r="L69" s="55">
        <f t="shared" si="2"/>
        <v>0</v>
      </c>
    </row>
    <row r="70" spans="1:12" ht="15.75" thickBot="1">
      <c r="A70" s="204" t="str">
        <f>IF(ISBLANK(Etablissement[[#This Row],[DATE]]),"",ROW(Etablissement[[#This Row],[NUM]])-ROW($A$19))</f>
        <v/>
      </c>
      <c r="B70" s="33"/>
      <c r="C70" s="98"/>
      <c r="D70" s="99"/>
      <c r="E70" s="98"/>
      <c r="F70" s="95"/>
      <c r="G70" s="27"/>
      <c r="H70" s="105"/>
      <c r="I70" s="111">
        <f>IF(Etablissement[[#This Row],[MOTIF]]="",0,Etablissement[[#This Row],[MONTANT HTVA REALISE]])</f>
        <v>0</v>
      </c>
      <c r="J70" s="32"/>
      <c r="L70" s="55">
        <f t="shared" si="2"/>
        <v>0</v>
      </c>
    </row>
    <row r="71" spans="1:12" ht="15.75" thickBot="1">
      <c r="A71" s="204" t="str">
        <f>IF(ISBLANK(Etablissement[[#This Row],[DATE]]),"",ROW(Etablissement[[#This Row],[NUM]])-ROW($A$19))</f>
        <v/>
      </c>
      <c r="B71" s="33"/>
      <c r="C71" s="98"/>
      <c r="D71" s="99"/>
      <c r="E71" s="98"/>
      <c r="F71" s="95"/>
      <c r="G71" s="27"/>
      <c r="H71" s="105"/>
      <c r="I71" s="111">
        <f>IF(Etablissement[[#This Row],[MOTIF]]="",0,Etablissement[[#This Row],[MONTANT HTVA REALISE]])</f>
        <v>0</v>
      </c>
      <c r="J71" s="32"/>
      <c r="L71" s="55">
        <f t="shared" si="2"/>
        <v>0</v>
      </c>
    </row>
    <row r="72" spans="1:12" ht="15.75" thickBot="1">
      <c r="A72" s="204" t="str">
        <f>IF(ISBLANK(Etablissement[[#This Row],[DATE]]),"",ROW(Etablissement[[#This Row],[NUM]])-ROW($A$19))</f>
        <v/>
      </c>
      <c r="B72" s="33"/>
      <c r="C72" s="98"/>
      <c r="D72" s="99"/>
      <c r="E72" s="98"/>
      <c r="F72" s="95"/>
      <c r="G72" s="27"/>
      <c r="H72" s="105"/>
      <c r="I72" s="111">
        <f>IF(Etablissement[[#This Row],[MOTIF]]="",0,Etablissement[[#This Row],[MONTANT HTVA REALISE]])</f>
        <v>0</v>
      </c>
      <c r="J72" s="32"/>
      <c r="L72" s="55">
        <f t="shared" si="2"/>
        <v>0</v>
      </c>
    </row>
    <row r="73" spans="1:12" ht="15.75" thickBot="1">
      <c r="A73" s="204" t="str">
        <f>IF(ISBLANK(Etablissement[[#This Row],[DATE]]),"",ROW(Etablissement[[#This Row],[NUM]])-ROW($A$19))</f>
        <v/>
      </c>
      <c r="B73" s="33"/>
      <c r="C73" s="98"/>
      <c r="D73" s="99"/>
      <c r="E73" s="98"/>
      <c r="F73" s="95"/>
      <c r="G73" s="27"/>
      <c r="H73" s="105"/>
      <c r="I73" s="111">
        <f>IF(Etablissement[[#This Row],[MOTIF]]="",0,Etablissement[[#This Row],[MONTANT HTVA REALISE]])</f>
        <v>0</v>
      </c>
      <c r="J73" s="32"/>
      <c r="L73" s="55">
        <f t="shared" si="2"/>
        <v>0</v>
      </c>
    </row>
    <row r="74" spans="1:12" ht="15.75" thickBot="1">
      <c r="A74" s="204" t="str">
        <f>IF(ISBLANK(Etablissement[[#This Row],[DATE]]),"",ROW(Etablissement[[#This Row],[NUM]])-ROW($A$19))</f>
        <v/>
      </c>
      <c r="B74" s="33"/>
      <c r="C74" s="98"/>
      <c r="D74" s="99"/>
      <c r="E74" s="98"/>
      <c r="F74" s="95"/>
      <c r="G74" s="27"/>
      <c r="H74" s="105"/>
      <c r="I74" s="111">
        <f>IF(Etablissement[[#This Row],[MOTIF]]="",0,Etablissement[[#This Row],[MONTANT HTVA REALISE]])</f>
        <v>0</v>
      </c>
      <c r="J74" s="32"/>
      <c r="L74" s="55">
        <f t="shared" si="2"/>
        <v>0</v>
      </c>
    </row>
    <row r="75" spans="1:12" ht="15.75" thickBot="1">
      <c r="A75" s="204" t="str">
        <f>IF(ISBLANK(Etablissement[[#This Row],[DATE]]),"",ROW(Etablissement[[#This Row],[NUM]])-ROW($A$19))</f>
        <v/>
      </c>
      <c r="B75" s="33"/>
      <c r="C75" s="98"/>
      <c r="D75" s="99"/>
      <c r="E75" s="98"/>
      <c r="F75" s="95"/>
      <c r="G75" s="27"/>
      <c r="H75" s="105"/>
      <c r="I75" s="111">
        <f>IF(Etablissement[[#This Row],[MOTIF]]="",0,Etablissement[[#This Row],[MONTANT HTVA REALISE]])</f>
        <v>0</v>
      </c>
      <c r="J75" s="32"/>
      <c r="L75" s="55">
        <f t="shared" si="2"/>
        <v>0</v>
      </c>
    </row>
    <row r="76" spans="1:12" ht="15.75" thickBot="1">
      <c r="A76" s="204" t="str">
        <f>IF(ISBLANK(Etablissement[[#This Row],[DATE]]),"",ROW(Etablissement[[#This Row],[NUM]])-ROW($A$19))</f>
        <v/>
      </c>
      <c r="B76" s="33"/>
      <c r="C76" s="98"/>
      <c r="D76" s="99"/>
      <c r="E76" s="98"/>
      <c r="F76" s="95"/>
      <c r="G76" s="27"/>
      <c r="H76" s="105"/>
      <c r="I76" s="111">
        <f>IF(Etablissement[[#This Row],[MOTIF]]="",0,Etablissement[[#This Row],[MONTANT HTVA REALISE]])</f>
        <v>0</v>
      </c>
      <c r="J76" s="32"/>
      <c r="L76" s="55">
        <f t="shared" si="2"/>
        <v>0</v>
      </c>
    </row>
    <row r="77" spans="1:12" ht="15.75" thickBot="1">
      <c r="A77" s="204" t="str">
        <f>IF(ISBLANK(Etablissement[[#This Row],[DATE]]),"",ROW(Etablissement[[#This Row],[NUM]])-ROW($A$19))</f>
        <v/>
      </c>
      <c r="B77" s="33"/>
      <c r="C77" s="98"/>
      <c r="D77" s="99"/>
      <c r="E77" s="98"/>
      <c r="F77" s="95"/>
      <c r="G77" s="27"/>
      <c r="H77" s="105"/>
      <c r="I77" s="111">
        <f>IF(Etablissement[[#This Row],[MOTIF]]="",0,Etablissement[[#This Row],[MONTANT HTVA REALISE]])</f>
        <v>0</v>
      </c>
      <c r="J77" s="32"/>
      <c r="L77" s="55">
        <f t="shared" si="2"/>
        <v>0</v>
      </c>
    </row>
    <row r="78" spans="1:12" ht="15.75" thickBot="1">
      <c r="A78" s="204" t="str">
        <f>IF(ISBLANK(Etablissement[[#This Row],[DATE]]),"",ROW(Etablissement[[#This Row],[NUM]])-ROW($A$19))</f>
        <v/>
      </c>
      <c r="B78" s="33"/>
      <c r="C78" s="98"/>
      <c r="D78" s="99"/>
      <c r="E78" s="98"/>
      <c r="F78" s="95"/>
      <c r="G78" s="27"/>
      <c r="H78" s="105"/>
      <c r="I78" s="111">
        <f>IF(Etablissement[[#This Row],[MOTIF]]="",0,Etablissement[[#This Row],[MONTANT HTVA REALISE]])</f>
        <v>0</v>
      </c>
      <c r="J78" s="32"/>
      <c r="L78" s="55">
        <f t="shared" si="2"/>
        <v>0</v>
      </c>
    </row>
    <row r="79" spans="1:12" ht="15.75" thickBot="1">
      <c r="A79" s="204" t="str">
        <f>IF(ISBLANK(Etablissement[[#This Row],[DATE]]),"",ROW(Etablissement[[#This Row],[NUM]])-ROW($A$19))</f>
        <v/>
      </c>
      <c r="B79" s="33"/>
      <c r="C79" s="98"/>
      <c r="D79" s="99"/>
      <c r="E79" s="98"/>
      <c r="F79" s="95"/>
      <c r="G79" s="27"/>
      <c r="H79" s="105"/>
      <c r="I79" s="111">
        <f>IF(Etablissement[[#This Row],[MOTIF]]="",0,Etablissement[[#This Row],[MONTANT HTVA REALISE]])</f>
        <v>0</v>
      </c>
      <c r="J79" s="32"/>
      <c r="L79" s="55">
        <f t="shared" si="2"/>
        <v>0</v>
      </c>
    </row>
    <row r="80" spans="1:12" ht="15.75" thickBot="1">
      <c r="A80" s="204" t="str">
        <f>IF(ISBLANK(Etablissement[[#This Row],[DATE]]),"",ROW(Etablissement[[#This Row],[NUM]])-ROW($A$19))</f>
        <v/>
      </c>
      <c r="B80" s="33"/>
      <c r="C80" s="98"/>
      <c r="D80" s="99"/>
      <c r="E80" s="98"/>
      <c r="F80" s="95"/>
      <c r="G80" s="27"/>
      <c r="H80" s="105"/>
      <c r="I80" s="111">
        <f>IF(Etablissement[[#This Row],[MOTIF]]="",0,Etablissement[[#This Row],[MONTANT HTVA REALISE]])</f>
        <v>0</v>
      </c>
      <c r="J80" s="32"/>
      <c r="L80" s="55">
        <f t="shared" si="2"/>
        <v>0</v>
      </c>
    </row>
    <row r="81" spans="1:12" ht="15.75" thickBot="1">
      <c r="A81" s="204" t="str">
        <f>IF(ISBLANK(Etablissement[[#This Row],[DATE]]),"",ROW(Etablissement[[#This Row],[NUM]])-ROW($A$19))</f>
        <v/>
      </c>
      <c r="B81" s="33"/>
      <c r="C81" s="98"/>
      <c r="D81" s="99"/>
      <c r="E81" s="98"/>
      <c r="F81" s="95"/>
      <c r="G81" s="27"/>
      <c r="H81" s="105"/>
      <c r="I81" s="111">
        <f>IF(Etablissement[[#This Row],[MOTIF]]="",0,Etablissement[[#This Row],[MONTANT HTVA REALISE]])</f>
        <v>0</v>
      </c>
      <c r="J81" s="32"/>
      <c r="L81" s="55">
        <f t="shared" si="2"/>
        <v>0</v>
      </c>
    </row>
    <row r="82" spans="1:12" ht="15.75" thickBot="1">
      <c r="A82" s="204" t="str">
        <f>IF(ISBLANK(Etablissement[[#This Row],[DATE]]),"",ROW(Etablissement[[#This Row],[NUM]])-ROW($A$19))</f>
        <v/>
      </c>
      <c r="B82" s="33"/>
      <c r="C82" s="98"/>
      <c r="D82" s="99"/>
      <c r="E82" s="98"/>
      <c r="F82" s="95"/>
      <c r="G82" s="27"/>
      <c r="H82" s="105"/>
      <c r="I82" s="111">
        <f>IF(Etablissement[[#This Row],[MOTIF]]="",0,Etablissement[[#This Row],[MONTANT HTVA REALISE]])</f>
        <v>0</v>
      </c>
      <c r="J82" s="32"/>
      <c r="L82" s="55">
        <f t="shared" si="2"/>
        <v>0</v>
      </c>
    </row>
    <row r="83" spans="1:12" ht="15.75" thickBot="1">
      <c r="A83" s="204" t="str">
        <f>IF(ISBLANK(Etablissement[[#This Row],[DATE]]),"",ROW(Etablissement[[#This Row],[NUM]])-ROW($A$19))</f>
        <v/>
      </c>
      <c r="B83" s="33"/>
      <c r="C83" s="98"/>
      <c r="D83" s="99"/>
      <c r="E83" s="98"/>
      <c r="F83" s="95"/>
      <c r="G83" s="27"/>
      <c r="H83" s="105"/>
      <c r="I83" s="111">
        <f>IF(Etablissement[[#This Row],[MOTIF]]="",0,Etablissement[[#This Row],[MONTANT HTVA REALISE]])</f>
        <v>0</v>
      </c>
      <c r="J83" s="32"/>
      <c r="L83" s="55">
        <f t="shared" si="2"/>
        <v>0</v>
      </c>
    </row>
    <row r="84" spans="1:12" ht="15.75" thickBot="1">
      <c r="A84" s="204" t="str">
        <f>IF(ISBLANK(Etablissement[[#This Row],[DATE]]),"",ROW(Etablissement[[#This Row],[NUM]])-ROW($A$19))</f>
        <v/>
      </c>
      <c r="B84" s="33"/>
      <c r="C84" s="98"/>
      <c r="D84" s="99"/>
      <c r="E84" s="98"/>
      <c r="F84" s="95"/>
      <c r="G84" s="27"/>
      <c r="H84" s="105"/>
      <c r="I84" s="111">
        <f>IF(Etablissement[[#This Row],[MOTIF]]="",0,Etablissement[[#This Row],[MONTANT HTVA REALISE]])</f>
        <v>0</v>
      </c>
      <c r="J84" s="32"/>
      <c r="L84" s="55">
        <f t="shared" si="2"/>
        <v>0</v>
      </c>
    </row>
    <row r="85" spans="1:12" ht="15.75" thickBot="1">
      <c r="A85" s="204" t="str">
        <f>IF(ISBLANK(Etablissement[[#This Row],[DATE]]),"",ROW(Etablissement[[#This Row],[NUM]])-ROW($A$19))</f>
        <v/>
      </c>
      <c r="B85" s="33"/>
      <c r="C85" s="98"/>
      <c r="D85" s="99"/>
      <c r="E85" s="98"/>
      <c r="F85" s="95"/>
      <c r="G85" s="27"/>
      <c r="H85" s="105"/>
      <c r="I85" s="111">
        <f>IF(Etablissement[[#This Row],[MOTIF]]="",0,Etablissement[[#This Row],[MONTANT HTVA REALISE]])</f>
        <v>0</v>
      </c>
      <c r="J85" s="32"/>
      <c r="L85" s="55">
        <f t="shared" si="2"/>
        <v>0</v>
      </c>
    </row>
    <row r="86" spans="1:12" ht="15.75" thickBot="1">
      <c r="A86" s="204" t="str">
        <f>IF(ISBLANK(Etablissement[[#This Row],[DATE]]),"",ROW(Etablissement[[#This Row],[NUM]])-ROW($A$19))</f>
        <v/>
      </c>
      <c r="B86" s="33"/>
      <c r="C86" s="98"/>
      <c r="D86" s="99"/>
      <c r="E86" s="98"/>
      <c r="F86" s="95"/>
      <c r="G86" s="27"/>
      <c r="H86" s="105"/>
      <c r="I86" s="111">
        <f>IF(Etablissement[[#This Row],[MOTIF]]="",0,Etablissement[[#This Row],[MONTANT HTVA REALISE]])</f>
        <v>0</v>
      </c>
      <c r="J86" s="32"/>
      <c r="L86" s="55">
        <f t="shared" ref="L86:L117" si="3">+F86-I86</f>
        <v>0</v>
      </c>
    </row>
    <row r="87" spans="1:12" ht="15.75" thickBot="1">
      <c r="A87" s="204" t="str">
        <f>IF(ISBLANK(Etablissement[[#This Row],[DATE]]),"",ROW(Etablissement[[#This Row],[NUM]])-ROW($A$19))</f>
        <v/>
      </c>
      <c r="B87" s="33"/>
      <c r="C87" s="98"/>
      <c r="D87" s="99"/>
      <c r="E87" s="98"/>
      <c r="F87" s="95"/>
      <c r="G87" s="27"/>
      <c r="H87" s="105"/>
      <c r="I87" s="111">
        <f>IF(Etablissement[[#This Row],[MOTIF]]="",0,Etablissement[[#This Row],[MONTANT HTVA REALISE]])</f>
        <v>0</v>
      </c>
      <c r="J87" s="32"/>
      <c r="L87" s="55">
        <f t="shared" si="3"/>
        <v>0</v>
      </c>
    </row>
    <row r="88" spans="1:12" ht="15.75" thickBot="1">
      <c r="A88" s="204" t="str">
        <f>IF(ISBLANK(Etablissement[[#This Row],[DATE]]),"",ROW(Etablissement[[#This Row],[NUM]])-ROW($A$19))</f>
        <v/>
      </c>
      <c r="B88" s="33"/>
      <c r="C88" s="98"/>
      <c r="D88" s="99"/>
      <c r="E88" s="98"/>
      <c r="F88" s="95"/>
      <c r="G88" s="27"/>
      <c r="H88" s="105"/>
      <c r="I88" s="111">
        <f>IF(Etablissement[[#This Row],[MOTIF]]="",0,Etablissement[[#This Row],[MONTANT HTVA REALISE]])</f>
        <v>0</v>
      </c>
      <c r="J88" s="32"/>
      <c r="L88" s="55">
        <f t="shared" si="3"/>
        <v>0</v>
      </c>
    </row>
    <row r="89" spans="1:12" ht="15.75" thickBot="1">
      <c r="A89" s="204" t="str">
        <f>IF(ISBLANK(Etablissement[[#This Row],[DATE]]),"",ROW(Etablissement[[#This Row],[NUM]])-ROW($A$19))</f>
        <v/>
      </c>
      <c r="B89" s="33"/>
      <c r="C89" s="98"/>
      <c r="D89" s="99"/>
      <c r="E89" s="98"/>
      <c r="F89" s="95"/>
      <c r="G89" s="27"/>
      <c r="H89" s="105"/>
      <c r="I89" s="111">
        <f>IF(Etablissement[[#This Row],[MOTIF]]="",0,Etablissement[[#This Row],[MONTANT HTVA REALISE]])</f>
        <v>0</v>
      </c>
      <c r="J89" s="32"/>
      <c r="L89" s="55">
        <f t="shared" si="3"/>
        <v>0</v>
      </c>
    </row>
    <row r="90" spans="1:12" ht="15.75" thickBot="1">
      <c r="A90" s="204" t="str">
        <f>IF(ISBLANK(Etablissement[[#This Row],[DATE]]),"",ROW(Etablissement[[#This Row],[NUM]])-ROW($A$19))</f>
        <v/>
      </c>
      <c r="B90" s="33"/>
      <c r="C90" s="98"/>
      <c r="D90" s="99"/>
      <c r="E90" s="98"/>
      <c r="F90" s="95"/>
      <c r="G90" s="27"/>
      <c r="H90" s="105"/>
      <c r="I90" s="111">
        <f>IF(Etablissement[[#This Row],[MOTIF]]="",0,Etablissement[[#This Row],[MONTANT HTVA REALISE]])</f>
        <v>0</v>
      </c>
      <c r="J90" s="32"/>
      <c r="L90" s="55">
        <f t="shared" si="3"/>
        <v>0</v>
      </c>
    </row>
    <row r="91" spans="1:12" ht="15.75" thickBot="1">
      <c r="A91" s="204" t="str">
        <f>IF(ISBLANK(Etablissement[[#This Row],[DATE]]),"",ROW(Etablissement[[#This Row],[NUM]])-ROW($A$19))</f>
        <v/>
      </c>
      <c r="B91" s="33"/>
      <c r="C91" s="98"/>
      <c r="D91" s="99"/>
      <c r="E91" s="98"/>
      <c r="F91" s="95"/>
      <c r="G91" s="27"/>
      <c r="H91" s="105"/>
      <c r="I91" s="111">
        <f>IF(Etablissement[[#This Row],[MOTIF]]="",0,Etablissement[[#This Row],[MONTANT HTVA REALISE]])</f>
        <v>0</v>
      </c>
      <c r="J91" s="32"/>
      <c r="L91" s="55">
        <f t="shared" si="3"/>
        <v>0</v>
      </c>
    </row>
    <row r="92" spans="1:12" ht="15.75" thickBot="1">
      <c r="A92" s="204" t="str">
        <f>IF(ISBLANK(Etablissement[[#This Row],[DATE]]),"",ROW(Etablissement[[#This Row],[NUM]])-ROW($A$19))</f>
        <v/>
      </c>
      <c r="B92" s="33"/>
      <c r="C92" s="98"/>
      <c r="D92" s="99"/>
      <c r="E92" s="98"/>
      <c r="F92" s="95"/>
      <c r="G92" s="27"/>
      <c r="H92" s="105"/>
      <c r="I92" s="111">
        <f>IF(Etablissement[[#This Row],[MOTIF]]="",0,Etablissement[[#This Row],[MONTANT HTVA REALISE]])</f>
        <v>0</v>
      </c>
      <c r="J92" s="32"/>
      <c r="L92" s="55">
        <f t="shared" si="3"/>
        <v>0</v>
      </c>
    </row>
    <row r="93" spans="1:12" ht="15.75" thickBot="1">
      <c r="A93" s="204" t="str">
        <f>IF(ISBLANK(Etablissement[[#This Row],[DATE]]),"",ROW(Etablissement[[#This Row],[NUM]])-ROW($A$19))</f>
        <v/>
      </c>
      <c r="B93" s="33"/>
      <c r="C93" s="98"/>
      <c r="D93" s="99"/>
      <c r="E93" s="98"/>
      <c r="F93" s="95"/>
      <c r="G93" s="27"/>
      <c r="H93" s="105"/>
      <c r="I93" s="111">
        <f>IF(Etablissement[[#This Row],[MOTIF]]="",0,Etablissement[[#This Row],[MONTANT HTVA REALISE]])</f>
        <v>0</v>
      </c>
      <c r="J93" s="32"/>
      <c r="L93" s="55">
        <f t="shared" si="3"/>
        <v>0</v>
      </c>
    </row>
    <row r="94" spans="1:12" ht="15.75" thickBot="1">
      <c r="A94" s="204" t="str">
        <f>IF(ISBLANK(Etablissement[[#This Row],[DATE]]),"",ROW(Etablissement[[#This Row],[NUM]])-ROW($A$19))</f>
        <v/>
      </c>
      <c r="B94" s="33"/>
      <c r="C94" s="98"/>
      <c r="D94" s="99"/>
      <c r="E94" s="98"/>
      <c r="F94" s="95"/>
      <c r="G94" s="27"/>
      <c r="H94" s="105"/>
      <c r="I94" s="111">
        <f>IF(Etablissement[[#This Row],[MOTIF]]="",0,Etablissement[[#This Row],[MONTANT HTVA REALISE]])</f>
        <v>0</v>
      </c>
      <c r="J94" s="32"/>
      <c r="L94" s="55">
        <f t="shared" si="3"/>
        <v>0</v>
      </c>
    </row>
    <row r="95" spans="1:12" ht="15.75" thickBot="1">
      <c r="A95" s="204" t="str">
        <f>IF(ISBLANK(Etablissement[[#This Row],[DATE]]),"",ROW(Etablissement[[#This Row],[NUM]])-ROW($A$19))</f>
        <v/>
      </c>
      <c r="B95" s="33"/>
      <c r="C95" s="98"/>
      <c r="D95" s="99"/>
      <c r="E95" s="98"/>
      <c r="F95" s="95"/>
      <c r="G95" s="27"/>
      <c r="H95" s="105"/>
      <c r="I95" s="111">
        <f>IF(Etablissement[[#This Row],[MOTIF]]="",0,Etablissement[[#This Row],[MONTANT HTVA REALISE]])</f>
        <v>0</v>
      </c>
      <c r="J95" s="32"/>
      <c r="L95" s="55">
        <f t="shared" si="3"/>
        <v>0</v>
      </c>
    </row>
    <row r="96" spans="1:12" ht="15.75" thickBot="1">
      <c r="A96" s="204" t="str">
        <f>IF(ISBLANK(Etablissement[[#This Row],[DATE]]),"",ROW(Etablissement[[#This Row],[NUM]])-ROW($A$19))</f>
        <v/>
      </c>
      <c r="B96" s="33"/>
      <c r="C96" s="98"/>
      <c r="D96" s="99"/>
      <c r="E96" s="98"/>
      <c r="F96" s="95"/>
      <c r="G96" s="27"/>
      <c r="H96" s="105"/>
      <c r="I96" s="111">
        <f>IF(Etablissement[[#This Row],[MOTIF]]="",0,Etablissement[[#This Row],[MONTANT HTVA REALISE]])</f>
        <v>0</v>
      </c>
      <c r="J96" s="32"/>
      <c r="L96" s="55">
        <f t="shared" si="3"/>
        <v>0</v>
      </c>
    </row>
    <row r="97" spans="1:12" ht="15.75" thickBot="1">
      <c r="A97" s="204" t="str">
        <f>IF(ISBLANK(Etablissement[[#This Row],[DATE]]),"",ROW(Etablissement[[#This Row],[NUM]])-ROW($A$19))</f>
        <v/>
      </c>
      <c r="B97" s="33"/>
      <c r="C97" s="98"/>
      <c r="D97" s="99"/>
      <c r="E97" s="98"/>
      <c r="F97" s="95"/>
      <c r="G97" s="27"/>
      <c r="H97" s="105"/>
      <c r="I97" s="111">
        <f>IF(Etablissement[[#This Row],[MOTIF]]="",0,Etablissement[[#This Row],[MONTANT HTVA REALISE]])</f>
        <v>0</v>
      </c>
      <c r="J97" s="32"/>
      <c r="L97" s="55">
        <f t="shared" si="3"/>
        <v>0</v>
      </c>
    </row>
    <row r="98" spans="1:12" ht="15.75" thickBot="1">
      <c r="A98" s="204" t="str">
        <f>IF(ISBLANK(Etablissement[[#This Row],[DATE]]),"",ROW(Etablissement[[#This Row],[NUM]])-ROW($A$19))</f>
        <v/>
      </c>
      <c r="B98" s="33"/>
      <c r="C98" s="98"/>
      <c r="D98" s="99"/>
      <c r="E98" s="98"/>
      <c r="F98" s="95"/>
      <c r="G98" s="27"/>
      <c r="H98" s="105"/>
      <c r="I98" s="111">
        <f>IF(Etablissement[[#This Row],[MOTIF]]="",0,Etablissement[[#This Row],[MONTANT HTVA REALISE]])</f>
        <v>0</v>
      </c>
      <c r="J98" s="32"/>
      <c r="L98" s="55">
        <f t="shared" si="3"/>
        <v>0</v>
      </c>
    </row>
    <row r="99" spans="1:12" ht="15.75" thickBot="1">
      <c r="A99" s="204" t="str">
        <f>IF(ISBLANK(Etablissement[[#This Row],[DATE]]),"",ROW(Etablissement[[#This Row],[NUM]])-ROW($A$19))</f>
        <v/>
      </c>
      <c r="B99" s="33"/>
      <c r="C99" s="98"/>
      <c r="D99" s="99"/>
      <c r="E99" s="98"/>
      <c r="F99" s="95"/>
      <c r="G99" s="27"/>
      <c r="H99" s="105"/>
      <c r="I99" s="111">
        <f>IF(Etablissement[[#This Row],[MOTIF]]="",0,Etablissement[[#This Row],[MONTANT HTVA REALISE]])</f>
        <v>0</v>
      </c>
      <c r="J99" s="32"/>
      <c r="L99" s="55">
        <f t="shared" si="3"/>
        <v>0</v>
      </c>
    </row>
    <row r="100" spans="1:12" ht="15.75" thickBot="1">
      <c r="A100" s="204" t="str">
        <f>IF(ISBLANK(Etablissement[[#This Row],[DATE]]),"",ROW(Etablissement[[#This Row],[NUM]])-ROW($A$19))</f>
        <v/>
      </c>
      <c r="B100" s="33"/>
      <c r="C100" s="98"/>
      <c r="D100" s="99"/>
      <c r="E100" s="98"/>
      <c r="F100" s="95"/>
      <c r="G100" s="27"/>
      <c r="H100" s="105"/>
      <c r="I100" s="111">
        <f>IF(Etablissement[[#This Row],[MOTIF]]="",0,Etablissement[[#This Row],[MONTANT HTVA REALISE]])</f>
        <v>0</v>
      </c>
      <c r="J100" s="32"/>
      <c r="L100" s="55">
        <f t="shared" si="3"/>
        <v>0</v>
      </c>
    </row>
    <row r="101" spans="1:12" ht="15.75" thickBot="1">
      <c r="A101" s="204" t="str">
        <f>IF(ISBLANK(Etablissement[[#This Row],[DATE]]),"",ROW(Etablissement[[#This Row],[NUM]])-ROW($A$19))</f>
        <v/>
      </c>
      <c r="B101" s="33"/>
      <c r="C101" s="98"/>
      <c r="D101" s="99"/>
      <c r="E101" s="98"/>
      <c r="F101" s="95"/>
      <c r="G101" s="27"/>
      <c r="H101" s="105"/>
      <c r="I101" s="111">
        <f>IF(Etablissement[[#This Row],[MOTIF]]="",0,Etablissement[[#This Row],[MONTANT HTVA REALISE]])</f>
        <v>0</v>
      </c>
      <c r="J101" s="32"/>
      <c r="L101" s="55">
        <f t="shared" si="3"/>
        <v>0</v>
      </c>
    </row>
    <row r="102" spans="1:12" ht="15.75" thickBot="1">
      <c r="A102" s="204" t="str">
        <f>IF(ISBLANK(Etablissement[[#This Row],[DATE]]),"",ROW(Etablissement[[#This Row],[NUM]])-ROW($A$19))</f>
        <v/>
      </c>
      <c r="B102" s="33"/>
      <c r="C102" s="98"/>
      <c r="D102" s="99"/>
      <c r="E102" s="98"/>
      <c r="F102" s="95"/>
      <c r="G102" s="27"/>
      <c r="H102" s="105"/>
      <c r="I102" s="111">
        <f>IF(Etablissement[[#This Row],[MOTIF]]="",0,Etablissement[[#This Row],[MONTANT HTVA REALISE]])</f>
        <v>0</v>
      </c>
      <c r="J102" s="32"/>
      <c r="L102" s="55">
        <f t="shared" si="3"/>
        <v>0</v>
      </c>
    </row>
    <row r="103" spans="1:12" ht="15.75" thickBot="1">
      <c r="A103" s="204" t="str">
        <f>IF(ISBLANK(Etablissement[[#This Row],[DATE]]),"",ROW(Etablissement[[#This Row],[NUM]])-ROW($A$19))</f>
        <v/>
      </c>
      <c r="B103" s="33"/>
      <c r="C103" s="98"/>
      <c r="D103" s="99"/>
      <c r="E103" s="98"/>
      <c r="F103" s="95"/>
      <c r="G103" s="27"/>
      <c r="H103" s="105"/>
      <c r="I103" s="111">
        <f>IF(Etablissement[[#This Row],[MOTIF]]="",0,Etablissement[[#This Row],[MONTANT HTVA REALISE]])</f>
        <v>0</v>
      </c>
      <c r="J103" s="32"/>
      <c r="L103" s="55">
        <f t="shared" si="3"/>
        <v>0</v>
      </c>
    </row>
    <row r="104" spans="1:12" ht="15.75" thickBot="1">
      <c r="A104" s="204" t="str">
        <f>IF(ISBLANK(Etablissement[[#This Row],[DATE]]),"",ROW(Etablissement[[#This Row],[NUM]])-ROW($A$19))</f>
        <v/>
      </c>
      <c r="B104" s="33"/>
      <c r="C104" s="98"/>
      <c r="D104" s="99"/>
      <c r="E104" s="98"/>
      <c r="F104" s="95"/>
      <c r="G104" s="27"/>
      <c r="H104" s="105"/>
      <c r="I104" s="111">
        <f>IF(Etablissement[[#This Row],[MOTIF]]="",0,Etablissement[[#This Row],[MONTANT HTVA REALISE]])</f>
        <v>0</v>
      </c>
      <c r="J104" s="32"/>
      <c r="L104" s="55">
        <f t="shared" si="3"/>
        <v>0</v>
      </c>
    </row>
    <row r="105" spans="1:12" ht="15.75" thickBot="1">
      <c r="A105" s="204" t="str">
        <f>IF(ISBLANK(Etablissement[[#This Row],[DATE]]),"",ROW(Etablissement[[#This Row],[NUM]])-ROW($A$19))</f>
        <v/>
      </c>
      <c r="B105" s="33"/>
      <c r="C105" s="98"/>
      <c r="D105" s="99"/>
      <c r="E105" s="98"/>
      <c r="F105" s="95"/>
      <c r="G105" s="27"/>
      <c r="H105" s="105"/>
      <c r="I105" s="111">
        <f>IF(Etablissement[[#This Row],[MOTIF]]="",0,Etablissement[[#This Row],[MONTANT HTVA REALISE]])</f>
        <v>0</v>
      </c>
      <c r="J105" s="32"/>
      <c r="L105" s="55">
        <f t="shared" si="3"/>
        <v>0</v>
      </c>
    </row>
    <row r="106" spans="1:12" ht="15.75" thickBot="1">
      <c r="A106" s="204" t="str">
        <f>IF(ISBLANK(Etablissement[[#This Row],[DATE]]),"",ROW(Etablissement[[#This Row],[NUM]])-ROW($A$19))</f>
        <v/>
      </c>
      <c r="B106" s="33"/>
      <c r="C106" s="98"/>
      <c r="D106" s="99"/>
      <c r="E106" s="98"/>
      <c r="F106" s="95"/>
      <c r="G106" s="27"/>
      <c r="H106" s="105"/>
      <c r="I106" s="111">
        <f>IF(Etablissement[[#This Row],[MOTIF]]="",0,Etablissement[[#This Row],[MONTANT HTVA REALISE]])</f>
        <v>0</v>
      </c>
      <c r="J106" s="32"/>
      <c r="L106" s="55">
        <f t="shared" si="3"/>
        <v>0</v>
      </c>
    </row>
    <row r="107" spans="1:12" ht="15.75" thickBot="1">
      <c r="A107" s="204" t="str">
        <f>IF(ISBLANK(Etablissement[[#This Row],[DATE]]),"",ROW(Etablissement[[#This Row],[NUM]])-ROW($A$19))</f>
        <v/>
      </c>
      <c r="B107" s="33"/>
      <c r="C107" s="98"/>
      <c r="D107" s="99"/>
      <c r="E107" s="98"/>
      <c r="F107" s="95"/>
      <c r="G107" s="27"/>
      <c r="H107" s="105"/>
      <c r="I107" s="111">
        <f>IF(Etablissement[[#This Row],[MOTIF]]="",0,Etablissement[[#This Row],[MONTANT HTVA REALISE]])</f>
        <v>0</v>
      </c>
      <c r="J107" s="32"/>
      <c r="L107" s="55">
        <f t="shared" si="3"/>
        <v>0</v>
      </c>
    </row>
    <row r="108" spans="1:12" ht="15.75" thickBot="1">
      <c r="A108" s="204" t="str">
        <f>IF(ISBLANK(Etablissement[[#This Row],[DATE]]),"",ROW(Etablissement[[#This Row],[NUM]])-ROW($A$19))</f>
        <v/>
      </c>
      <c r="B108" s="33"/>
      <c r="C108" s="98"/>
      <c r="D108" s="99"/>
      <c r="E108" s="98"/>
      <c r="F108" s="95"/>
      <c r="G108" s="27"/>
      <c r="H108" s="105"/>
      <c r="I108" s="111">
        <f>IF(Etablissement[[#This Row],[MOTIF]]="",0,Etablissement[[#This Row],[MONTANT HTVA REALISE]])</f>
        <v>0</v>
      </c>
      <c r="J108" s="32"/>
      <c r="L108" s="55">
        <f t="shared" si="3"/>
        <v>0</v>
      </c>
    </row>
    <row r="109" spans="1:12" ht="15.75" thickBot="1">
      <c r="A109" s="204" t="str">
        <f>IF(ISBLANK(Etablissement[[#This Row],[DATE]]),"",ROW(Etablissement[[#This Row],[NUM]])-ROW($A$19))</f>
        <v/>
      </c>
      <c r="B109" s="33"/>
      <c r="C109" s="98"/>
      <c r="D109" s="99"/>
      <c r="E109" s="98"/>
      <c r="F109" s="95"/>
      <c r="G109" s="27"/>
      <c r="H109" s="105"/>
      <c r="I109" s="111">
        <f>IF(Etablissement[[#This Row],[MOTIF]]="",0,Etablissement[[#This Row],[MONTANT HTVA REALISE]])</f>
        <v>0</v>
      </c>
      <c r="J109" s="32"/>
      <c r="L109" s="55">
        <f t="shared" si="3"/>
        <v>0</v>
      </c>
    </row>
    <row r="110" spans="1:12" ht="15.75" thickBot="1">
      <c r="A110" s="204" t="str">
        <f>IF(ISBLANK(Etablissement[[#This Row],[DATE]]),"",ROW(Etablissement[[#This Row],[NUM]])-ROW($A$19))</f>
        <v/>
      </c>
      <c r="B110" s="33"/>
      <c r="C110" s="98"/>
      <c r="D110" s="99"/>
      <c r="E110" s="98"/>
      <c r="F110" s="95"/>
      <c r="G110" s="27"/>
      <c r="H110" s="105"/>
      <c r="I110" s="111">
        <f>IF(Etablissement[[#This Row],[MOTIF]]="",0,Etablissement[[#This Row],[MONTANT HTVA REALISE]])</f>
        <v>0</v>
      </c>
      <c r="J110" s="32"/>
      <c r="L110" s="55">
        <f t="shared" si="3"/>
        <v>0</v>
      </c>
    </row>
    <row r="111" spans="1:12" ht="15.75" thickBot="1">
      <c r="A111" s="204" t="str">
        <f>IF(ISBLANK(Etablissement[[#This Row],[DATE]]),"",ROW(Etablissement[[#This Row],[NUM]])-ROW($A$19))</f>
        <v/>
      </c>
      <c r="B111" s="33"/>
      <c r="C111" s="98"/>
      <c r="D111" s="99"/>
      <c r="E111" s="98"/>
      <c r="F111" s="95"/>
      <c r="G111" s="27"/>
      <c r="H111" s="105"/>
      <c r="I111" s="111">
        <f>IF(Etablissement[[#This Row],[MOTIF]]="",0,Etablissement[[#This Row],[MONTANT HTVA REALISE]])</f>
        <v>0</v>
      </c>
      <c r="J111" s="32"/>
      <c r="L111" s="55">
        <f t="shared" si="3"/>
        <v>0</v>
      </c>
    </row>
    <row r="112" spans="1:12" ht="15.75" thickBot="1">
      <c r="A112" s="204" t="str">
        <f>IF(ISBLANK(Etablissement[[#This Row],[DATE]]),"",ROW(Etablissement[[#This Row],[NUM]])-ROW($A$19))</f>
        <v/>
      </c>
      <c r="B112" s="33"/>
      <c r="C112" s="98"/>
      <c r="D112" s="99"/>
      <c r="E112" s="98"/>
      <c r="F112" s="95"/>
      <c r="G112" s="27"/>
      <c r="H112" s="105"/>
      <c r="I112" s="111">
        <f>IF(Etablissement[[#This Row],[MOTIF]]="",0,Etablissement[[#This Row],[MONTANT HTVA REALISE]])</f>
        <v>0</v>
      </c>
      <c r="J112" s="32"/>
      <c r="L112" s="55">
        <f t="shared" si="3"/>
        <v>0</v>
      </c>
    </row>
    <row r="113" spans="1:12" ht="15.75" thickBot="1">
      <c r="A113" s="204" t="str">
        <f>IF(ISBLANK(Etablissement[[#This Row],[DATE]]),"",ROW(Etablissement[[#This Row],[NUM]])-ROW($A$19))</f>
        <v/>
      </c>
      <c r="B113" s="33"/>
      <c r="C113" s="98"/>
      <c r="D113" s="99"/>
      <c r="E113" s="98"/>
      <c r="F113" s="95"/>
      <c r="G113" s="27"/>
      <c r="H113" s="105"/>
      <c r="I113" s="111">
        <f>IF(Etablissement[[#This Row],[MOTIF]]="",0,Etablissement[[#This Row],[MONTANT HTVA REALISE]])</f>
        <v>0</v>
      </c>
      <c r="J113" s="32"/>
      <c r="L113" s="55">
        <f t="shared" si="3"/>
        <v>0</v>
      </c>
    </row>
    <row r="114" spans="1:12" ht="15.75" thickBot="1">
      <c r="A114" s="204" t="str">
        <f>IF(ISBLANK(Etablissement[[#This Row],[DATE]]),"",ROW(Etablissement[[#This Row],[NUM]])-ROW($A$19))</f>
        <v/>
      </c>
      <c r="B114" s="33"/>
      <c r="C114" s="98"/>
      <c r="D114" s="99"/>
      <c r="E114" s="98"/>
      <c r="F114" s="95"/>
      <c r="G114" s="27"/>
      <c r="H114" s="105"/>
      <c r="I114" s="111">
        <f>IF(Etablissement[[#This Row],[MOTIF]]="",0,Etablissement[[#This Row],[MONTANT HTVA REALISE]])</f>
        <v>0</v>
      </c>
      <c r="J114" s="32"/>
      <c r="L114" s="55">
        <f t="shared" si="3"/>
        <v>0</v>
      </c>
    </row>
    <row r="115" spans="1:12" ht="15.75" thickBot="1">
      <c r="A115" s="204" t="str">
        <f>IF(ISBLANK(Etablissement[[#This Row],[DATE]]),"",ROW(Etablissement[[#This Row],[NUM]])-ROW($A$19))</f>
        <v/>
      </c>
      <c r="B115" s="33"/>
      <c r="C115" s="98"/>
      <c r="D115" s="99"/>
      <c r="E115" s="98"/>
      <c r="F115" s="95"/>
      <c r="G115" s="27"/>
      <c r="H115" s="105"/>
      <c r="I115" s="111">
        <f>IF(Etablissement[[#This Row],[MOTIF]]="",0,Etablissement[[#This Row],[MONTANT HTVA REALISE]])</f>
        <v>0</v>
      </c>
      <c r="J115" s="32"/>
      <c r="L115" s="55">
        <f t="shared" si="3"/>
        <v>0</v>
      </c>
    </row>
    <row r="116" spans="1:12" ht="15.75" thickBot="1">
      <c r="A116" s="204" t="str">
        <f>IF(ISBLANK(Etablissement[[#This Row],[DATE]]),"",ROW(Etablissement[[#This Row],[NUM]])-ROW($A$19))</f>
        <v/>
      </c>
      <c r="B116" s="33"/>
      <c r="C116" s="98"/>
      <c r="D116" s="99"/>
      <c r="E116" s="98"/>
      <c r="F116" s="95"/>
      <c r="G116" s="27"/>
      <c r="H116" s="105"/>
      <c r="I116" s="111">
        <f>IF(Etablissement[[#This Row],[MOTIF]]="",0,Etablissement[[#This Row],[MONTANT HTVA REALISE]])</f>
        <v>0</v>
      </c>
      <c r="J116" s="32"/>
      <c r="L116" s="55">
        <f t="shared" si="3"/>
        <v>0</v>
      </c>
    </row>
    <row r="117" spans="1:12" ht="15.75" thickBot="1">
      <c r="A117" s="204" t="str">
        <f>IF(ISBLANK(Etablissement[[#This Row],[DATE]]),"",ROW(Etablissement[[#This Row],[NUM]])-ROW($A$19))</f>
        <v/>
      </c>
      <c r="B117" s="33"/>
      <c r="C117" s="98"/>
      <c r="D117" s="99"/>
      <c r="E117" s="98"/>
      <c r="F117" s="95"/>
      <c r="G117" s="27"/>
      <c r="H117" s="105"/>
      <c r="I117" s="111">
        <f>IF(Etablissement[[#This Row],[MOTIF]]="",0,Etablissement[[#This Row],[MONTANT HTVA REALISE]])</f>
        <v>0</v>
      </c>
      <c r="J117" s="32"/>
      <c r="L117" s="55">
        <f t="shared" si="3"/>
        <v>0</v>
      </c>
    </row>
    <row r="118" spans="1:12" ht="15.75" thickBot="1">
      <c r="A118" s="204" t="str">
        <f>IF(ISBLANK(Etablissement[[#This Row],[DATE]]),"",ROW(Etablissement[[#This Row],[NUM]])-ROW($A$19))</f>
        <v/>
      </c>
      <c r="B118" s="33"/>
      <c r="C118" s="98"/>
      <c r="D118" s="99"/>
      <c r="E118" s="98"/>
      <c r="F118" s="95"/>
      <c r="G118" s="27"/>
      <c r="H118" s="105"/>
      <c r="I118" s="111">
        <f>IF(Etablissement[[#This Row],[MOTIF]]="",0,Etablissement[[#This Row],[MONTANT HTVA REALISE]])</f>
        <v>0</v>
      </c>
      <c r="J118" s="32"/>
      <c r="L118" s="55">
        <f t="shared" ref="L118:L149" si="4">+F118-I118</f>
        <v>0</v>
      </c>
    </row>
    <row r="119" spans="1:12" ht="15.75" thickBot="1">
      <c r="A119" s="204" t="str">
        <f>IF(ISBLANK(Etablissement[[#This Row],[DATE]]),"",ROW(Etablissement[[#This Row],[NUM]])-ROW($A$19))</f>
        <v/>
      </c>
      <c r="B119" s="33"/>
      <c r="C119" s="98"/>
      <c r="D119" s="99"/>
      <c r="E119" s="98"/>
      <c r="F119" s="95"/>
      <c r="G119" s="27"/>
      <c r="H119" s="105"/>
      <c r="I119" s="111">
        <f>IF(Etablissement[[#This Row],[MOTIF]]="",0,Etablissement[[#This Row],[MONTANT HTVA REALISE]])</f>
        <v>0</v>
      </c>
      <c r="J119" s="32"/>
      <c r="L119" s="55">
        <f t="shared" si="4"/>
        <v>0</v>
      </c>
    </row>
    <row r="120" spans="1:12" ht="15.75" thickBot="1">
      <c r="A120" s="204" t="str">
        <f>IF(ISBLANK(Etablissement[[#This Row],[DATE]]),"",ROW(Etablissement[[#This Row],[NUM]])-ROW($A$19))</f>
        <v/>
      </c>
      <c r="B120" s="33"/>
      <c r="C120" s="98"/>
      <c r="D120" s="99"/>
      <c r="E120" s="98"/>
      <c r="F120" s="95"/>
      <c r="G120" s="27"/>
      <c r="H120" s="105"/>
      <c r="I120" s="111">
        <f>IF(Etablissement[[#This Row],[MOTIF]]="",0,Etablissement[[#This Row],[MONTANT HTVA REALISE]])</f>
        <v>0</v>
      </c>
      <c r="J120" s="32"/>
      <c r="L120" s="55">
        <f t="shared" si="4"/>
        <v>0</v>
      </c>
    </row>
    <row r="121" spans="1:12" ht="15.75" thickBot="1">
      <c r="A121" s="204" t="str">
        <f>IF(ISBLANK(Etablissement[[#This Row],[DATE]]),"",ROW(Etablissement[[#This Row],[NUM]])-ROW($A$19))</f>
        <v/>
      </c>
      <c r="B121" s="33"/>
      <c r="C121" s="98"/>
      <c r="D121" s="99"/>
      <c r="E121" s="98"/>
      <c r="F121" s="95"/>
      <c r="G121" s="27"/>
      <c r="H121" s="105"/>
      <c r="I121" s="111">
        <f>IF(Etablissement[[#This Row],[MOTIF]]="",0,Etablissement[[#This Row],[MONTANT HTVA REALISE]])</f>
        <v>0</v>
      </c>
      <c r="J121" s="32"/>
      <c r="L121" s="55">
        <f t="shared" si="4"/>
        <v>0</v>
      </c>
    </row>
    <row r="122" spans="1:12" ht="15.75" thickBot="1">
      <c r="A122" s="204" t="str">
        <f>IF(ISBLANK(Etablissement[[#This Row],[DATE]]),"",ROW(Etablissement[[#This Row],[NUM]])-ROW($A$19))</f>
        <v/>
      </c>
      <c r="B122" s="33"/>
      <c r="C122" s="98"/>
      <c r="D122" s="99"/>
      <c r="E122" s="98"/>
      <c r="F122" s="95"/>
      <c r="G122" s="27"/>
      <c r="H122" s="105"/>
      <c r="I122" s="111">
        <f>IF(Etablissement[[#This Row],[MOTIF]]="",0,Etablissement[[#This Row],[MONTANT HTVA REALISE]])</f>
        <v>0</v>
      </c>
      <c r="J122" s="32"/>
      <c r="L122" s="55">
        <f t="shared" si="4"/>
        <v>0</v>
      </c>
    </row>
    <row r="123" spans="1:12" ht="15.75" thickBot="1">
      <c r="A123" s="204" t="str">
        <f>IF(ISBLANK(Etablissement[[#This Row],[DATE]]),"",ROW(Etablissement[[#This Row],[NUM]])-ROW($A$19))</f>
        <v/>
      </c>
      <c r="B123" s="33"/>
      <c r="C123" s="98"/>
      <c r="D123" s="99"/>
      <c r="E123" s="98"/>
      <c r="F123" s="95"/>
      <c r="G123" s="27"/>
      <c r="H123" s="105"/>
      <c r="I123" s="111">
        <f>IF(Etablissement[[#This Row],[MOTIF]]="",0,Etablissement[[#This Row],[MONTANT HTVA REALISE]])</f>
        <v>0</v>
      </c>
      <c r="J123" s="32"/>
      <c r="L123" s="55">
        <f t="shared" si="4"/>
        <v>0</v>
      </c>
    </row>
    <row r="124" spans="1:12" ht="15.75" thickBot="1">
      <c r="A124" s="204" t="str">
        <f>IF(ISBLANK(Etablissement[[#This Row],[DATE]]),"",ROW(Etablissement[[#This Row],[NUM]])-ROW($A$19))</f>
        <v/>
      </c>
      <c r="B124" s="33"/>
      <c r="C124" s="98"/>
      <c r="D124" s="99"/>
      <c r="E124" s="98"/>
      <c r="F124" s="95"/>
      <c r="G124" s="27"/>
      <c r="H124" s="105"/>
      <c r="I124" s="111">
        <f>IF(Etablissement[[#This Row],[MOTIF]]="",0,Etablissement[[#This Row],[MONTANT HTVA REALISE]])</f>
        <v>0</v>
      </c>
      <c r="J124" s="32"/>
      <c r="L124" s="55">
        <f t="shared" si="4"/>
        <v>0</v>
      </c>
    </row>
    <row r="125" spans="1:12" ht="15.75" thickBot="1">
      <c r="A125" s="204" t="str">
        <f>IF(ISBLANK(Etablissement[[#This Row],[DATE]]),"",ROW(Etablissement[[#This Row],[NUM]])-ROW($A$19))</f>
        <v/>
      </c>
      <c r="B125" s="33"/>
      <c r="C125" s="98"/>
      <c r="D125" s="99"/>
      <c r="E125" s="98"/>
      <c r="F125" s="95"/>
      <c r="G125" s="27"/>
      <c r="H125" s="105"/>
      <c r="I125" s="111">
        <f>IF(Etablissement[[#This Row],[MOTIF]]="",0,Etablissement[[#This Row],[MONTANT HTVA REALISE]])</f>
        <v>0</v>
      </c>
      <c r="J125" s="32"/>
      <c r="L125" s="55">
        <f t="shared" si="4"/>
        <v>0</v>
      </c>
    </row>
    <row r="126" spans="1:12" ht="15.75" thickBot="1">
      <c r="A126" s="204" t="str">
        <f>IF(ISBLANK(Etablissement[[#This Row],[DATE]]),"",ROW(Etablissement[[#This Row],[NUM]])-ROW($A$19))</f>
        <v/>
      </c>
      <c r="B126" s="33"/>
      <c r="C126" s="98"/>
      <c r="D126" s="99"/>
      <c r="E126" s="98"/>
      <c r="F126" s="95"/>
      <c r="G126" s="27"/>
      <c r="H126" s="105"/>
      <c r="I126" s="111">
        <f>IF(Etablissement[[#This Row],[MOTIF]]="",0,Etablissement[[#This Row],[MONTANT HTVA REALISE]])</f>
        <v>0</v>
      </c>
      <c r="J126" s="32"/>
      <c r="L126" s="55">
        <f t="shared" si="4"/>
        <v>0</v>
      </c>
    </row>
    <row r="127" spans="1:12" ht="15.75" thickBot="1">
      <c r="A127" s="204" t="str">
        <f>IF(ISBLANK(Etablissement[[#This Row],[DATE]]),"",ROW(Etablissement[[#This Row],[NUM]])-ROW($A$19))</f>
        <v/>
      </c>
      <c r="B127" s="33"/>
      <c r="C127" s="98"/>
      <c r="D127" s="99"/>
      <c r="E127" s="98"/>
      <c r="F127" s="95"/>
      <c r="G127" s="27"/>
      <c r="H127" s="105"/>
      <c r="I127" s="111">
        <f>IF(Etablissement[[#This Row],[MOTIF]]="",0,Etablissement[[#This Row],[MONTANT HTVA REALISE]])</f>
        <v>0</v>
      </c>
      <c r="J127" s="32"/>
      <c r="L127" s="55">
        <f t="shared" si="4"/>
        <v>0</v>
      </c>
    </row>
    <row r="128" spans="1:12" ht="15.75" thickBot="1">
      <c r="A128" s="204" t="str">
        <f>IF(ISBLANK(Etablissement[[#This Row],[DATE]]),"",ROW(Etablissement[[#This Row],[NUM]])-ROW($A$19))</f>
        <v/>
      </c>
      <c r="B128" s="33"/>
      <c r="C128" s="98"/>
      <c r="D128" s="99"/>
      <c r="E128" s="98"/>
      <c r="F128" s="95"/>
      <c r="G128" s="27"/>
      <c r="H128" s="105"/>
      <c r="I128" s="111">
        <f>IF(Etablissement[[#This Row],[MOTIF]]="",0,Etablissement[[#This Row],[MONTANT HTVA REALISE]])</f>
        <v>0</v>
      </c>
      <c r="J128" s="32"/>
      <c r="L128" s="55">
        <f t="shared" si="4"/>
        <v>0</v>
      </c>
    </row>
    <row r="129" spans="1:12" ht="15.75" thickBot="1">
      <c r="A129" s="204" t="str">
        <f>IF(ISBLANK(Etablissement[[#This Row],[DATE]]),"",ROW(Etablissement[[#This Row],[NUM]])-ROW($A$19))</f>
        <v/>
      </c>
      <c r="B129" s="33"/>
      <c r="C129" s="98"/>
      <c r="D129" s="99"/>
      <c r="E129" s="98"/>
      <c r="F129" s="95"/>
      <c r="G129" s="27"/>
      <c r="H129" s="105"/>
      <c r="I129" s="111">
        <f>IF(Etablissement[[#This Row],[MOTIF]]="",0,Etablissement[[#This Row],[MONTANT HTVA REALISE]])</f>
        <v>0</v>
      </c>
      <c r="J129" s="32"/>
      <c r="L129" s="55">
        <f t="shared" si="4"/>
        <v>0</v>
      </c>
    </row>
    <row r="130" spans="1:12" ht="15.75" thickBot="1">
      <c r="A130" s="204" t="str">
        <f>IF(ISBLANK(Etablissement[[#This Row],[DATE]]),"",ROW(Etablissement[[#This Row],[NUM]])-ROW($A$19))</f>
        <v/>
      </c>
      <c r="B130" s="33"/>
      <c r="C130" s="98"/>
      <c r="D130" s="99"/>
      <c r="E130" s="98"/>
      <c r="F130" s="95"/>
      <c r="G130" s="27"/>
      <c r="H130" s="105"/>
      <c r="I130" s="111">
        <f>IF(Etablissement[[#This Row],[MOTIF]]="",0,Etablissement[[#This Row],[MONTANT HTVA REALISE]])</f>
        <v>0</v>
      </c>
      <c r="J130" s="32"/>
      <c r="L130" s="55">
        <f t="shared" si="4"/>
        <v>0</v>
      </c>
    </row>
    <row r="131" spans="1:12" ht="15.75" thickBot="1">
      <c r="A131" s="204" t="str">
        <f>IF(ISBLANK(Etablissement[[#This Row],[DATE]]),"",ROW(Etablissement[[#This Row],[NUM]])-ROW($A$19))</f>
        <v/>
      </c>
      <c r="B131" s="33"/>
      <c r="C131" s="98"/>
      <c r="D131" s="99"/>
      <c r="E131" s="98"/>
      <c r="F131" s="95"/>
      <c r="G131" s="27"/>
      <c r="H131" s="105"/>
      <c r="I131" s="111">
        <f>IF(Etablissement[[#This Row],[MOTIF]]="",0,Etablissement[[#This Row],[MONTANT HTVA REALISE]])</f>
        <v>0</v>
      </c>
      <c r="J131" s="32"/>
      <c r="L131" s="55">
        <f t="shared" si="4"/>
        <v>0</v>
      </c>
    </row>
    <row r="132" spans="1:12" ht="15.75" thickBot="1">
      <c r="A132" s="204" t="str">
        <f>IF(ISBLANK(Etablissement[[#This Row],[DATE]]),"",ROW(Etablissement[[#This Row],[NUM]])-ROW($A$19))</f>
        <v/>
      </c>
      <c r="B132" s="33"/>
      <c r="C132" s="98"/>
      <c r="D132" s="99"/>
      <c r="E132" s="98"/>
      <c r="F132" s="95"/>
      <c r="G132" s="27"/>
      <c r="H132" s="105"/>
      <c r="I132" s="111">
        <f>IF(Etablissement[[#This Row],[MOTIF]]="",0,Etablissement[[#This Row],[MONTANT HTVA REALISE]])</f>
        <v>0</v>
      </c>
      <c r="J132" s="32"/>
      <c r="L132" s="55">
        <f t="shared" si="4"/>
        <v>0</v>
      </c>
    </row>
    <row r="133" spans="1:12" ht="15.75" thickBot="1">
      <c r="A133" s="204" t="str">
        <f>IF(ISBLANK(Etablissement[[#This Row],[DATE]]),"",ROW(Etablissement[[#This Row],[NUM]])-ROW($A$19))</f>
        <v/>
      </c>
      <c r="B133" s="33"/>
      <c r="C133" s="98"/>
      <c r="D133" s="99"/>
      <c r="E133" s="98"/>
      <c r="F133" s="95"/>
      <c r="G133" s="27"/>
      <c r="H133" s="105"/>
      <c r="I133" s="111">
        <f>IF(Etablissement[[#This Row],[MOTIF]]="",0,Etablissement[[#This Row],[MONTANT HTVA REALISE]])</f>
        <v>0</v>
      </c>
      <c r="J133" s="32"/>
      <c r="L133" s="55">
        <f t="shared" si="4"/>
        <v>0</v>
      </c>
    </row>
    <row r="134" spans="1:12" ht="15.75" thickBot="1">
      <c r="A134" s="204" t="str">
        <f>IF(ISBLANK(Etablissement[[#This Row],[DATE]]),"",ROW(Etablissement[[#This Row],[NUM]])-ROW($A$19))</f>
        <v/>
      </c>
      <c r="B134" s="33"/>
      <c r="C134" s="98"/>
      <c r="D134" s="99"/>
      <c r="E134" s="98"/>
      <c r="F134" s="95"/>
      <c r="G134" s="27"/>
      <c r="H134" s="105"/>
      <c r="I134" s="111">
        <f>IF(Etablissement[[#This Row],[MOTIF]]="",0,Etablissement[[#This Row],[MONTANT HTVA REALISE]])</f>
        <v>0</v>
      </c>
      <c r="J134" s="32"/>
      <c r="L134" s="55">
        <f t="shared" si="4"/>
        <v>0</v>
      </c>
    </row>
    <row r="135" spans="1:12" ht="15.75" thickBot="1">
      <c r="A135" s="204" t="str">
        <f>IF(ISBLANK(Etablissement[[#This Row],[DATE]]),"",ROW(Etablissement[[#This Row],[NUM]])-ROW($A$19))</f>
        <v/>
      </c>
      <c r="B135" s="33"/>
      <c r="C135" s="98"/>
      <c r="D135" s="99"/>
      <c r="E135" s="98"/>
      <c r="F135" s="95"/>
      <c r="G135" s="27"/>
      <c r="H135" s="105"/>
      <c r="I135" s="111">
        <f>IF(Etablissement[[#This Row],[MOTIF]]="",0,Etablissement[[#This Row],[MONTANT HTVA REALISE]])</f>
        <v>0</v>
      </c>
      <c r="J135" s="32"/>
      <c r="L135" s="55">
        <f t="shared" si="4"/>
        <v>0</v>
      </c>
    </row>
    <row r="136" spans="1:12" ht="15.75" thickBot="1">
      <c r="A136" s="204" t="str">
        <f>IF(ISBLANK(Etablissement[[#This Row],[DATE]]),"",ROW(Etablissement[[#This Row],[NUM]])-ROW($A$19))</f>
        <v/>
      </c>
      <c r="B136" s="33"/>
      <c r="C136" s="98"/>
      <c r="D136" s="99"/>
      <c r="E136" s="98"/>
      <c r="F136" s="95"/>
      <c r="G136" s="27"/>
      <c r="H136" s="105"/>
      <c r="I136" s="111">
        <f>IF(Etablissement[[#This Row],[MOTIF]]="",0,Etablissement[[#This Row],[MONTANT HTVA REALISE]])</f>
        <v>0</v>
      </c>
      <c r="J136" s="32"/>
      <c r="L136" s="55">
        <f t="shared" si="4"/>
        <v>0</v>
      </c>
    </row>
    <row r="137" spans="1:12" ht="15.75" thickBot="1">
      <c r="A137" s="204" t="str">
        <f>IF(ISBLANK(Etablissement[[#This Row],[DATE]]),"",ROW(Etablissement[[#This Row],[NUM]])-ROW($A$19))</f>
        <v/>
      </c>
      <c r="B137" s="33"/>
      <c r="C137" s="98"/>
      <c r="D137" s="99"/>
      <c r="E137" s="98"/>
      <c r="F137" s="95"/>
      <c r="G137" s="27"/>
      <c r="H137" s="105"/>
      <c r="I137" s="111">
        <f>IF(Etablissement[[#This Row],[MOTIF]]="",0,Etablissement[[#This Row],[MONTANT HTVA REALISE]])</f>
        <v>0</v>
      </c>
      <c r="J137" s="32"/>
      <c r="L137" s="55">
        <f t="shared" si="4"/>
        <v>0</v>
      </c>
    </row>
    <row r="138" spans="1:12" ht="15.75" thickBot="1">
      <c r="A138" s="204" t="str">
        <f>IF(ISBLANK(Etablissement[[#This Row],[DATE]]),"",ROW(Etablissement[[#This Row],[NUM]])-ROW($A$19))</f>
        <v/>
      </c>
      <c r="B138" s="33"/>
      <c r="C138" s="98"/>
      <c r="D138" s="99"/>
      <c r="E138" s="98"/>
      <c r="F138" s="95"/>
      <c r="G138" s="27"/>
      <c r="H138" s="105"/>
      <c r="I138" s="111">
        <f>IF(Etablissement[[#This Row],[MOTIF]]="",0,Etablissement[[#This Row],[MONTANT HTVA REALISE]])</f>
        <v>0</v>
      </c>
      <c r="J138" s="32"/>
      <c r="L138" s="55">
        <f t="shared" si="4"/>
        <v>0</v>
      </c>
    </row>
    <row r="139" spans="1:12" ht="15.75" thickBot="1">
      <c r="A139" s="204" t="str">
        <f>IF(ISBLANK(Etablissement[[#This Row],[DATE]]),"",ROW(Etablissement[[#This Row],[NUM]])-ROW($A$19))</f>
        <v/>
      </c>
      <c r="B139" s="33"/>
      <c r="C139" s="98"/>
      <c r="D139" s="99"/>
      <c r="E139" s="98"/>
      <c r="F139" s="95"/>
      <c r="G139" s="27"/>
      <c r="H139" s="105"/>
      <c r="I139" s="111">
        <f>IF(Etablissement[[#This Row],[MOTIF]]="",0,Etablissement[[#This Row],[MONTANT HTVA REALISE]])</f>
        <v>0</v>
      </c>
      <c r="J139" s="32"/>
      <c r="L139" s="55">
        <f t="shared" si="4"/>
        <v>0</v>
      </c>
    </row>
    <row r="140" spans="1:12" ht="15.75" thickBot="1">
      <c r="A140" s="204" t="str">
        <f>IF(ISBLANK(Etablissement[[#This Row],[DATE]]),"",ROW(Etablissement[[#This Row],[NUM]])-ROW($A$19))</f>
        <v/>
      </c>
      <c r="B140" s="33"/>
      <c r="C140" s="98"/>
      <c r="D140" s="99"/>
      <c r="E140" s="98"/>
      <c r="F140" s="95"/>
      <c r="G140" s="27"/>
      <c r="H140" s="105"/>
      <c r="I140" s="111">
        <f>IF(Etablissement[[#This Row],[MOTIF]]="",0,Etablissement[[#This Row],[MONTANT HTVA REALISE]])</f>
        <v>0</v>
      </c>
      <c r="J140" s="32"/>
      <c r="L140" s="55">
        <f t="shared" si="4"/>
        <v>0</v>
      </c>
    </row>
    <row r="141" spans="1:12" ht="15.75" thickBot="1">
      <c r="A141" s="204" t="str">
        <f>IF(ISBLANK(Etablissement[[#This Row],[DATE]]),"",ROW(Etablissement[[#This Row],[NUM]])-ROW($A$19))</f>
        <v/>
      </c>
      <c r="B141" s="33"/>
      <c r="C141" s="98"/>
      <c r="D141" s="99"/>
      <c r="E141" s="98"/>
      <c r="F141" s="95"/>
      <c r="G141" s="27"/>
      <c r="H141" s="105"/>
      <c r="I141" s="111">
        <f>IF(Etablissement[[#This Row],[MOTIF]]="",0,Etablissement[[#This Row],[MONTANT HTVA REALISE]])</f>
        <v>0</v>
      </c>
      <c r="J141" s="32"/>
      <c r="L141" s="55">
        <f t="shared" si="4"/>
        <v>0</v>
      </c>
    </row>
    <row r="142" spans="1:12" ht="15.75" thickBot="1">
      <c r="A142" s="204" t="str">
        <f>IF(ISBLANK(Etablissement[[#This Row],[DATE]]),"",ROW(Etablissement[[#This Row],[NUM]])-ROW($A$19))</f>
        <v/>
      </c>
      <c r="B142" s="33"/>
      <c r="C142" s="98"/>
      <c r="D142" s="99"/>
      <c r="E142" s="98"/>
      <c r="F142" s="95"/>
      <c r="G142" s="27"/>
      <c r="H142" s="105"/>
      <c r="I142" s="111">
        <f>IF(Etablissement[[#This Row],[MOTIF]]="",0,Etablissement[[#This Row],[MONTANT HTVA REALISE]])</f>
        <v>0</v>
      </c>
      <c r="J142" s="32"/>
      <c r="L142" s="55">
        <f t="shared" si="4"/>
        <v>0</v>
      </c>
    </row>
    <row r="143" spans="1:12" ht="15.75" thickBot="1">
      <c r="A143" s="204" t="str">
        <f>IF(ISBLANK(Etablissement[[#This Row],[DATE]]),"",ROW(Etablissement[[#This Row],[NUM]])-ROW($A$19))</f>
        <v/>
      </c>
      <c r="B143" s="33"/>
      <c r="C143" s="98"/>
      <c r="D143" s="99"/>
      <c r="E143" s="98"/>
      <c r="F143" s="95"/>
      <c r="G143" s="27"/>
      <c r="H143" s="105"/>
      <c r="I143" s="111">
        <f>IF(Etablissement[[#This Row],[MOTIF]]="",0,Etablissement[[#This Row],[MONTANT HTVA REALISE]])</f>
        <v>0</v>
      </c>
      <c r="J143" s="32"/>
      <c r="L143" s="55">
        <f t="shared" si="4"/>
        <v>0</v>
      </c>
    </row>
    <row r="144" spans="1:12" ht="15.75" thickBot="1">
      <c r="A144" s="204" t="str">
        <f>IF(ISBLANK(Etablissement[[#This Row],[DATE]]),"",ROW(Etablissement[[#This Row],[NUM]])-ROW($A$19))</f>
        <v/>
      </c>
      <c r="B144" s="33"/>
      <c r="C144" s="98"/>
      <c r="D144" s="99"/>
      <c r="E144" s="98"/>
      <c r="F144" s="95"/>
      <c r="G144" s="27"/>
      <c r="H144" s="105"/>
      <c r="I144" s="111">
        <f>IF(Etablissement[[#This Row],[MOTIF]]="",0,Etablissement[[#This Row],[MONTANT HTVA REALISE]])</f>
        <v>0</v>
      </c>
      <c r="J144" s="32"/>
      <c r="L144" s="55">
        <f t="shared" si="4"/>
        <v>0</v>
      </c>
    </row>
    <row r="145" spans="1:12" ht="15.75" thickBot="1">
      <c r="A145" s="204" t="str">
        <f>IF(ISBLANK(Etablissement[[#This Row],[DATE]]),"",ROW(Etablissement[[#This Row],[NUM]])-ROW($A$19))</f>
        <v/>
      </c>
      <c r="B145" s="33"/>
      <c r="C145" s="98"/>
      <c r="D145" s="99"/>
      <c r="E145" s="98"/>
      <c r="F145" s="95"/>
      <c r="G145" s="27"/>
      <c r="H145" s="105"/>
      <c r="I145" s="111">
        <f>IF(Etablissement[[#This Row],[MOTIF]]="",0,Etablissement[[#This Row],[MONTANT HTVA REALISE]])</f>
        <v>0</v>
      </c>
      <c r="J145" s="32"/>
      <c r="L145" s="55">
        <f t="shared" si="4"/>
        <v>0</v>
      </c>
    </row>
    <row r="146" spans="1:12" ht="15.75" thickBot="1">
      <c r="A146" s="204" t="str">
        <f>IF(ISBLANK(Etablissement[[#This Row],[DATE]]),"",ROW(Etablissement[[#This Row],[NUM]])-ROW($A$19))</f>
        <v/>
      </c>
      <c r="B146" s="33"/>
      <c r="C146" s="98"/>
      <c r="D146" s="99"/>
      <c r="E146" s="98"/>
      <c r="F146" s="95"/>
      <c r="G146" s="27"/>
      <c r="H146" s="105"/>
      <c r="I146" s="111">
        <f>IF(Etablissement[[#This Row],[MOTIF]]="",0,Etablissement[[#This Row],[MONTANT HTVA REALISE]])</f>
        <v>0</v>
      </c>
      <c r="J146" s="32"/>
      <c r="L146" s="55">
        <f t="shared" si="4"/>
        <v>0</v>
      </c>
    </row>
    <row r="147" spans="1:12" ht="15.75" thickBot="1">
      <c r="A147" s="204" t="str">
        <f>IF(ISBLANK(Etablissement[[#This Row],[DATE]]),"",ROW(Etablissement[[#This Row],[NUM]])-ROW($A$19))</f>
        <v/>
      </c>
      <c r="B147" s="33"/>
      <c r="C147" s="98"/>
      <c r="D147" s="99"/>
      <c r="E147" s="98"/>
      <c r="F147" s="95"/>
      <c r="G147" s="27"/>
      <c r="H147" s="105"/>
      <c r="I147" s="111">
        <f>IF(Etablissement[[#This Row],[MOTIF]]="",0,Etablissement[[#This Row],[MONTANT HTVA REALISE]])</f>
        <v>0</v>
      </c>
      <c r="J147" s="32"/>
      <c r="L147" s="55">
        <f t="shared" si="4"/>
        <v>0</v>
      </c>
    </row>
    <row r="148" spans="1:12" ht="15.75" thickBot="1">
      <c r="A148" s="204" t="str">
        <f>IF(ISBLANK(Etablissement[[#This Row],[DATE]]),"",ROW(Etablissement[[#This Row],[NUM]])-ROW($A$19))</f>
        <v/>
      </c>
      <c r="B148" s="33"/>
      <c r="C148" s="98"/>
      <c r="D148" s="99"/>
      <c r="E148" s="98"/>
      <c r="F148" s="95"/>
      <c r="G148" s="27"/>
      <c r="H148" s="105"/>
      <c r="I148" s="111">
        <f>IF(Etablissement[[#This Row],[MOTIF]]="",0,Etablissement[[#This Row],[MONTANT HTVA REALISE]])</f>
        <v>0</v>
      </c>
      <c r="J148" s="32"/>
      <c r="L148" s="55">
        <f t="shared" si="4"/>
        <v>0</v>
      </c>
    </row>
    <row r="149" spans="1:12" ht="15.75" thickBot="1">
      <c r="A149" s="204" t="str">
        <f>IF(ISBLANK(Etablissement[[#This Row],[DATE]]),"",ROW(Etablissement[[#This Row],[NUM]])-ROW($A$19))</f>
        <v/>
      </c>
      <c r="B149" s="33"/>
      <c r="C149" s="98"/>
      <c r="D149" s="99"/>
      <c r="E149" s="98"/>
      <c r="F149" s="95"/>
      <c r="G149" s="27"/>
      <c r="H149" s="105"/>
      <c r="I149" s="111">
        <f>IF(Etablissement[[#This Row],[MOTIF]]="",0,Etablissement[[#This Row],[MONTANT HTVA REALISE]])</f>
        <v>0</v>
      </c>
      <c r="J149" s="32"/>
      <c r="L149" s="55">
        <f t="shared" si="4"/>
        <v>0</v>
      </c>
    </row>
    <row r="150" spans="1:12" ht="15.75" thickBot="1">
      <c r="A150" s="204" t="str">
        <f>IF(ISBLANK(Etablissement[[#This Row],[DATE]]),"",ROW(Etablissement[[#This Row],[NUM]])-ROW($A$19))</f>
        <v/>
      </c>
      <c r="B150" s="33"/>
      <c r="C150" s="98"/>
      <c r="D150" s="99"/>
      <c r="E150" s="98"/>
      <c r="F150" s="95"/>
      <c r="G150" s="27"/>
      <c r="H150" s="105"/>
      <c r="I150" s="111">
        <f>IF(Etablissement[[#This Row],[MOTIF]]="",0,Etablissement[[#This Row],[MONTANT HTVA REALISE]])</f>
        <v>0</v>
      </c>
      <c r="J150" s="32"/>
      <c r="L150" s="55">
        <f t="shared" ref="L150:L181" si="5">+F150-I150</f>
        <v>0</v>
      </c>
    </row>
    <row r="151" spans="1:12" ht="15.75" thickBot="1">
      <c r="A151" s="204" t="str">
        <f>IF(ISBLANK(Etablissement[[#This Row],[DATE]]),"",ROW(Etablissement[[#This Row],[NUM]])-ROW($A$19))</f>
        <v/>
      </c>
      <c r="B151" s="33"/>
      <c r="C151" s="98"/>
      <c r="D151" s="99"/>
      <c r="E151" s="98"/>
      <c r="F151" s="95"/>
      <c r="G151" s="27"/>
      <c r="H151" s="105"/>
      <c r="I151" s="111">
        <f>IF(Etablissement[[#This Row],[MOTIF]]="",0,Etablissement[[#This Row],[MONTANT HTVA REALISE]])</f>
        <v>0</v>
      </c>
      <c r="J151" s="32"/>
      <c r="L151" s="55">
        <f t="shared" si="5"/>
        <v>0</v>
      </c>
    </row>
    <row r="152" spans="1:12" ht="15.75" thickBot="1">
      <c r="A152" s="204" t="str">
        <f>IF(ISBLANK(Etablissement[[#This Row],[DATE]]),"",ROW(Etablissement[[#This Row],[NUM]])-ROW($A$19))</f>
        <v/>
      </c>
      <c r="B152" s="33"/>
      <c r="C152" s="98"/>
      <c r="D152" s="99"/>
      <c r="E152" s="98"/>
      <c r="F152" s="95"/>
      <c r="G152" s="27"/>
      <c r="H152" s="105"/>
      <c r="I152" s="111">
        <f>IF(Etablissement[[#This Row],[MOTIF]]="",0,Etablissement[[#This Row],[MONTANT HTVA REALISE]])</f>
        <v>0</v>
      </c>
      <c r="J152" s="32"/>
      <c r="L152" s="55">
        <f t="shared" si="5"/>
        <v>0</v>
      </c>
    </row>
    <row r="153" spans="1:12" ht="15.75" thickBot="1">
      <c r="A153" s="204" t="str">
        <f>IF(ISBLANK(Etablissement[[#This Row],[DATE]]),"",ROW(Etablissement[[#This Row],[NUM]])-ROW($A$19))</f>
        <v/>
      </c>
      <c r="B153" s="33"/>
      <c r="C153" s="98"/>
      <c r="D153" s="99"/>
      <c r="E153" s="98"/>
      <c r="F153" s="95"/>
      <c r="G153" s="27"/>
      <c r="H153" s="105"/>
      <c r="I153" s="111">
        <f>IF(Etablissement[[#This Row],[MOTIF]]="",0,Etablissement[[#This Row],[MONTANT HTVA REALISE]])</f>
        <v>0</v>
      </c>
      <c r="J153" s="32"/>
      <c r="L153" s="55">
        <f t="shared" si="5"/>
        <v>0</v>
      </c>
    </row>
    <row r="154" spans="1:12" ht="15.75" thickBot="1">
      <c r="A154" s="204" t="str">
        <f>IF(ISBLANK(Etablissement[[#This Row],[DATE]]),"",ROW(Etablissement[[#This Row],[NUM]])-ROW($A$19))</f>
        <v/>
      </c>
      <c r="B154" s="33"/>
      <c r="C154" s="98"/>
      <c r="D154" s="99"/>
      <c r="E154" s="98"/>
      <c r="F154" s="95"/>
      <c r="G154" s="27"/>
      <c r="H154" s="105"/>
      <c r="I154" s="111">
        <f>IF(Etablissement[[#This Row],[MOTIF]]="",0,Etablissement[[#This Row],[MONTANT HTVA REALISE]])</f>
        <v>0</v>
      </c>
      <c r="J154" s="32"/>
      <c r="L154" s="55">
        <f t="shared" si="5"/>
        <v>0</v>
      </c>
    </row>
    <row r="155" spans="1:12" ht="15.75" thickBot="1">
      <c r="A155" s="204" t="str">
        <f>IF(ISBLANK(Etablissement[[#This Row],[DATE]]),"",ROW(Etablissement[[#This Row],[NUM]])-ROW($A$19))</f>
        <v/>
      </c>
      <c r="B155" s="33"/>
      <c r="C155" s="98"/>
      <c r="D155" s="99"/>
      <c r="E155" s="98"/>
      <c r="F155" s="95"/>
      <c r="G155" s="27"/>
      <c r="H155" s="105"/>
      <c r="I155" s="111">
        <f>IF(Etablissement[[#This Row],[MOTIF]]="",0,Etablissement[[#This Row],[MONTANT HTVA REALISE]])</f>
        <v>0</v>
      </c>
      <c r="J155" s="32"/>
      <c r="L155" s="55">
        <f t="shared" si="5"/>
        <v>0</v>
      </c>
    </row>
    <row r="156" spans="1:12" ht="15.75" thickBot="1">
      <c r="A156" s="204" t="str">
        <f>IF(ISBLANK(Etablissement[[#This Row],[DATE]]),"",ROW(Etablissement[[#This Row],[NUM]])-ROW($A$19))</f>
        <v/>
      </c>
      <c r="B156" s="33"/>
      <c r="C156" s="98"/>
      <c r="D156" s="99"/>
      <c r="E156" s="98"/>
      <c r="F156" s="95"/>
      <c r="G156" s="27"/>
      <c r="H156" s="105"/>
      <c r="I156" s="111">
        <f>IF(Etablissement[[#This Row],[MOTIF]]="",0,Etablissement[[#This Row],[MONTANT HTVA REALISE]])</f>
        <v>0</v>
      </c>
      <c r="J156" s="32"/>
      <c r="L156" s="55">
        <f t="shared" si="5"/>
        <v>0</v>
      </c>
    </row>
    <row r="157" spans="1:12" ht="15.75" thickBot="1">
      <c r="A157" s="204" t="str">
        <f>IF(ISBLANK(Etablissement[[#This Row],[DATE]]),"",ROW(Etablissement[[#This Row],[NUM]])-ROW($A$19))</f>
        <v/>
      </c>
      <c r="B157" s="33"/>
      <c r="C157" s="98"/>
      <c r="D157" s="99"/>
      <c r="E157" s="98"/>
      <c r="F157" s="95"/>
      <c r="G157" s="27"/>
      <c r="H157" s="105"/>
      <c r="I157" s="111">
        <f>IF(Etablissement[[#This Row],[MOTIF]]="",0,Etablissement[[#This Row],[MONTANT HTVA REALISE]])</f>
        <v>0</v>
      </c>
      <c r="J157" s="32"/>
      <c r="L157" s="55">
        <f t="shared" si="5"/>
        <v>0</v>
      </c>
    </row>
    <row r="158" spans="1:12" ht="15.75" thickBot="1">
      <c r="A158" s="204" t="str">
        <f>IF(ISBLANK(Etablissement[[#This Row],[DATE]]),"",ROW(Etablissement[[#This Row],[NUM]])-ROW($A$19))</f>
        <v/>
      </c>
      <c r="B158" s="33"/>
      <c r="C158" s="98"/>
      <c r="D158" s="99"/>
      <c r="E158" s="98"/>
      <c r="F158" s="95"/>
      <c r="G158" s="27"/>
      <c r="H158" s="105"/>
      <c r="I158" s="111">
        <f>IF(Etablissement[[#This Row],[MOTIF]]="",0,Etablissement[[#This Row],[MONTANT HTVA REALISE]])</f>
        <v>0</v>
      </c>
      <c r="J158" s="32"/>
      <c r="L158" s="55">
        <f t="shared" si="5"/>
        <v>0</v>
      </c>
    </row>
    <row r="159" spans="1:12" ht="15.75" thickBot="1">
      <c r="A159" s="204" t="str">
        <f>IF(ISBLANK(Etablissement[[#This Row],[DATE]]),"",ROW(Etablissement[[#This Row],[NUM]])-ROW($A$19))</f>
        <v/>
      </c>
      <c r="B159" s="33"/>
      <c r="C159" s="98"/>
      <c r="D159" s="99"/>
      <c r="E159" s="98"/>
      <c r="F159" s="95"/>
      <c r="G159" s="27"/>
      <c r="H159" s="105"/>
      <c r="I159" s="111">
        <f>IF(Etablissement[[#This Row],[MOTIF]]="",0,Etablissement[[#This Row],[MONTANT HTVA REALISE]])</f>
        <v>0</v>
      </c>
      <c r="J159" s="32"/>
      <c r="L159" s="55">
        <f t="shared" si="5"/>
        <v>0</v>
      </c>
    </row>
    <row r="160" spans="1:12" ht="15.75" thickBot="1">
      <c r="A160" s="204" t="str">
        <f>IF(ISBLANK(Etablissement[[#This Row],[DATE]]),"",ROW(Etablissement[[#This Row],[NUM]])-ROW($A$19))</f>
        <v/>
      </c>
      <c r="B160" s="33"/>
      <c r="C160" s="98"/>
      <c r="D160" s="99"/>
      <c r="E160" s="98"/>
      <c r="F160" s="95"/>
      <c r="G160" s="27"/>
      <c r="H160" s="105"/>
      <c r="I160" s="111">
        <f>IF(Etablissement[[#This Row],[MOTIF]]="",0,Etablissement[[#This Row],[MONTANT HTVA REALISE]])</f>
        <v>0</v>
      </c>
      <c r="J160" s="32"/>
      <c r="L160" s="55">
        <f t="shared" si="5"/>
        <v>0</v>
      </c>
    </row>
    <row r="161" spans="1:12" ht="15.75" thickBot="1">
      <c r="A161" s="204" t="str">
        <f>IF(ISBLANK(Etablissement[[#This Row],[DATE]]),"",ROW(Etablissement[[#This Row],[NUM]])-ROW($A$19))</f>
        <v/>
      </c>
      <c r="B161" s="33"/>
      <c r="C161" s="98"/>
      <c r="D161" s="99"/>
      <c r="E161" s="98"/>
      <c r="F161" s="95"/>
      <c r="G161" s="27"/>
      <c r="H161" s="105"/>
      <c r="I161" s="111">
        <f>IF(Etablissement[[#This Row],[MOTIF]]="",0,Etablissement[[#This Row],[MONTANT HTVA REALISE]])</f>
        <v>0</v>
      </c>
      <c r="J161" s="32"/>
      <c r="L161" s="55">
        <f t="shared" si="5"/>
        <v>0</v>
      </c>
    </row>
    <row r="162" spans="1:12" ht="15.75" thickBot="1">
      <c r="A162" s="204" t="str">
        <f>IF(ISBLANK(Etablissement[[#This Row],[DATE]]),"",ROW(Etablissement[[#This Row],[NUM]])-ROW($A$19))</f>
        <v/>
      </c>
      <c r="B162" s="33"/>
      <c r="C162" s="98"/>
      <c r="D162" s="99"/>
      <c r="E162" s="98"/>
      <c r="F162" s="95"/>
      <c r="G162" s="27"/>
      <c r="H162" s="105"/>
      <c r="I162" s="111">
        <f>IF(Etablissement[[#This Row],[MOTIF]]="",0,Etablissement[[#This Row],[MONTANT HTVA REALISE]])</f>
        <v>0</v>
      </c>
      <c r="J162" s="32"/>
      <c r="L162" s="55">
        <f t="shared" si="5"/>
        <v>0</v>
      </c>
    </row>
    <row r="163" spans="1:12" ht="15.75" thickBot="1">
      <c r="A163" s="204" t="str">
        <f>IF(ISBLANK(Etablissement[[#This Row],[DATE]]),"",ROW(Etablissement[[#This Row],[NUM]])-ROW($A$19))</f>
        <v/>
      </c>
      <c r="B163" s="33"/>
      <c r="C163" s="98"/>
      <c r="D163" s="99"/>
      <c r="E163" s="98"/>
      <c r="F163" s="95"/>
      <c r="G163" s="27"/>
      <c r="H163" s="105"/>
      <c r="I163" s="111">
        <f>IF(Etablissement[[#This Row],[MOTIF]]="",0,Etablissement[[#This Row],[MONTANT HTVA REALISE]])</f>
        <v>0</v>
      </c>
      <c r="J163" s="32"/>
      <c r="L163" s="55">
        <f t="shared" si="5"/>
        <v>0</v>
      </c>
    </row>
    <row r="164" spans="1:12" ht="15.75" thickBot="1">
      <c r="A164" s="204" t="str">
        <f>IF(ISBLANK(Etablissement[[#This Row],[DATE]]),"",ROW(Etablissement[[#This Row],[NUM]])-ROW($A$19))</f>
        <v/>
      </c>
      <c r="B164" s="33"/>
      <c r="C164" s="98"/>
      <c r="D164" s="99"/>
      <c r="E164" s="98"/>
      <c r="F164" s="95"/>
      <c r="G164" s="27"/>
      <c r="H164" s="105"/>
      <c r="I164" s="111">
        <f>IF(Etablissement[[#This Row],[MOTIF]]="",0,Etablissement[[#This Row],[MONTANT HTVA REALISE]])</f>
        <v>0</v>
      </c>
      <c r="J164" s="32"/>
      <c r="L164" s="55">
        <f t="shared" si="5"/>
        <v>0</v>
      </c>
    </row>
    <row r="165" spans="1:12" ht="15.75" thickBot="1">
      <c r="A165" s="204" t="str">
        <f>IF(ISBLANK(Etablissement[[#This Row],[DATE]]),"",ROW(Etablissement[[#This Row],[NUM]])-ROW($A$19))</f>
        <v/>
      </c>
      <c r="B165" s="33"/>
      <c r="C165" s="98"/>
      <c r="D165" s="99"/>
      <c r="E165" s="98"/>
      <c r="F165" s="95"/>
      <c r="G165" s="27"/>
      <c r="H165" s="105"/>
      <c r="I165" s="111">
        <f>IF(Etablissement[[#This Row],[MOTIF]]="",0,Etablissement[[#This Row],[MONTANT HTVA REALISE]])</f>
        <v>0</v>
      </c>
      <c r="J165" s="32"/>
      <c r="L165" s="55">
        <f t="shared" si="5"/>
        <v>0</v>
      </c>
    </row>
    <row r="166" spans="1:12" ht="15.75" thickBot="1">
      <c r="A166" s="204" t="str">
        <f>IF(ISBLANK(Etablissement[[#This Row],[DATE]]),"",ROW(Etablissement[[#This Row],[NUM]])-ROW($A$19))</f>
        <v/>
      </c>
      <c r="B166" s="33"/>
      <c r="C166" s="98"/>
      <c r="D166" s="99"/>
      <c r="E166" s="98"/>
      <c r="F166" s="95"/>
      <c r="G166" s="27"/>
      <c r="H166" s="105"/>
      <c r="I166" s="111">
        <f>IF(Etablissement[[#This Row],[MOTIF]]="",0,Etablissement[[#This Row],[MONTANT HTVA REALISE]])</f>
        <v>0</v>
      </c>
      <c r="J166" s="32"/>
      <c r="L166" s="55">
        <f t="shared" si="5"/>
        <v>0</v>
      </c>
    </row>
    <row r="167" spans="1:12" ht="15.75" thickBot="1">
      <c r="A167" s="204" t="str">
        <f>IF(ISBLANK(Etablissement[[#This Row],[DATE]]),"",ROW(Etablissement[[#This Row],[NUM]])-ROW($A$19))</f>
        <v/>
      </c>
      <c r="B167" s="33"/>
      <c r="C167" s="98"/>
      <c r="D167" s="99"/>
      <c r="E167" s="98"/>
      <c r="F167" s="95"/>
      <c r="G167" s="27"/>
      <c r="H167" s="105"/>
      <c r="I167" s="111">
        <f>IF(Etablissement[[#This Row],[MOTIF]]="",0,Etablissement[[#This Row],[MONTANT HTVA REALISE]])</f>
        <v>0</v>
      </c>
      <c r="J167" s="32"/>
      <c r="L167" s="55">
        <f t="shared" si="5"/>
        <v>0</v>
      </c>
    </row>
    <row r="168" spans="1:12" ht="15.75" thickBot="1">
      <c r="A168" s="204" t="str">
        <f>IF(ISBLANK(Etablissement[[#This Row],[DATE]]),"",ROW(Etablissement[[#This Row],[NUM]])-ROW($A$19))</f>
        <v/>
      </c>
      <c r="B168" s="33"/>
      <c r="C168" s="98"/>
      <c r="D168" s="99"/>
      <c r="E168" s="98"/>
      <c r="F168" s="95"/>
      <c r="G168" s="27"/>
      <c r="H168" s="105"/>
      <c r="I168" s="111">
        <f>IF(Etablissement[[#This Row],[MOTIF]]="",0,Etablissement[[#This Row],[MONTANT HTVA REALISE]])</f>
        <v>0</v>
      </c>
      <c r="J168" s="32"/>
      <c r="L168" s="55">
        <f t="shared" si="5"/>
        <v>0</v>
      </c>
    </row>
    <row r="169" spans="1:12" ht="15.75" thickBot="1">
      <c r="A169" s="204" t="str">
        <f>IF(ISBLANK(Etablissement[[#This Row],[DATE]]),"",ROW(Etablissement[[#This Row],[NUM]])-ROW($A$19))</f>
        <v/>
      </c>
      <c r="B169" s="33"/>
      <c r="C169" s="98"/>
      <c r="D169" s="99"/>
      <c r="E169" s="98"/>
      <c r="F169" s="95"/>
      <c r="G169" s="27"/>
      <c r="H169" s="105"/>
      <c r="I169" s="111">
        <f>IF(Etablissement[[#This Row],[MOTIF]]="",0,Etablissement[[#This Row],[MONTANT HTVA REALISE]])</f>
        <v>0</v>
      </c>
      <c r="J169" s="32"/>
      <c r="L169" s="55">
        <f t="shared" si="5"/>
        <v>0</v>
      </c>
    </row>
    <row r="170" spans="1:12" ht="15.75" thickBot="1">
      <c r="A170" s="204" t="str">
        <f>IF(ISBLANK(Etablissement[[#This Row],[DATE]]),"",ROW(Etablissement[[#This Row],[NUM]])-ROW($A$19))</f>
        <v/>
      </c>
      <c r="B170" s="33"/>
      <c r="C170" s="98"/>
      <c r="D170" s="99"/>
      <c r="E170" s="98"/>
      <c r="F170" s="95"/>
      <c r="G170" s="27"/>
      <c r="H170" s="105"/>
      <c r="I170" s="111">
        <f>IF(Etablissement[[#This Row],[MOTIF]]="",0,Etablissement[[#This Row],[MONTANT HTVA REALISE]])</f>
        <v>0</v>
      </c>
      <c r="J170" s="32"/>
      <c r="L170" s="55">
        <f t="shared" si="5"/>
        <v>0</v>
      </c>
    </row>
    <row r="171" spans="1:12" ht="15.75" thickBot="1">
      <c r="A171" s="204" t="str">
        <f>IF(ISBLANK(Etablissement[[#This Row],[DATE]]),"",ROW(Etablissement[[#This Row],[NUM]])-ROW($A$19))</f>
        <v/>
      </c>
      <c r="B171" s="33"/>
      <c r="C171" s="98"/>
      <c r="D171" s="99"/>
      <c r="E171" s="98"/>
      <c r="F171" s="95"/>
      <c r="G171" s="27"/>
      <c r="H171" s="105"/>
      <c r="I171" s="111">
        <f>IF(Etablissement[[#This Row],[MOTIF]]="",0,Etablissement[[#This Row],[MONTANT HTVA REALISE]])</f>
        <v>0</v>
      </c>
      <c r="J171" s="32"/>
      <c r="L171" s="55">
        <f t="shared" si="5"/>
        <v>0</v>
      </c>
    </row>
    <row r="172" spans="1:12" ht="15.75" thickBot="1">
      <c r="A172" s="204" t="str">
        <f>IF(ISBLANK(Etablissement[[#This Row],[DATE]]),"",ROW(Etablissement[[#This Row],[NUM]])-ROW($A$19))</f>
        <v/>
      </c>
      <c r="B172" s="33"/>
      <c r="C172" s="98"/>
      <c r="D172" s="99"/>
      <c r="E172" s="98"/>
      <c r="F172" s="95"/>
      <c r="G172" s="27"/>
      <c r="H172" s="105"/>
      <c r="I172" s="111">
        <f>IF(Etablissement[[#This Row],[MOTIF]]="",0,Etablissement[[#This Row],[MONTANT HTVA REALISE]])</f>
        <v>0</v>
      </c>
      <c r="J172" s="32"/>
      <c r="L172" s="55">
        <f t="shared" si="5"/>
        <v>0</v>
      </c>
    </row>
    <row r="173" spans="1:12" ht="15.75" thickBot="1">
      <c r="A173" s="204" t="str">
        <f>IF(ISBLANK(Etablissement[[#This Row],[DATE]]),"",ROW(Etablissement[[#This Row],[NUM]])-ROW($A$19))</f>
        <v/>
      </c>
      <c r="B173" s="33"/>
      <c r="C173" s="98"/>
      <c r="D173" s="99"/>
      <c r="E173" s="98"/>
      <c r="F173" s="95"/>
      <c r="G173" s="27"/>
      <c r="H173" s="105"/>
      <c r="I173" s="111">
        <f>IF(Etablissement[[#This Row],[MOTIF]]="",0,Etablissement[[#This Row],[MONTANT HTVA REALISE]])</f>
        <v>0</v>
      </c>
      <c r="J173" s="32"/>
      <c r="L173" s="55">
        <f t="shared" si="5"/>
        <v>0</v>
      </c>
    </row>
    <row r="174" spans="1:12" ht="15.75" thickBot="1">
      <c r="A174" s="204" t="str">
        <f>IF(ISBLANK(Etablissement[[#This Row],[DATE]]),"",ROW(Etablissement[[#This Row],[NUM]])-ROW($A$19))</f>
        <v/>
      </c>
      <c r="B174" s="33"/>
      <c r="C174" s="98"/>
      <c r="D174" s="99"/>
      <c r="E174" s="98"/>
      <c r="F174" s="95"/>
      <c r="G174" s="27"/>
      <c r="H174" s="105"/>
      <c r="I174" s="111">
        <f>IF(Etablissement[[#This Row],[MOTIF]]="",0,Etablissement[[#This Row],[MONTANT HTVA REALISE]])</f>
        <v>0</v>
      </c>
      <c r="J174" s="32"/>
      <c r="L174" s="55">
        <f t="shared" si="5"/>
        <v>0</v>
      </c>
    </row>
    <row r="175" spans="1:12" ht="15.75" thickBot="1">
      <c r="A175" s="204" t="str">
        <f>IF(ISBLANK(Etablissement[[#This Row],[DATE]]),"",ROW(Etablissement[[#This Row],[NUM]])-ROW($A$19))</f>
        <v/>
      </c>
      <c r="B175" s="33"/>
      <c r="C175" s="98"/>
      <c r="D175" s="99"/>
      <c r="E175" s="98"/>
      <c r="F175" s="95"/>
      <c r="G175" s="27"/>
      <c r="H175" s="105"/>
      <c r="I175" s="111">
        <f>IF(Etablissement[[#This Row],[MOTIF]]="",0,Etablissement[[#This Row],[MONTANT HTVA REALISE]])</f>
        <v>0</v>
      </c>
      <c r="J175" s="32"/>
      <c r="L175" s="55">
        <f t="shared" si="5"/>
        <v>0</v>
      </c>
    </row>
    <row r="176" spans="1:12" ht="15.75" thickBot="1">
      <c r="A176" s="204" t="str">
        <f>IF(ISBLANK(Etablissement[[#This Row],[DATE]]),"",ROW(Etablissement[[#This Row],[NUM]])-ROW($A$19))</f>
        <v/>
      </c>
      <c r="B176" s="33"/>
      <c r="C176" s="98"/>
      <c r="D176" s="99"/>
      <c r="E176" s="98"/>
      <c r="F176" s="95"/>
      <c r="G176" s="27"/>
      <c r="H176" s="105"/>
      <c r="I176" s="111">
        <f>IF(Etablissement[[#This Row],[MOTIF]]="",0,Etablissement[[#This Row],[MONTANT HTVA REALISE]])</f>
        <v>0</v>
      </c>
      <c r="J176" s="32"/>
      <c r="L176" s="55">
        <f t="shared" si="5"/>
        <v>0</v>
      </c>
    </row>
    <row r="177" spans="1:12" ht="15.75" thickBot="1">
      <c r="A177" s="204" t="str">
        <f>IF(ISBLANK(Etablissement[[#This Row],[DATE]]),"",ROW(Etablissement[[#This Row],[NUM]])-ROW($A$19))</f>
        <v/>
      </c>
      <c r="B177" s="33"/>
      <c r="C177" s="98"/>
      <c r="D177" s="99"/>
      <c r="E177" s="98"/>
      <c r="F177" s="95"/>
      <c r="G177" s="27"/>
      <c r="H177" s="105"/>
      <c r="I177" s="111">
        <f>IF(Etablissement[[#This Row],[MOTIF]]="",0,Etablissement[[#This Row],[MONTANT HTVA REALISE]])</f>
        <v>0</v>
      </c>
      <c r="J177" s="32"/>
      <c r="L177" s="55">
        <f t="shared" si="5"/>
        <v>0</v>
      </c>
    </row>
    <row r="178" spans="1:12" ht="15.75" thickBot="1">
      <c r="A178" s="204" t="str">
        <f>IF(ISBLANK(Etablissement[[#This Row],[DATE]]),"",ROW(Etablissement[[#This Row],[NUM]])-ROW($A$19))</f>
        <v/>
      </c>
      <c r="B178" s="33"/>
      <c r="C178" s="98"/>
      <c r="D178" s="99"/>
      <c r="E178" s="98"/>
      <c r="F178" s="95"/>
      <c r="G178" s="27"/>
      <c r="H178" s="105"/>
      <c r="I178" s="111">
        <f>IF(Etablissement[[#This Row],[MOTIF]]="",0,Etablissement[[#This Row],[MONTANT HTVA REALISE]])</f>
        <v>0</v>
      </c>
      <c r="J178" s="32"/>
      <c r="L178" s="55">
        <f t="shared" si="5"/>
        <v>0</v>
      </c>
    </row>
    <row r="179" spans="1:12" ht="15.75" thickBot="1">
      <c r="A179" s="204" t="str">
        <f>IF(ISBLANK(Etablissement[[#This Row],[DATE]]),"",ROW(Etablissement[[#This Row],[NUM]])-ROW($A$19))</f>
        <v/>
      </c>
      <c r="B179" s="33"/>
      <c r="C179" s="98"/>
      <c r="D179" s="99"/>
      <c r="E179" s="98"/>
      <c r="F179" s="95"/>
      <c r="G179" s="27"/>
      <c r="H179" s="105"/>
      <c r="I179" s="111">
        <f>IF(Etablissement[[#This Row],[MOTIF]]="",0,Etablissement[[#This Row],[MONTANT HTVA REALISE]])</f>
        <v>0</v>
      </c>
      <c r="J179" s="32"/>
      <c r="L179" s="55">
        <f t="shared" si="5"/>
        <v>0</v>
      </c>
    </row>
    <row r="180" spans="1:12" ht="15.75" thickBot="1">
      <c r="A180" s="204" t="str">
        <f>IF(ISBLANK(Etablissement[[#This Row],[DATE]]),"",ROW(Etablissement[[#This Row],[NUM]])-ROW($A$19))</f>
        <v/>
      </c>
      <c r="B180" s="33"/>
      <c r="C180" s="98"/>
      <c r="D180" s="99"/>
      <c r="E180" s="98"/>
      <c r="F180" s="95"/>
      <c r="G180" s="27"/>
      <c r="H180" s="105"/>
      <c r="I180" s="111">
        <f>IF(Etablissement[[#This Row],[MOTIF]]="",0,Etablissement[[#This Row],[MONTANT HTVA REALISE]])</f>
        <v>0</v>
      </c>
      <c r="J180" s="32"/>
      <c r="L180" s="55">
        <f t="shared" si="5"/>
        <v>0</v>
      </c>
    </row>
    <row r="181" spans="1:12" ht="15.75" thickBot="1">
      <c r="A181" s="204" t="str">
        <f>IF(ISBLANK(Etablissement[[#This Row],[DATE]]),"",ROW(Etablissement[[#This Row],[NUM]])-ROW($A$19))</f>
        <v/>
      </c>
      <c r="B181" s="33"/>
      <c r="C181" s="98"/>
      <c r="D181" s="99"/>
      <c r="E181" s="98"/>
      <c r="F181" s="95"/>
      <c r="G181" s="27"/>
      <c r="H181" s="105"/>
      <c r="I181" s="111">
        <f>IF(Etablissement[[#This Row],[MOTIF]]="",0,Etablissement[[#This Row],[MONTANT HTVA REALISE]])</f>
        <v>0</v>
      </c>
      <c r="J181" s="32"/>
      <c r="L181" s="55">
        <f t="shared" si="5"/>
        <v>0</v>
      </c>
    </row>
    <row r="182" spans="1:12" ht="15.75" thickBot="1">
      <c r="A182" s="204" t="str">
        <f>IF(ISBLANK(Etablissement[[#This Row],[DATE]]),"",ROW(Etablissement[[#This Row],[NUM]])-ROW($A$19))</f>
        <v/>
      </c>
      <c r="B182" s="33"/>
      <c r="C182" s="98"/>
      <c r="D182" s="99"/>
      <c r="E182" s="98"/>
      <c r="F182" s="95"/>
      <c r="G182" s="27"/>
      <c r="H182" s="105"/>
      <c r="I182" s="111">
        <f>IF(Etablissement[[#This Row],[MOTIF]]="",0,Etablissement[[#This Row],[MONTANT HTVA REALISE]])</f>
        <v>0</v>
      </c>
      <c r="J182" s="32"/>
      <c r="L182" s="55">
        <f t="shared" ref="L182:L217" si="6">+F182-I182</f>
        <v>0</v>
      </c>
    </row>
    <row r="183" spans="1:12" ht="15.75" thickBot="1">
      <c r="A183" s="204" t="str">
        <f>IF(ISBLANK(Etablissement[[#This Row],[DATE]]),"",ROW(Etablissement[[#This Row],[NUM]])-ROW($A$19))</f>
        <v/>
      </c>
      <c r="B183" s="33"/>
      <c r="C183" s="98"/>
      <c r="D183" s="99"/>
      <c r="E183" s="98"/>
      <c r="F183" s="95"/>
      <c r="G183" s="27"/>
      <c r="H183" s="105"/>
      <c r="I183" s="111">
        <f>IF(Etablissement[[#This Row],[MOTIF]]="",0,Etablissement[[#This Row],[MONTANT HTVA REALISE]])</f>
        <v>0</v>
      </c>
      <c r="J183" s="32"/>
      <c r="L183" s="55">
        <f t="shared" si="6"/>
        <v>0</v>
      </c>
    </row>
    <row r="184" spans="1:12" ht="15.75" thickBot="1">
      <c r="A184" s="204" t="str">
        <f>IF(ISBLANK(Etablissement[[#This Row],[DATE]]),"",ROW(Etablissement[[#This Row],[NUM]])-ROW($A$19))</f>
        <v/>
      </c>
      <c r="B184" s="33"/>
      <c r="C184" s="98"/>
      <c r="D184" s="99"/>
      <c r="E184" s="98"/>
      <c r="F184" s="95"/>
      <c r="G184" s="27"/>
      <c r="H184" s="105"/>
      <c r="I184" s="111">
        <f>IF(Etablissement[[#This Row],[MOTIF]]="",0,Etablissement[[#This Row],[MONTANT HTVA REALISE]])</f>
        <v>0</v>
      </c>
      <c r="J184" s="32"/>
      <c r="L184" s="55">
        <f t="shared" si="6"/>
        <v>0</v>
      </c>
    </row>
    <row r="185" spans="1:12" ht="15.75" thickBot="1">
      <c r="A185" s="204" t="str">
        <f>IF(ISBLANK(Etablissement[[#This Row],[DATE]]),"",ROW(Etablissement[[#This Row],[NUM]])-ROW($A$19))</f>
        <v/>
      </c>
      <c r="B185" s="33"/>
      <c r="C185" s="98"/>
      <c r="D185" s="99"/>
      <c r="E185" s="98"/>
      <c r="F185" s="95"/>
      <c r="G185" s="27"/>
      <c r="H185" s="105"/>
      <c r="I185" s="111">
        <f>IF(Etablissement[[#This Row],[MOTIF]]="",0,Etablissement[[#This Row],[MONTANT HTVA REALISE]])</f>
        <v>0</v>
      </c>
      <c r="J185" s="32"/>
      <c r="L185" s="55">
        <f t="shared" si="6"/>
        <v>0</v>
      </c>
    </row>
    <row r="186" spans="1:12" ht="15.75" thickBot="1">
      <c r="A186" s="204" t="str">
        <f>IF(ISBLANK(Etablissement[[#This Row],[DATE]]),"",ROW(Etablissement[[#This Row],[NUM]])-ROW($A$19))</f>
        <v/>
      </c>
      <c r="B186" s="33"/>
      <c r="C186" s="98"/>
      <c r="D186" s="99"/>
      <c r="E186" s="98"/>
      <c r="F186" s="95"/>
      <c r="G186" s="27"/>
      <c r="H186" s="105"/>
      <c r="I186" s="111">
        <f>IF(Etablissement[[#This Row],[MOTIF]]="",0,Etablissement[[#This Row],[MONTANT HTVA REALISE]])</f>
        <v>0</v>
      </c>
      <c r="J186" s="32"/>
      <c r="L186" s="55">
        <f t="shared" si="6"/>
        <v>0</v>
      </c>
    </row>
    <row r="187" spans="1:12" ht="15.75" thickBot="1">
      <c r="A187" s="204" t="str">
        <f>IF(ISBLANK(Etablissement[[#This Row],[DATE]]),"",ROW(Etablissement[[#This Row],[NUM]])-ROW($A$19))</f>
        <v/>
      </c>
      <c r="B187" s="33"/>
      <c r="C187" s="98"/>
      <c r="D187" s="99"/>
      <c r="E187" s="98"/>
      <c r="F187" s="95"/>
      <c r="G187" s="27"/>
      <c r="H187" s="105"/>
      <c r="I187" s="111">
        <f>IF(Etablissement[[#This Row],[MOTIF]]="",0,Etablissement[[#This Row],[MONTANT HTVA REALISE]])</f>
        <v>0</v>
      </c>
      <c r="J187" s="32"/>
      <c r="L187" s="55">
        <f t="shared" si="6"/>
        <v>0</v>
      </c>
    </row>
    <row r="188" spans="1:12" ht="15.75" thickBot="1">
      <c r="A188" s="204" t="str">
        <f>IF(ISBLANK(Etablissement[[#This Row],[DATE]]),"",ROW(Etablissement[[#This Row],[NUM]])-ROW($A$19))</f>
        <v/>
      </c>
      <c r="B188" s="33"/>
      <c r="C188" s="98"/>
      <c r="D188" s="99"/>
      <c r="E188" s="98"/>
      <c r="F188" s="95"/>
      <c r="G188" s="27"/>
      <c r="H188" s="105"/>
      <c r="I188" s="111">
        <f>IF(Etablissement[[#This Row],[MOTIF]]="",0,Etablissement[[#This Row],[MONTANT HTVA REALISE]])</f>
        <v>0</v>
      </c>
      <c r="J188" s="32"/>
      <c r="L188" s="55">
        <f t="shared" si="6"/>
        <v>0</v>
      </c>
    </row>
    <row r="189" spans="1:12" ht="15.75" thickBot="1">
      <c r="A189" s="204" t="str">
        <f>IF(ISBLANK(Etablissement[[#This Row],[DATE]]),"",ROW(Etablissement[[#This Row],[NUM]])-ROW($A$19))</f>
        <v/>
      </c>
      <c r="B189" s="33"/>
      <c r="C189" s="98"/>
      <c r="D189" s="99"/>
      <c r="E189" s="98"/>
      <c r="F189" s="95"/>
      <c r="G189" s="27"/>
      <c r="H189" s="105"/>
      <c r="I189" s="111">
        <f>IF(Etablissement[[#This Row],[MOTIF]]="",0,Etablissement[[#This Row],[MONTANT HTVA REALISE]])</f>
        <v>0</v>
      </c>
      <c r="J189" s="32"/>
      <c r="L189" s="55">
        <f t="shared" si="6"/>
        <v>0</v>
      </c>
    </row>
    <row r="190" spans="1:12" ht="15.75" thickBot="1">
      <c r="A190" s="204" t="str">
        <f>IF(ISBLANK(Etablissement[[#This Row],[DATE]]),"",ROW(Etablissement[[#This Row],[NUM]])-ROW($A$19))</f>
        <v/>
      </c>
      <c r="B190" s="33"/>
      <c r="C190" s="98"/>
      <c r="D190" s="99"/>
      <c r="E190" s="98"/>
      <c r="F190" s="95"/>
      <c r="G190" s="27"/>
      <c r="H190" s="105"/>
      <c r="I190" s="111">
        <f>IF(Etablissement[[#This Row],[MOTIF]]="",0,Etablissement[[#This Row],[MONTANT HTVA REALISE]])</f>
        <v>0</v>
      </c>
      <c r="J190" s="32"/>
      <c r="L190" s="55">
        <f t="shared" si="6"/>
        <v>0</v>
      </c>
    </row>
    <row r="191" spans="1:12" ht="15.75" thickBot="1">
      <c r="A191" s="204" t="str">
        <f>IF(ISBLANK(Etablissement[[#This Row],[DATE]]),"",ROW(Etablissement[[#This Row],[NUM]])-ROW($A$19))</f>
        <v/>
      </c>
      <c r="B191" s="33"/>
      <c r="C191" s="98"/>
      <c r="D191" s="99"/>
      <c r="E191" s="98"/>
      <c r="F191" s="95"/>
      <c r="G191" s="27"/>
      <c r="H191" s="105"/>
      <c r="I191" s="111">
        <f>IF(Etablissement[[#This Row],[MOTIF]]="",0,Etablissement[[#This Row],[MONTANT HTVA REALISE]])</f>
        <v>0</v>
      </c>
      <c r="J191" s="32"/>
      <c r="L191" s="55">
        <f t="shared" si="6"/>
        <v>0</v>
      </c>
    </row>
    <row r="192" spans="1:12" ht="15.75" thickBot="1">
      <c r="A192" s="204" t="str">
        <f>IF(ISBLANK(Etablissement[[#This Row],[DATE]]),"",ROW(Etablissement[[#This Row],[NUM]])-ROW($A$19))</f>
        <v/>
      </c>
      <c r="B192" s="33"/>
      <c r="C192" s="98"/>
      <c r="D192" s="99"/>
      <c r="E192" s="98"/>
      <c r="F192" s="95"/>
      <c r="G192" s="27"/>
      <c r="H192" s="105"/>
      <c r="I192" s="111">
        <f>IF(Etablissement[[#This Row],[MOTIF]]="",0,Etablissement[[#This Row],[MONTANT HTVA REALISE]])</f>
        <v>0</v>
      </c>
      <c r="J192" s="32"/>
      <c r="L192" s="55">
        <f t="shared" si="6"/>
        <v>0</v>
      </c>
    </row>
    <row r="193" spans="1:12" ht="15.75" thickBot="1">
      <c r="A193" s="204" t="str">
        <f>IF(ISBLANK(Etablissement[[#This Row],[DATE]]),"",ROW(Etablissement[[#This Row],[NUM]])-ROW($A$19))</f>
        <v/>
      </c>
      <c r="B193" s="33"/>
      <c r="C193" s="98"/>
      <c r="D193" s="99"/>
      <c r="E193" s="98"/>
      <c r="F193" s="95"/>
      <c r="G193" s="27"/>
      <c r="H193" s="105"/>
      <c r="I193" s="111">
        <f>IF(Etablissement[[#This Row],[MOTIF]]="",0,Etablissement[[#This Row],[MONTANT HTVA REALISE]])</f>
        <v>0</v>
      </c>
      <c r="J193" s="32"/>
      <c r="L193" s="55">
        <f t="shared" si="6"/>
        <v>0</v>
      </c>
    </row>
    <row r="194" spans="1:12" ht="15.75" thickBot="1">
      <c r="A194" s="204" t="str">
        <f>IF(ISBLANK(Etablissement[[#This Row],[DATE]]),"",ROW(Etablissement[[#This Row],[NUM]])-ROW($A$19))</f>
        <v/>
      </c>
      <c r="B194" s="33"/>
      <c r="C194" s="98"/>
      <c r="D194" s="99"/>
      <c r="E194" s="98"/>
      <c r="F194" s="95"/>
      <c r="G194" s="27"/>
      <c r="H194" s="105"/>
      <c r="I194" s="111">
        <f>IF(Etablissement[[#This Row],[MOTIF]]="",0,Etablissement[[#This Row],[MONTANT HTVA REALISE]])</f>
        <v>0</v>
      </c>
      <c r="J194" s="32"/>
      <c r="L194" s="55">
        <f t="shared" si="6"/>
        <v>0</v>
      </c>
    </row>
    <row r="195" spans="1:12" ht="15.75" thickBot="1">
      <c r="A195" s="204" t="str">
        <f>IF(ISBLANK(Etablissement[[#This Row],[DATE]]),"",ROW(Etablissement[[#This Row],[NUM]])-ROW($A$19))</f>
        <v/>
      </c>
      <c r="B195" s="33"/>
      <c r="C195" s="98"/>
      <c r="D195" s="99"/>
      <c r="E195" s="98"/>
      <c r="F195" s="95"/>
      <c r="G195" s="27"/>
      <c r="H195" s="105"/>
      <c r="I195" s="111">
        <f>IF(Etablissement[[#This Row],[MOTIF]]="",0,Etablissement[[#This Row],[MONTANT HTVA REALISE]])</f>
        <v>0</v>
      </c>
      <c r="J195" s="32"/>
      <c r="L195" s="55">
        <f t="shared" si="6"/>
        <v>0</v>
      </c>
    </row>
    <row r="196" spans="1:12" ht="15.75" thickBot="1">
      <c r="A196" s="204" t="str">
        <f>IF(ISBLANK(Etablissement[[#This Row],[DATE]]),"",ROW(Etablissement[[#This Row],[NUM]])-ROW($A$19))</f>
        <v/>
      </c>
      <c r="B196" s="33"/>
      <c r="C196" s="98"/>
      <c r="D196" s="99"/>
      <c r="E196" s="98"/>
      <c r="F196" s="95"/>
      <c r="G196" s="27"/>
      <c r="H196" s="105"/>
      <c r="I196" s="111">
        <f>IF(Etablissement[[#This Row],[MOTIF]]="",0,Etablissement[[#This Row],[MONTANT HTVA REALISE]])</f>
        <v>0</v>
      </c>
      <c r="J196" s="32"/>
      <c r="L196" s="55">
        <f t="shared" si="6"/>
        <v>0</v>
      </c>
    </row>
    <row r="197" spans="1:12" ht="15.75" thickBot="1">
      <c r="A197" s="204" t="str">
        <f>IF(ISBLANK(Etablissement[[#This Row],[DATE]]),"",ROW(Etablissement[[#This Row],[NUM]])-ROW($A$19))</f>
        <v/>
      </c>
      <c r="B197" s="33"/>
      <c r="C197" s="98"/>
      <c r="D197" s="99"/>
      <c r="E197" s="98"/>
      <c r="F197" s="95"/>
      <c r="G197" s="27"/>
      <c r="H197" s="105"/>
      <c r="I197" s="111">
        <f>IF(Etablissement[[#This Row],[MOTIF]]="",0,Etablissement[[#This Row],[MONTANT HTVA REALISE]])</f>
        <v>0</v>
      </c>
      <c r="J197" s="32"/>
      <c r="L197" s="55">
        <f t="shared" si="6"/>
        <v>0</v>
      </c>
    </row>
    <row r="198" spans="1:12" ht="15.75" thickBot="1">
      <c r="A198" s="204" t="str">
        <f>IF(ISBLANK(Etablissement[[#This Row],[DATE]]),"",ROW(Etablissement[[#This Row],[NUM]])-ROW($A$19))</f>
        <v/>
      </c>
      <c r="B198" s="33"/>
      <c r="C198" s="98"/>
      <c r="D198" s="99"/>
      <c r="E198" s="98"/>
      <c r="F198" s="95"/>
      <c r="G198" s="27"/>
      <c r="H198" s="105"/>
      <c r="I198" s="111">
        <f>IF(Etablissement[[#This Row],[MOTIF]]="",0,Etablissement[[#This Row],[MONTANT HTVA REALISE]])</f>
        <v>0</v>
      </c>
      <c r="J198" s="32"/>
      <c r="L198" s="55">
        <f t="shared" si="6"/>
        <v>0</v>
      </c>
    </row>
    <row r="199" spans="1:12" ht="15.75" thickBot="1">
      <c r="A199" s="204" t="str">
        <f>IF(ISBLANK(Etablissement[[#This Row],[DATE]]),"",ROW(Etablissement[[#This Row],[NUM]])-ROW($A$19))</f>
        <v/>
      </c>
      <c r="B199" s="33"/>
      <c r="C199" s="98"/>
      <c r="D199" s="99"/>
      <c r="E199" s="98"/>
      <c r="F199" s="95"/>
      <c r="G199" s="27"/>
      <c r="H199" s="105"/>
      <c r="I199" s="111">
        <f>IF(Etablissement[[#This Row],[MOTIF]]="",0,Etablissement[[#This Row],[MONTANT HTVA REALISE]])</f>
        <v>0</v>
      </c>
      <c r="J199" s="32"/>
      <c r="L199" s="55">
        <f t="shared" si="6"/>
        <v>0</v>
      </c>
    </row>
    <row r="200" spans="1:12" ht="15.75" thickBot="1">
      <c r="A200" s="204" t="str">
        <f>IF(ISBLANK(Etablissement[[#This Row],[DATE]]),"",ROW(Etablissement[[#This Row],[NUM]])-ROW($A$19))</f>
        <v/>
      </c>
      <c r="B200" s="33"/>
      <c r="C200" s="98"/>
      <c r="D200" s="99"/>
      <c r="E200" s="98"/>
      <c r="F200" s="95"/>
      <c r="G200" s="27"/>
      <c r="H200" s="105"/>
      <c r="I200" s="111">
        <f>IF(Etablissement[[#This Row],[MOTIF]]="",0,Etablissement[[#This Row],[MONTANT HTVA REALISE]])</f>
        <v>0</v>
      </c>
      <c r="J200" s="32"/>
      <c r="L200" s="55">
        <f t="shared" si="6"/>
        <v>0</v>
      </c>
    </row>
    <row r="201" spans="1:12" ht="15.75" thickBot="1">
      <c r="A201" s="204" t="str">
        <f>IF(ISBLANK(Etablissement[[#This Row],[DATE]]),"",ROW(Etablissement[[#This Row],[NUM]])-ROW($A$19))</f>
        <v/>
      </c>
      <c r="B201" s="33"/>
      <c r="C201" s="98"/>
      <c r="D201" s="99"/>
      <c r="E201" s="98"/>
      <c r="F201" s="95"/>
      <c r="G201" s="27"/>
      <c r="H201" s="105"/>
      <c r="I201" s="111">
        <f>IF(Etablissement[[#This Row],[MOTIF]]="",0,Etablissement[[#This Row],[MONTANT HTVA REALISE]])</f>
        <v>0</v>
      </c>
      <c r="J201" s="32"/>
      <c r="L201" s="55">
        <f t="shared" si="6"/>
        <v>0</v>
      </c>
    </row>
    <row r="202" spans="1:12" ht="15.75" thickBot="1">
      <c r="A202" s="204" t="str">
        <f>IF(ISBLANK(Etablissement[[#This Row],[DATE]]),"",ROW(Etablissement[[#This Row],[NUM]])-ROW($A$19))</f>
        <v/>
      </c>
      <c r="B202" s="33"/>
      <c r="C202" s="98"/>
      <c r="D202" s="99"/>
      <c r="E202" s="98"/>
      <c r="F202" s="95"/>
      <c r="G202" s="27"/>
      <c r="H202" s="105"/>
      <c r="I202" s="111">
        <f>IF(Etablissement[[#This Row],[MOTIF]]="",0,Etablissement[[#This Row],[MONTANT HTVA REALISE]])</f>
        <v>0</v>
      </c>
      <c r="J202" s="32"/>
      <c r="L202" s="55">
        <f t="shared" si="6"/>
        <v>0</v>
      </c>
    </row>
    <row r="203" spans="1:12" ht="15.75" thickBot="1">
      <c r="A203" s="204" t="str">
        <f>IF(ISBLANK(Etablissement[[#This Row],[DATE]]),"",ROW(Etablissement[[#This Row],[NUM]])-ROW($A$19))</f>
        <v/>
      </c>
      <c r="B203" s="33"/>
      <c r="C203" s="98"/>
      <c r="D203" s="99"/>
      <c r="E203" s="98"/>
      <c r="F203" s="95"/>
      <c r="G203" s="27"/>
      <c r="H203" s="105"/>
      <c r="I203" s="111">
        <f>IF(Etablissement[[#This Row],[MOTIF]]="",0,Etablissement[[#This Row],[MONTANT HTVA REALISE]])</f>
        <v>0</v>
      </c>
      <c r="J203" s="32"/>
      <c r="L203" s="55">
        <f t="shared" si="6"/>
        <v>0</v>
      </c>
    </row>
    <row r="204" spans="1:12" ht="15.75" thickBot="1">
      <c r="A204" s="204" t="str">
        <f>IF(ISBLANK(Etablissement[[#This Row],[DATE]]),"",ROW(Etablissement[[#This Row],[NUM]])-ROW($A$19))</f>
        <v/>
      </c>
      <c r="B204" s="33"/>
      <c r="C204" s="98"/>
      <c r="D204" s="99"/>
      <c r="E204" s="98"/>
      <c r="F204" s="95"/>
      <c r="G204" s="27"/>
      <c r="H204" s="105"/>
      <c r="I204" s="111">
        <f>IF(Etablissement[[#This Row],[MOTIF]]="",0,Etablissement[[#This Row],[MONTANT HTVA REALISE]])</f>
        <v>0</v>
      </c>
      <c r="J204" s="32"/>
      <c r="L204" s="55">
        <f t="shared" si="6"/>
        <v>0</v>
      </c>
    </row>
    <row r="205" spans="1:12" ht="15.75" thickBot="1">
      <c r="A205" s="204" t="str">
        <f>IF(ISBLANK(Etablissement[[#This Row],[DATE]]),"",ROW(Etablissement[[#This Row],[NUM]])-ROW($A$19))</f>
        <v/>
      </c>
      <c r="B205" s="33"/>
      <c r="C205" s="98"/>
      <c r="D205" s="99"/>
      <c r="E205" s="98"/>
      <c r="F205" s="95"/>
      <c r="G205" s="27"/>
      <c r="H205" s="105"/>
      <c r="I205" s="111">
        <f>IF(Etablissement[[#This Row],[MOTIF]]="",0,Etablissement[[#This Row],[MONTANT HTVA REALISE]])</f>
        <v>0</v>
      </c>
      <c r="J205" s="32"/>
      <c r="L205" s="55">
        <f t="shared" si="6"/>
        <v>0</v>
      </c>
    </row>
    <row r="206" spans="1:12" ht="15.75" thickBot="1">
      <c r="A206" s="204" t="str">
        <f>IF(ISBLANK(Etablissement[[#This Row],[DATE]]),"",ROW(Etablissement[[#This Row],[NUM]])-ROW($A$19))</f>
        <v/>
      </c>
      <c r="B206" s="33"/>
      <c r="C206" s="98"/>
      <c r="D206" s="99"/>
      <c r="E206" s="98"/>
      <c r="F206" s="95"/>
      <c r="G206" s="27"/>
      <c r="H206" s="105"/>
      <c r="I206" s="111">
        <f>IF(Etablissement[[#This Row],[MOTIF]]="",0,Etablissement[[#This Row],[MONTANT HTVA REALISE]])</f>
        <v>0</v>
      </c>
      <c r="J206" s="32"/>
      <c r="L206" s="55">
        <f t="shared" si="6"/>
        <v>0</v>
      </c>
    </row>
    <row r="207" spans="1:12" ht="15.75" thickBot="1">
      <c r="A207" s="204" t="str">
        <f>IF(ISBLANK(Etablissement[[#This Row],[DATE]]),"",ROW(Etablissement[[#This Row],[NUM]])-ROW($A$19))</f>
        <v/>
      </c>
      <c r="B207" s="33"/>
      <c r="C207" s="98"/>
      <c r="D207" s="99"/>
      <c r="E207" s="98"/>
      <c r="F207" s="95"/>
      <c r="G207" s="27"/>
      <c r="H207" s="105"/>
      <c r="I207" s="111">
        <f>IF(Etablissement[[#This Row],[MOTIF]]="",0,Etablissement[[#This Row],[MONTANT HTVA REALISE]])</f>
        <v>0</v>
      </c>
      <c r="J207" s="32"/>
      <c r="L207" s="55">
        <f t="shared" si="6"/>
        <v>0</v>
      </c>
    </row>
    <row r="208" spans="1:12" ht="15.75" thickBot="1">
      <c r="A208" s="204" t="str">
        <f>IF(ISBLANK(Etablissement[[#This Row],[DATE]]),"",ROW(Etablissement[[#This Row],[NUM]])-ROW($A$19))</f>
        <v/>
      </c>
      <c r="B208" s="33"/>
      <c r="C208" s="98"/>
      <c r="D208" s="99"/>
      <c r="E208" s="98"/>
      <c r="F208" s="95"/>
      <c r="G208" s="27"/>
      <c r="H208" s="105"/>
      <c r="I208" s="111">
        <f>IF(Etablissement[[#This Row],[MOTIF]]="",0,Etablissement[[#This Row],[MONTANT HTVA REALISE]])</f>
        <v>0</v>
      </c>
      <c r="J208" s="32"/>
      <c r="L208" s="55">
        <f t="shared" si="6"/>
        <v>0</v>
      </c>
    </row>
    <row r="209" spans="1:12" ht="15.75" thickBot="1">
      <c r="A209" s="204" t="str">
        <f>IF(ISBLANK(Etablissement[[#This Row],[DATE]]),"",ROW(Etablissement[[#This Row],[NUM]])-ROW($A$19))</f>
        <v/>
      </c>
      <c r="B209" s="33"/>
      <c r="C209" s="98"/>
      <c r="D209" s="99"/>
      <c r="E209" s="98"/>
      <c r="F209" s="95"/>
      <c r="G209" s="27"/>
      <c r="H209" s="105"/>
      <c r="I209" s="111">
        <f>IF(Etablissement[[#This Row],[MOTIF]]="",0,Etablissement[[#This Row],[MONTANT HTVA REALISE]])</f>
        <v>0</v>
      </c>
      <c r="J209" s="32"/>
      <c r="L209" s="55">
        <f t="shared" si="6"/>
        <v>0</v>
      </c>
    </row>
    <row r="210" spans="1:12" ht="15.75" thickBot="1">
      <c r="A210" s="204" t="str">
        <f>IF(ISBLANK(Etablissement[[#This Row],[DATE]]),"",ROW(Etablissement[[#This Row],[NUM]])-ROW($A$19))</f>
        <v/>
      </c>
      <c r="B210" s="33"/>
      <c r="C210" s="98"/>
      <c r="D210" s="99"/>
      <c r="E210" s="98"/>
      <c r="F210" s="95"/>
      <c r="G210" s="27"/>
      <c r="H210" s="105"/>
      <c r="I210" s="111">
        <f>IF(Etablissement[[#This Row],[MOTIF]]="",0,Etablissement[[#This Row],[MONTANT HTVA REALISE]])</f>
        <v>0</v>
      </c>
      <c r="J210" s="32"/>
      <c r="L210" s="55">
        <f t="shared" si="6"/>
        <v>0</v>
      </c>
    </row>
    <row r="211" spans="1:12" ht="15.75" thickBot="1">
      <c r="A211" s="204" t="str">
        <f>IF(ISBLANK(Etablissement[[#This Row],[DATE]]),"",ROW(Etablissement[[#This Row],[NUM]])-ROW($A$19))</f>
        <v/>
      </c>
      <c r="B211" s="33"/>
      <c r="C211" s="98"/>
      <c r="D211" s="99"/>
      <c r="E211" s="98"/>
      <c r="F211" s="95"/>
      <c r="G211" s="27"/>
      <c r="H211" s="105"/>
      <c r="I211" s="111">
        <f>IF(Etablissement[[#This Row],[MOTIF]]="",0,Etablissement[[#This Row],[MONTANT HTVA REALISE]])</f>
        <v>0</v>
      </c>
      <c r="J211" s="32"/>
      <c r="L211" s="55">
        <f t="shared" si="6"/>
        <v>0</v>
      </c>
    </row>
    <row r="212" spans="1:12" ht="15.75" thickBot="1">
      <c r="A212" s="204" t="str">
        <f>IF(ISBLANK(Etablissement[[#This Row],[DATE]]),"",ROW(Etablissement[[#This Row],[NUM]])-ROW($A$19))</f>
        <v/>
      </c>
      <c r="B212" s="33"/>
      <c r="C212" s="98"/>
      <c r="D212" s="99"/>
      <c r="E212" s="98"/>
      <c r="F212" s="95"/>
      <c r="G212" s="27"/>
      <c r="H212" s="105"/>
      <c r="I212" s="111">
        <f>IF(Etablissement[[#This Row],[MOTIF]]="",0,Etablissement[[#This Row],[MONTANT HTVA REALISE]])</f>
        <v>0</v>
      </c>
      <c r="J212" s="32"/>
      <c r="L212" s="55">
        <f t="shared" si="6"/>
        <v>0</v>
      </c>
    </row>
    <row r="213" spans="1:12" ht="15.75" thickBot="1">
      <c r="A213" s="204" t="str">
        <f>IF(ISBLANK(Etablissement[[#This Row],[DATE]]),"",ROW(Etablissement[[#This Row],[NUM]])-ROW($A$19))</f>
        <v/>
      </c>
      <c r="B213" s="33"/>
      <c r="C213" s="98"/>
      <c r="D213" s="99"/>
      <c r="E213" s="98"/>
      <c r="F213" s="95"/>
      <c r="G213" s="27"/>
      <c r="H213" s="105"/>
      <c r="I213" s="111">
        <f>IF(Etablissement[[#This Row],[MOTIF]]="",0,Etablissement[[#This Row],[MONTANT HTVA REALISE]])</f>
        <v>0</v>
      </c>
      <c r="J213" s="32"/>
      <c r="L213" s="55">
        <f t="shared" si="6"/>
        <v>0</v>
      </c>
    </row>
    <row r="214" spans="1:12" ht="15.75" thickBot="1">
      <c r="A214" s="204" t="str">
        <f>IF(ISBLANK(Etablissement[[#This Row],[DATE]]),"",ROW(Etablissement[[#This Row],[NUM]])-ROW($A$19))</f>
        <v/>
      </c>
      <c r="B214" s="33"/>
      <c r="C214" s="98"/>
      <c r="D214" s="99"/>
      <c r="E214" s="98"/>
      <c r="F214" s="95"/>
      <c r="G214" s="27"/>
      <c r="H214" s="105"/>
      <c r="I214" s="111">
        <f>IF(Etablissement[[#This Row],[MOTIF]]="",0,Etablissement[[#This Row],[MONTANT HTVA REALISE]])</f>
        <v>0</v>
      </c>
      <c r="J214" s="32"/>
      <c r="L214" s="55">
        <f t="shared" si="6"/>
        <v>0</v>
      </c>
    </row>
    <row r="215" spans="1:12" ht="15.75" thickBot="1">
      <c r="A215" s="204" t="str">
        <f>IF(ISBLANK(Etablissement[[#This Row],[DATE]]),"",ROW(Etablissement[[#This Row],[NUM]])-ROW($A$19))</f>
        <v/>
      </c>
      <c r="B215" s="33"/>
      <c r="C215" s="98"/>
      <c r="D215" s="99"/>
      <c r="E215" s="98"/>
      <c r="F215" s="95"/>
      <c r="G215" s="27"/>
      <c r="H215" s="105"/>
      <c r="I215" s="111">
        <f>IF(Etablissement[[#This Row],[MOTIF]]="",0,Etablissement[[#This Row],[MONTANT HTVA REALISE]])</f>
        <v>0</v>
      </c>
      <c r="J215" s="32"/>
      <c r="L215" s="55">
        <f t="shared" si="6"/>
        <v>0</v>
      </c>
    </row>
    <row r="216" spans="1:12" ht="15.75" thickBot="1">
      <c r="A216" s="204" t="str">
        <f>IF(ISBLANK(Etablissement[[#This Row],[DATE]]),"",ROW(Etablissement[[#This Row],[NUM]])-ROW($A$19))</f>
        <v/>
      </c>
      <c r="B216" s="33"/>
      <c r="C216" s="98"/>
      <c r="D216" s="99"/>
      <c r="E216" s="98"/>
      <c r="F216" s="95"/>
      <c r="G216" s="27"/>
      <c r="H216" s="105"/>
      <c r="I216" s="111">
        <f>IF(Etablissement[[#This Row],[MOTIF]]="",0,Etablissement[[#This Row],[MONTANT HTVA REALISE]])</f>
        <v>0</v>
      </c>
      <c r="J216" s="32"/>
      <c r="L216" s="55">
        <f t="shared" si="6"/>
        <v>0</v>
      </c>
    </row>
    <row r="217" spans="1:12" ht="15.75" thickBot="1">
      <c r="A217" s="204" t="str">
        <f>IF(ISBLANK(Etablissement[[#This Row],[DATE]]),"",ROW(Etablissement[[#This Row],[NUM]])-ROW($A$19))</f>
        <v/>
      </c>
      <c r="B217" s="33"/>
      <c r="C217" s="98"/>
      <c r="D217" s="99"/>
      <c r="E217" s="98"/>
      <c r="F217" s="95"/>
      <c r="G217" s="27"/>
      <c r="H217" s="105"/>
      <c r="I217" s="111">
        <f>IF(Etablissement[[#This Row],[MOTIF]]="",0,Etablissement[[#This Row],[MONTANT HTVA REALISE]])</f>
        <v>0</v>
      </c>
      <c r="J217" s="32"/>
      <c r="L217" s="55">
        <f t="shared" si="6"/>
        <v>0</v>
      </c>
    </row>
    <row r="218" spans="1:12" ht="15.75" thickBot="1">
      <c r="A218" s="204" t="str">
        <f>IF(ISBLANK(Etablissement[[#This Row],[DATE]]),"",ROW(Etablissement[[#This Row],[NUM]])-ROW($A$19))</f>
        <v/>
      </c>
      <c r="B218" s="33"/>
      <c r="C218" s="98"/>
      <c r="D218" s="99"/>
      <c r="E218" s="98"/>
      <c r="F218" s="95"/>
      <c r="G218" s="27"/>
      <c r="H218" s="105"/>
      <c r="I218" s="111">
        <f>IF(Etablissement[[#This Row],[MOTIF]]="",0,Etablissement[[#This Row],[MONTANT HTVA REALISE]])</f>
        <v>0</v>
      </c>
      <c r="J218" s="32"/>
      <c r="L218" s="55">
        <f t="shared" ref="L218:L249" si="7">+F218-I218</f>
        <v>0</v>
      </c>
    </row>
    <row r="219" spans="1:12" ht="15.75" thickBot="1">
      <c r="A219" s="204" t="str">
        <f>IF(ISBLANK(Etablissement[[#This Row],[DATE]]),"",ROW(Etablissement[[#This Row],[NUM]])-ROW($A$19))</f>
        <v/>
      </c>
      <c r="B219" s="33"/>
      <c r="C219" s="98"/>
      <c r="D219" s="99"/>
      <c r="E219" s="98"/>
      <c r="F219" s="95"/>
      <c r="G219" s="27"/>
      <c r="H219" s="105"/>
      <c r="I219" s="111">
        <f>IF(Etablissement[[#This Row],[MOTIF]]="",0,Etablissement[[#This Row],[MONTANT HTVA REALISE]])</f>
        <v>0</v>
      </c>
      <c r="J219" s="32"/>
      <c r="L219" s="55">
        <f t="shared" si="7"/>
        <v>0</v>
      </c>
    </row>
    <row r="220" spans="1:12" ht="15.75" thickBot="1">
      <c r="A220" s="204" t="str">
        <f>IF(ISBLANK(Etablissement[[#This Row],[DATE]]),"",ROW(Etablissement[[#This Row],[NUM]])-ROW($A$19))</f>
        <v/>
      </c>
      <c r="B220" s="33"/>
      <c r="C220" s="98"/>
      <c r="D220" s="99"/>
      <c r="E220" s="98"/>
      <c r="F220" s="95"/>
      <c r="G220" s="27"/>
      <c r="H220" s="105"/>
      <c r="I220" s="111">
        <f>IF(Etablissement[[#This Row],[MOTIF]]="",0,Etablissement[[#This Row],[MONTANT HTVA REALISE]])</f>
        <v>0</v>
      </c>
      <c r="J220" s="32"/>
      <c r="L220" s="55">
        <f t="shared" si="7"/>
        <v>0</v>
      </c>
    </row>
    <row r="221" spans="1:12" ht="15.75" thickBot="1">
      <c r="A221" s="204" t="str">
        <f>IF(ISBLANK(Etablissement[[#This Row],[DATE]]),"",ROW(Etablissement[[#This Row],[NUM]])-ROW($A$19))</f>
        <v/>
      </c>
      <c r="B221" s="33"/>
      <c r="C221" s="98"/>
      <c r="D221" s="99"/>
      <c r="E221" s="98"/>
      <c r="F221" s="95"/>
      <c r="G221" s="27"/>
      <c r="H221" s="105"/>
      <c r="I221" s="111">
        <f>IF(Etablissement[[#This Row],[MOTIF]]="",0,Etablissement[[#This Row],[MONTANT HTVA REALISE]])</f>
        <v>0</v>
      </c>
      <c r="J221" s="32"/>
      <c r="L221" s="55">
        <f t="shared" si="7"/>
        <v>0</v>
      </c>
    </row>
    <row r="222" spans="1:12" ht="15.75" thickBot="1">
      <c r="A222" s="204" t="str">
        <f>IF(ISBLANK(Etablissement[[#This Row],[DATE]]),"",ROW(Etablissement[[#This Row],[NUM]])-ROW($A$19))</f>
        <v/>
      </c>
      <c r="B222" s="33"/>
      <c r="C222" s="98"/>
      <c r="D222" s="99"/>
      <c r="E222" s="98"/>
      <c r="F222" s="95"/>
      <c r="G222" s="27"/>
      <c r="H222" s="105"/>
      <c r="I222" s="111">
        <f>IF(Etablissement[[#This Row],[MOTIF]]="",0,Etablissement[[#This Row],[MONTANT HTVA REALISE]])</f>
        <v>0</v>
      </c>
      <c r="J222" s="32"/>
      <c r="L222" s="55">
        <f t="shared" si="7"/>
        <v>0</v>
      </c>
    </row>
    <row r="223" spans="1:12" ht="15.75" thickBot="1">
      <c r="A223" s="204" t="str">
        <f>IF(ISBLANK(Etablissement[[#This Row],[DATE]]),"",ROW(Etablissement[[#This Row],[NUM]])-ROW($A$19))</f>
        <v/>
      </c>
      <c r="B223" s="33"/>
      <c r="C223" s="98"/>
      <c r="D223" s="99"/>
      <c r="E223" s="98"/>
      <c r="F223" s="95"/>
      <c r="G223" s="27"/>
      <c r="H223" s="105"/>
      <c r="I223" s="111">
        <f>IF(Etablissement[[#This Row],[MOTIF]]="",0,Etablissement[[#This Row],[MONTANT HTVA REALISE]])</f>
        <v>0</v>
      </c>
      <c r="J223" s="32"/>
      <c r="L223" s="55">
        <f t="shared" si="7"/>
        <v>0</v>
      </c>
    </row>
    <row r="224" spans="1:12" ht="15.75" thickBot="1">
      <c r="A224" s="204" t="str">
        <f>IF(ISBLANK(Etablissement[[#This Row],[DATE]]),"",ROW(Etablissement[[#This Row],[NUM]])-ROW($A$19))</f>
        <v/>
      </c>
      <c r="B224" s="33"/>
      <c r="C224" s="98"/>
      <c r="D224" s="99"/>
      <c r="E224" s="98"/>
      <c r="F224" s="95"/>
      <c r="G224" s="27"/>
      <c r="H224" s="105"/>
      <c r="I224" s="111">
        <f>IF(Etablissement[[#This Row],[MOTIF]]="",0,Etablissement[[#This Row],[MONTANT HTVA REALISE]])</f>
        <v>0</v>
      </c>
      <c r="J224" s="32"/>
      <c r="L224" s="55">
        <f t="shared" si="7"/>
        <v>0</v>
      </c>
    </row>
    <row r="225" spans="1:12" ht="15.75" thickBot="1">
      <c r="A225" s="204" t="str">
        <f>IF(ISBLANK(Etablissement[[#This Row],[DATE]]),"",ROW(Etablissement[[#This Row],[NUM]])-ROW($A$19))</f>
        <v/>
      </c>
      <c r="B225" s="33"/>
      <c r="C225" s="98"/>
      <c r="D225" s="99"/>
      <c r="E225" s="98"/>
      <c r="F225" s="95"/>
      <c r="G225" s="27"/>
      <c r="H225" s="105"/>
      <c r="I225" s="111">
        <f>IF(Etablissement[[#This Row],[MOTIF]]="",0,Etablissement[[#This Row],[MONTANT HTVA REALISE]])</f>
        <v>0</v>
      </c>
      <c r="J225" s="32"/>
      <c r="L225" s="55">
        <f t="shared" si="7"/>
        <v>0</v>
      </c>
    </row>
    <row r="226" spans="1:12" ht="15.75" thickBot="1">
      <c r="A226" s="204" t="str">
        <f>IF(ISBLANK(Etablissement[[#This Row],[DATE]]),"",ROW(Etablissement[[#This Row],[NUM]])-ROW($A$19))</f>
        <v/>
      </c>
      <c r="B226" s="33"/>
      <c r="C226" s="98"/>
      <c r="D226" s="99"/>
      <c r="E226" s="98"/>
      <c r="F226" s="95"/>
      <c r="G226" s="27"/>
      <c r="H226" s="105"/>
      <c r="I226" s="111">
        <f>IF(Etablissement[[#This Row],[MOTIF]]="",0,Etablissement[[#This Row],[MONTANT HTVA REALISE]])</f>
        <v>0</v>
      </c>
      <c r="J226" s="32"/>
      <c r="L226" s="55">
        <f t="shared" si="7"/>
        <v>0</v>
      </c>
    </row>
    <row r="227" spans="1:12" ht="15.75" thickBot="1">
      <c r="A227" s="204" t="str">
        <f>IF(ISBLANK(Etablissement[[#This Row],[DATE]]),"",ROW(Etablissement[[#This Row],[NUM]])-ROW($A$19))</f>
        <v/>
      </c>
      <c r="B227" s="33"/>
      <c r="C227" s="98"/>
      <c r="D227" s="99"/>
      <c r="E227" s="98"/>
      <c r="F227" s="95"/>
      <c r="G227" s="27"/>
      <c r="H227" s="105"/>
      <c r="I227" s="111">
        <f>IF(Etablissement[[#This Row],[MOTIF]]="",0,Etablissement[[#This Row],[MONTANT HTVA REALISE]])</f>
        <v>0</v>
      </c>
      <c r="J227" s="32"/>
      <c r="L227" s="55">
        <f t="shared" si="7"/>
        <v>0</v>
      </c>
    </row>
    <row r="228" spans="1:12" ht="15.75" thickBot="1">
      <c r="A228" s="204" t="str">
        <f>IF(ISBLANK(Etablissement[[#This Row],[DATE]]),"",ROW(Etablissement[[#This Row],[NUM]])-ROW($A$19))</f>
        <v/>
      </c>
      <c r="B228" s="33"/>
      <c r="C228" s="98"/>
      <c r="D228" s="99"/>
      <c r="E228" s="98"/>
      <c r="F228" s="95"/>
      <c r="G228" s="27"/>
      <c r="H228" s="105"/>
      <c r="I228" s="111">
        <f>IF(Etablissement[[#This Row],[MOTIF]]="",0,Etablissement[[#This Row],[MONTANT HTVA REALISE]])</f>
        <v>0</v>
      </c>
      <c r="J228" s="32"/>
      <c r="L228" s="55">
        <f t="shared" si="7"/>
        <v>0</v>
      </c>
    </row>
    <row r="229" spans="1:12" ht="15.75" thickBot="1">
      <c r="A229" s="204" t="str">
        <f>IF(ISBLANK(Etablissement[[#This Row],[DATE]]),"",ROW(Etablissement[[#This Row],[NUM]])-ROW($A$19))</f>
        <v/>
      </c>
      <c r="B229" s="33"/>
      <c r="C229" s="98"/>
      <c r="D229" s="99"/>
      <c r="E229" s="98"/>
      <c r="F229" s="95"/>
      <c r="G229" s="27"/>
      <c r="H229" s="105"/>
      <c r="I229" s="111">
        <f>IF(Etablissement[[#This Row],[MOTIF]]="",0,Etablissement[[#This Row],[MONTANT HTVA REALISE]])</f>
        <v>0</v>
      </c>
      <c r="J229" s="32"/>
      <c r="L229" s="55">
        <f t="shared" si="7"/>
        <v>0</v>
      </c>
    </row>
    <row r="230" spans="1:12" ht="15.75" thickBot="1">
      <c r="A230" s="204" t="str">
        <f>IF(ISBLANK(Etablissement[[#This Row],[DATE]]),"",ROW(Etablissement[[#This Row],[NUM]])-ROW($A$19))</f>
        <v/>
      </c>
      <c r="B230" s="33"/>
      <c r="C230" s="98"/>
      <c r="D230" s="99"/>
      <c r="E230" s="98"/>
      <c r="F230" s="95"/>
      <c r="G230" s="27"/>
      <c r="H230" s="105"/>
      <c r="I230" s="111">
        <f>IF(Etablissement[[#This Row],[MOTIF]]="",0,Etablissement[[#This Row],[MONTANT HTVA REALISE]])</f>
        <v>0</v>
      </c>
      <c r="J230" s="32"/>
      <c r="L230" s="55">
        <f t="shared" si="7"/>
        <v>0</v>
      </c>
    </row>
    <row r="231" spans="1:12" ht="15.75" thickBot="1">
      <c r="A231" s="204" t="str">
        <f>IF(ISBLANK(Etablissement[[#This Row],[DATE]]),"",ROW(Etablissement[[#This Row],[NUM]])-ROW($A$19))</f>
        <v/>
      </c>
      <c r="B231" s="33"/>
      <c r="C231" s="98"/>
      <c r="D231" s="99"/>
      <c r="E231" s="98"/>
      <c r="F231" s="95"/>
      <c r="G231" s="27"/>
      <c r="H231" s="105"/>
      <c r="I231" s="111">
        <f>IF(Etablissement[[#This Row],[MOTIF]]="",0,Etablissement[[#This Row],[MONTANT HTVA REALISE]])</f>
        <v>0</v>
      </c>
      <c r="J231" s="32"/>
      <c r="L231" s="55">
        <f t="shared" si="7"/>
        <v>0</v>
      </c>
    </row>
    <row r="232" spans="1:12" ht="15.75" thickBot="1">
      <c r="A232" s="204" t="str">
        <f>IF(ISBLANK(Etablissement[[#This Row],[DATE]]),"",ROW(Etablissement[[#This Row],[NUM]])-ROW($A$19))</f>
        <v/>
      </c>
      <c r="B232" s="33"/>
      <c r="C232" s="98"/>
      <c r="D232" s="99"/>
      <c r="E232" s="98"/>
      <c r="F232" s="95"/>
      <c r="G232" s="27"/>
      <c r="H232" s="105"/>
      <c r="I232" s="111">
        <f>IF(Etablissement[[#This Row],[MOTIF]]="",0,Etablissement[[#This Row],[MONTANT HTVA REALISE]])</f>
        <v>0</v>
      </c>
      <c r="J232" s="32"/>
      <c r="L232" s="55">
        <f t="shared" si="7"/>
        <v>0</v>
      </c>
    </row>
    <row r="233" spans="1:12" ht="15.75" thickBot="1">
      <c r="A233" s="204" t="str">
        <f>IF(ISBLANK(Etablissement[[#This Row],[DATE]]),"",ROW(Etablissement[[#This Row],[NUM]])-ROW($A$19))</f>
        <v/>
      </c>
      <c r="B233" s="33"/>
      <c r="C233" s="98"/>
      <c r="D233" s="99"/>
      <c r="E233" s="98"/>
      <c r="F233" s="95"/>
      <c r="G233" s="27"/>
      <c r="H233" s="105"/>
      <c r="I233" s="111">
        <f>IF(Etablissement[[#This Row],[MOTIF]]="",0,Etablissement[[#This Row],[MONTANT HTVA REALISE]])</f>
        <v>0</v>
      </c>
      <c r="J233" s="32"/>
      <c r="L233" s="55">
        <f t="shared" si="7"/>
        <v>0</v>
      </c>
    </row>
    <row r="234" spans="1:12" ht="15.75" thickBot="1">
      <c r="A234" s="204" t="str">
        <f>IF(ISBLANK(Etablissement[[#This Row],[DATE]]),"",ROW(Etablissement[[#This Row],[NUM]])-ROW($A$19))</f>
        <v/>
      </c>
      <c r="B234" s="33"/>
      <c r="C234" s="98"/>
      <c r="D234" s="99"/>
      <c r="E234" s="98"/>
      <c r="F234" s="95"/>
      <c r="G234" s="27"/>
      <c r="H234" s="105"/>
      <c r="I234" s="111">
        <f>IF(Etablissement[[#This Row],[MOTIF]]="",0,Etablissement[[#This Row],[MONTANT HTVA REALISE]])</f>
        <v>0</v>
      </c>
      <c r="J234" s="32"/>
      <c r="L234" s="55">
        <f t="shared" si="7"/>
        <v>0</v>
      </c>
    </row>
    <row r="235" spans="1:12" ht="15.75" thickBot="1">
      <c r="A235" s="204" t="str">
        <f>IF(ISBLANK(Etablissement[[#This Row],[DATE]]),"",ROW(Etablissement[[#This Row],[NUM]])-ROW($A$19))</f>
        <v/>
      </c>
      <c r="B235" s="33"/>
      <c r="C235" s="98"/>
      <c r="D235" s="99"/>
      <c r="E235" s="98"/>
      <c r="F235" s="95"/>
      <c r="G235" s="27"/>
      <c r="H235" s="105"/>
      <c r="I235" s="111">
        <f>IF(Etablissement[[#This Row],[MOTIF]]="",0,Etablissement[[#This Row],[MONTANT HTVA REALISE]])</f>
        <v>0</v>
      </c>
      <c r="J235" s="32"/>
      <c r="L235" s="55">
        <f t="shared" si="7"/>
        <v>0</v>
      </c>
    </row>
    <row r="236" spans="1:12" ht="15.75" thickBot="1">
      <c r="A236" s="204" t="str">
        <f>IF(ISBLANK(Etablissement[[#This Row],[DATE]]),"",ROW(Etablissement[[#This Row],[NUM]])-ROW($A$19))</f>
        <v/>
      </c>
      <c r="B236" s="33"/>
      <c r="C236" s="98"/>
      <c r="D236" s="99"/>
      <c r="E236" s="98"/>
      <c r="F236" s="95"/>
      <c r="G236" s="27"/>
      <c r="H236" s="105"/>
      <c r="I236" s="111">
        <f>IF(Etablissement[[#This Row],[MOTIF]]="",0,Etablissement[[#This Row],[MONTANT HTVA REALISE]])</f>
        <v>0</v>
      </c>
      <c r="J236" s="32"/>
      <c r="L236" s="55">
        <f t="shared" si="7"/>
        <v>0</v>
      </c>
    </row>
    <row r="237" spans="1:12" ht="15.75" thickBot="1">
      <c r="A237" s="204" t="str">
        <f>IF(ISBLANK(Etablissement[[#This Row],[DATE]]),"",ROW(Etablissement[[#This Row],[NUM]])-ROW($A$19))</f>
        <v/>
      </c>
      <c r="B237" s="33"/>
      <c r="C237" s="98"/>
      <c r="D237" s="99"/>
      <c r="E237" s="98"/>
      <c r="F237" s="95"/>
      <c r="G237" s="27"/>
      <c r="H237" s="105"/>
      <c r="I237" s="111">
        <f>IF(Etablissement[[#This Row],[MOTIF]]="",0,Etablissement[[#This Row],[MONTANT HTVA REALISE]])</f>
        <v>0</v>
      </c>
      <c r="J237" s="32"/>
      <c r="L237" s="55">
        <f t="shared" si="7"/>
        <v>0</v>
      </c>
    </row>
    <row r="238" spans="1:12" ht="15.75" thickBot="1">
      <c r="A238" s="204" t="str">
        <f>IF(ISBLANK(Etablissement[[#This Row],[DATE]]),"",ROW(Etablissement[[#This Row],[NUM]])-ROW($A$19))</f>
        <v/>
      </c>
      <c r="B238" s="33"/>
      <c r="C238" s="98"/>
      <c r="D238" s="99"/>
      <c r="E238" s="98"/>
      <c r="F238" s="95"/>
      <c r="G238" s="27"/>
      <c r="H238" s="105"/>
      <c r="I238" s="111">
        <f>IF(Etablissement[[#This Row],[MOTIF]]="",0,Etablissement[[#This Row],[MONTANT HTVA REALISE]])</f>
        <v>0</v>
      </c>
      <c r="J238" s="32"/>
      <c r="L238" s="55">
        <f t="shared" si="7"/>
        <v>0</v>
      </c>
    </row>
    <row r="239" spans="1:12" ht="15.75" thickBot="1">
      <c r="A239" s="204" t="str">
        <f>IF(ISBLANK(Etablissement[[#This Row],[DATE]]),"",ROW(Etablissement[[#This Row],[NUM]])-ROW($A$19))</f>
        <v/>
      </c>
      <c r="B239" s="33"/>
      <c r="C239" s="98"/>
      <c r="D239" s="99"/>
      <c r="E239" s="98"/>
      <c r="F239" s="95"/>
      <c r="G239" s="27"/>
      <c r="H239" s="105"/>
      <c r="I239" s="111">
        <f>IF(Etablissement[[#This Row],[MOTIF]]="",0,Etablissement[[#This Row],[MONTANT HTVA REALISE]])</f>
        <v>0</v>
      </c>
      <c r="J239" s="32"/>
      <c r="L239" s="55">
        <f t="shared" si="7"/>
        <v>0</v>
      </c>
    </row>
    <row r="240" spans="1:12" ht="15.75" thickBot="1">
      <c r="A240" s="204" t="str">
        <f>IF(ISBLANK(Etablissement[[#This Row],[DATE]]),"",ROW(Etablissement[[#This Row],[NUM]])-ROW($A$19))</f>
        <v/>
      </c>
      <c r="B240" s="33"/>
      <c r="C240" s="98"/>
      <c r="D240" s="99"/>
      <c r="E240" s="98"/>
      <c r="F240" s="95"/>
      <c r="G240" s="27"/>
      <c r="H240" s="105"/>
      <c r="I240" s="111">
        <f>IF(Etablissement[[#This Row],[MOTIF]]="",0,Etablissement[[#This Row],[MONTANT HTVA REALISE]])</f>
        <v>0</v>
      </c>
      <c r="J240" s="32"/>
      <c r="L240" s="55">
        <f t="shared" si="7"/>
        <v>0</v>
      </c>
    </row>
    <row r="241" spans="1:12" ht="15.75" thickBot="1">
      <c r="A241" s="204" t="str">
        <f>IF(ISBLANK(Etablissement[[#This Row],[DATE]]),"",ROW(Etablissement[[#This Row],[NUM]])-ROW($A$19))</f>
        <v/>
      </c>
      <c r="B241" s="33"/>
      <c r="C241" s="98"/>
      <c r="D241" s="99"/>
      <c r="E241" s="98"/>
      <c r="F241" s="95"/>
      <c r="G241" s="27"/>
      <c r="H241" s="105"/>
      <c r="I241" s="111">
        <f>IF(Etablissement[[#This Row],[MOTIF]]="",0,Etablissement[[#This Row],[MONTANT HTVA REALISE]])</f>
        <v>0</v>
      </c>
      <c r="J241" s="32"/>
      <c r="L241" s="55">
        <f t="shared" si="7"/>
        <v>0</v>
      </c>
    </row>
    <row r="242" spans="1:12" ht="15.75" thickBot="1">
      <c r="A242" s="204" t="str">
        <f>IF(ISBLANK(Etablissement[[#This Row],[DATE]]),"",ROW(Etablissement[[#This Row],[NUM]])-ROW($A$19))</f>
        <v/>
      </c>
      <c r="B242" s="33"/>
      <c r="C242" s="98"/>
      <c r="D242" s="99"/>
      <c r="E242" s="98"/>
      <c r="F242" s="95"/>
      <c r="G242" s="27"/>
      <c r="H242" s="105"/>
      <c r="I242" s="111">
        <f>IF(Etablissement[[#This Row],[MOTIF]]="",0,Etablissement[[#This Row],[MONTANT HTVA REALISE]])</f>
        <v>0</v>
      </c>
      <c r="J242" s="32"/>
      <c r="L242" s="55">
        <f t="shared" si="7"/>
        <v>0</v>
      </c>
    </row>
    <row r="243" spans="1:12" ht="15.75" thickBot="1">
      <c r="A243" s="204" t="str">
        <f>IF(ISBLANK(Etablissement[[#This Row],[DATE]]),"",ROW(Etablissement[[#This Row],[NUM]])-ROW($A$19))</f>
        <v/>
      </c>
      <c r="B243" s="33"/>
      <c r="C243" s="98"/>
      <c r="D243" s="99"/>
      <c r="E243" s="98"/>
      <c r="F243" s="95"/>
      <c r="G243" s="27"/>
      <c r="H243" s="105"/>
      <c r="I243" s="111">
        <f>IF(Etablissement[[#This Row],[MOTIF]]="",0,Etablissement[[#This Row],[MONTANT HTVA REALISE]])</f>
        <v>0</v>
      </c>
      <c r="J243" s="32"/>
      <c r="L243" s="55">
        <f t="shared" si="7"/>
        <v>0</v>
      </c>
    </row>
    <row r="244" spans="1:12" ht="15.75" thickBot="1">
      <c r="A244" s="204" t="str">
        <f>IF(ISBLANK(Etablissement[[#This Row],[DATE]]),"",ROW(Etablissement[[#This Row],[NUM]])-ROW($A$19))</f>
        <v/>
      </c>
      <c r="B244" s="33"/>
      <c r="C244" s="98"/>
      <c r="D244" s="99"/>
      <c r="E244" s="98"/>
      <c r="F244" s="95"/>
      <c r="G244" s="27"/>
      <c r="H244" s="105"/>
      <c r="I244" s="111">
        <f>IF(Etablissement[[#This Row],[MOTIF]]="",0,Etablissement[[#This Row],[MONTANT HTVA REALISE]])</f>
        <v>0</v>
      </c>
      <c r="J244" s="32"/>
      <c r="L244" s="55">
        <f t="shared" si="7"/>
        <v>0</v>
      </c>
    </row>
    <row r="245" spans="1:12" ht="15.75" thickBot="1">
      <c r="A245" s="204" t="str">
        <f>IF(ISBLANK(Etablissement[[#This Row],[DATE]]),"",ROW(Etablissement[[#This Row],[NUM]])-ROW($A$19))</f>
        <v/>
      </c>
      <c r="B245" s="33"/>
      <c r="C245" s="98"/>
      <c r="D245" s="99"/>
      <c r="E245" s="98"/>
      <c r="F245" s="95"/>
      <c r="G245" s="27"/>
      <c r="H245" s="105"/>
      <c r="I245" s="111">
        <f>IF(Etablissement[[#This Row],[MOTIF]]="",0,Etablissement[[#This Row],[MONTANT HTVA REALISE]])</f>
        <v>0</v>
      </c>
      <c r="J245" s="32"/>
      <c r="L245" s="55">
        <f t="shared" si="7"/>
        <v>0</v>
      </c>
    </row>
    <row r="246" spans="1:12" ht="15.75" thickBot="1">
      <c r="A246" s="204" t="str">
        <f>IF(ISBLANK(Etablissement[[#This Row],[DATE]]),"",ROW(Etablissement[[#This Row],[NUM]])-ROW($A$19))</f>
        <v/>
      </c>
      <c r="B246" s="33"/>
      <c r="C246" s="98"/>
      <c r="D246" s="99"/>
      <c r="E246" s="98"/>
      <c r="F246" s="95"/>
      <c r="G246" s="27"/>
      <c r="H246" s="105"/>
      <c r="I246" s="111">
        <f>IF(Etablissement[[#This Row],[MOTIF]]="",0,Etablissement[[#This Row],[MONTANT HTVA REALISE]])</f>
        <v>0</v>
      </c>
      <c r="J246" s="32"/>
      <c r="L246" s="55">
        <f t="shared" si="7"/>
        <v>0</v>
      </c>
    </row>
    <row r="247" spans="1:12" ht="15.75" thickBot="1">
      <c r="A247" s="204" t="str">
        <f>IF(ISBLANK(Etablissement[[#This Row],[DATE]]),"",ROW(Etablissement[[#This Row],[NUM]])-ROW($A$19))</f>
        <v/>
      </c>
      <c r="B247" s="33"/>
      <c r="C247" s="98"/>
      <c r="D247" s="99"/>
      <c r="E247" s="98"/>
      <c r="F247" s="95"/>
      <c r="G247" s="27"/>
      <c r="H247" s="105"/>
      <c r="I247" s="111">
        <f>IF(Etablissement[[#This Row],[MOTIF]]="",0,Etablissement[[#This Row],[MONTANT HTVA REALISE]])</f>
        <v>0</v>
      </c>
      <c r="J247" s="32"/>
      <c r="L247" s="55">
        <f t="shared" si="7"/>
        <v>0</v>
      </c>
    </row>
    <row r="248" spans="1:12" ht="15.75" thickBot="1">
      <c r="A248" s="204" t="str">
        <f>IF(ISBLANK(Etablissement[[#This Row],[DATE]]),"",ROW(Etablissement[[#This Row],[NUM]])-ROW($A$19))</f>
        <v/>
      </c>
      <c r="B248" s="33"/>
      <c r="C248" s="98"/>
      <c r="D248" s="99"/>
      <c r="E248" s="98"/>
      <c r="F248" s="95"/>
      <c r="G248" s="27"/>
      <c r="H248" s="105"/>
      <c r="I248" s="111">
        <f>IF(Etablissement[[#This Row],[MOTIF]]="",0,Etablissement[[#This Row],[MONTANT HTVA REALISE]])</f>
        <v>0</v>
      </c>
      <c r="J248" s="32"/>
      <c r="L248" s="55">
        <f t="shared" si="7"/>
        <v>0</v>
      </c>
    </row>
    <row r="249" spans="1:12" ht="15.75" thickBot="1">
      <c r="A249" s="204" t="str">
        <f>IF(ISBLANK(Etablissement[[#This Row],[DATE]]),"",ROW(Etablissement[[#This Row],[NUM]])-ROW($A$19))</f>
        <v/>
      </c>
      <c r="B249" s="33"/>
      <c r="C249" s="98"/>
      <c r="D249" s="99"/>
      <c r="E249" s="98"/>
      <c r="F249" s="95"/>
      <c r="G249" s="27"/>
      <c r="H249" s="105"/>
      <c r="I249" s="111">
        <f>IF(Etablissement[[#This Row],[MOTIF]]="",0,Etablissement[[#This Row],[MONTANT HTVA REALISE]])</f>
        <v>0</v>
      </c>
      <c r="J249" s="32"/>
      <c r="L249" s="55">
        <f t="shared" si="7"/>
        <v>0</v>
      </c>
    </row>
    <row r="250" spans="1:12" ht="15.75" thickBot="1">
      <c r="A250" s="204" t="str">
        <f>IF(ISBLANK(Etablissement[[#This Row],[DATE]]),"",ROW(Etablissement[[#This Row],[NUM]])-ROW($A$19))</f>
        <v/>
      </c>
      <c r="B250" s="33"/>
      <c r="C250" s="98"/>
      <c r="D250" s="99"/>
      <c r="E250" s="98"/>
      <c r="F250" s="95"/>
      <c r="G250" s="27"/>
      <c r="H250" s="105"/>
      <c r="I250" s="111">
        <f>IF(Etablissement[[#This Row],[MOTIF]]="",0,Etablissement[[#This Row],[MONTANT HTVA REALISE]])</f>
        <v>0</v>
      </c>
      <c r="J250" s="32"/>
      <c r="L250" s="55">
        <f t="shared" ref="L250:L281" si="8">+F250-I250</f>
        <v>0</v>
      </c>
    </row>
    <row r="251" spans="1:12" ht="15.75" thickBot="1">
      <c r="A251" s="204" t="str">
        <f>IF(ISBLANK(Etablissement[[#This Row],[DATE]]),"",ROW(Etablissement[[#This Row],[NUM]])-ROW($A$19))</f>
        <v/>
      </c>
      <c r="B251" s="33"/>
      <c r="C251" s="98"/>
      <c r="D251" s="99"/>
      <c r="E251" s="98"/>
      <c r="F251" s="95"/>
      <c r="G251" s="27"/>
      <c r="H251" s="105"/>
      <c r="I251" s="111">
        <f>IF(Etablissement[[#This Row],[MOTIF]]="",0,Etablissement[[#This Row],[MONTANT HTVA REALISE]])</f>
        <v>0</v>
      </c>
      <c r="J251" s="32"/>
      <c r="L251" s="55">
        <f t="shared" si="8"/>
        <v>0</v>
      </c>
    </row>
    <row r="252" spans="1:12" ht="15.75" thickBot="1">
      <c r="A252" s="204" t="str">
        <f>IF(ISBLANK(Etablissement[[#This Row],[DATE]]),"",ROW(Etablissement[[#This Row],[NUM]])-ROW($A$19))</f>
        <v/>
      </c>
      <c r="B252" s="33"/>
      <c r="C252" s="98"/>
      <c r="D252" s="99"/>
      <c r="E252" s="98"/>
      <c r="F252" s="95"/>
      <c r="G252" s="27"/>
      <c r="H252" s="105"/>
      <c r="I252" s="111">
        <f>IF(Etablissement[[#This Row],[MOTIF]]="",0,Etablissement[[#This Row],[MONTANT HTVA REALISE]])</f>
        <v>0</v>
      </c>
      <c r="J252" s="32"/>
      <c r="L252" s="55">
        <f t="shared" si="8"/>
        <v>0</v>
      </c>
    </row>
    <row r="253" spans="1:12" ht="15.75" thickBot="1">
      <c r="A253" s="204" t="str">
        <f>IF(ISBLANK(Etablissement[[#This Row],[DATE]]),"",ROW(Etablissement[[#This Row],[NUM]])-ROW($A$19))</f>
        <v/>
      </c>
      <c r="B253" s="33"/>
      <c r="C253" s="98"/>
      <c r="D253" s="99"/>
      <c r="E253" s="98"/>
      <c r="F253" s="95"/>
      <c r="G253" s="27"/>
      <c r="H253" s="105"/>
      <c r="I253" s="111">
        <f>IF(Etablissement[[#This Row],[MOTIF]]="",0,Etablissement[[#This Row],[MONTANT HTVA REALISE]])</f>
        <v>0</v>
      </c>
      <c r="J253" s="32"/>
      <c r="L253" s="55">
        <f t="shared" si="8"/>
        <v>0</v>
      </c>
    </row>
    <row r="254" spans="1:12" ht="15.75" thickBot="1">
      <c r="A254" s="204" t="str">
        <f>IF(ISBLANK(Etablissement[[#This Row],[DATE]]),"",ROW(Etablissement[[#This Row],[NUM]])-ROW($A$19))</f>
        <v/>
      </c>
      <c r="B254" s="33"/>
      <c r="C254" s="98"/>
      <c r="D254" s="99"/>
      <c r="E254" s="98"/>
      <c r="F254" s="95"/>
      <c r="G254" s="27"/>
      <c r="H254" s="105"/>
      <c r="I254" s="111">
        <f>IF(Etablissement[[#This Row],[MOTIF]]="",0,Etablissement[[#This Row],[MONTANT HTVA REALISE]])</f>
        <v>0</v>
      </c>
      <c r="J254" s="32"/>
      <c r="L254" s="55">
        <f t="shared" si="8"/>
        <v>0</v>
      </c>
    </row>
    <row r="255" spans="1:12" ht="15.75" thickBot="1">
      <c r="A255" s="204" t="str">
        <f>IF(ISBLANK(Etablissement[[#This Row],[DATE]]),"",ROW(Etablissement[[#This Row],[NUM]])-ROW($A$19))</f>
        <v/>
      </c>
      <c r="B255" s="33"/>
      <c r="C255" s="98"/>
      <c r="D255" s="99"/>
      <c r="E255" s="98"/>
      <c r="F255" s="95"/>
      <c r="G255" s="27"/>
      <c r="H255" s="105"/>
      <c r="I255" s="111">
        <f>IF(Etablissement[[#This Row],[MOTIF]]="",0,Etablissement[[#This Row],[MONTANT HTVA REALISE]])</f>
        <v>0</v>
      </c>
      <c r="J255" s="32"/>
      <c r="L255" s="55">
        <f t="shared" si="8"/>
        <v>0</v>
      </c>
    </row>
    <row r="256" spans="1:12" ht="15.75" thickBot="1">
      <c r="A256" s="204" t="str">
        <f>IF(ISBLANK(Etablissement[[#This Row],[DATE]]),"",ROW(Etablissement[[#This Row],[NUM]])-ROW($A$19))</f>
        <v/>
      </c>
      <c r="B256" s="33"/>
      <c r="C256" s="98"/>
      <c r="D256" s="99"/>
      <c r="E256" s="98"/>
      <c r="F256" s="95"/>
      <c r="G256" s="27"/>
      <c r="H256" s="105"/>
      <c r="I256" s="111">
        <f>IF(Etablissement[[#This Row],[MOTIF]]="",0,Etablissement[[#This Row],[MONTANT HTVA REALISE]])</f>
        <v>0</v>
      </c>
      <c r="J256" s="32"/>
      <c r="L256" s="55">
        <f t="shared" si="8"/>
        <v>0</v>
      </c>
    </row>
    <row r="257" spans="1:12" ht="15.75" thickBot="1">
      <c r="A257" s="204" t="str">
        <f>IF(ISBLANK(Etablissement[[#This Row],[DATE]]),"",ROW(Etablissement[[#This Row],[NUM]])-ROW($A$19))</f>
        <v/>
      </c>
      <c r="B257" s="33"/>
      <c r="C257" s="98"/>
      <c r="D257" s="99"/>
      <c r="E257" s="98"/>
      <c r="F257" s="95"/>
      <c r="G257" s="27"/>
      <c r="H257" s="105"/>
      <c r="I257" s="111">
        <f>IF(Etablissement[[#This Row],[MOTIF]]="",0,Etablissement[[#This Row],[MONTANT HTVA REALISE]])</f>
        <v>0</v>
      </c>
      <c r="J257" s="32"/>
      <c r="L257" s="55">
        <f t="shared" si="8"/>
        <v>0</v>
      </c>
    </row>
    <row r="258" spans="1:12" ht="15.75" thickBot="1">
      <c r="A258" s="204" t="str">
        <f>IF(ISBLANK(Etablissement[[#This Row],[DATE]]),"",ROW(Etablissement[[#This Row],[NUM]])-ROW($A$19))</f>
        <v/>
      </c>
      <c r="B258" s="33"/>
      <c r="C258" s="98"/>
      <c r="D258" s="99"/>
      <c r="E258" s="98"/>
      <c r="F258" s="95"/>
      <c r="G258" s="27"/>
      <c r="H258" s="105"/>
      <c r="I258" s="111">
        <f>IF(Etablissement[[#This Row],[MOTIF]]="",0,Etablissement[[#This Row],[MONTANT HTVA REALISE]])</f>
        <v>0</v>
      </c>
      <c r="J258" s="32"/>
      <c r="L258" s="55">
        <f t="shared" si="8"/>
        <v>0</v>
      </c>
    </row>
    <row r="259" spans="1:12" ht="15.75" thickBot="1">
      <c r="A259" s="204" t="str">
        <f>IF(ISBLANK(Etablissement[[#This Row],[DATE]]),"",ROW(Etablissement[[#This Row],[NUM]])-ROW($A$19))</f>
        <v/>
      </c>
      <c r="B259" s="33"/>
      <c r="C259" s="98"/>
      <c r="D259" s="99"/>
      <c r="E259" s="98"/>
      <c r="F259" s="95"/>
      <c r="G259" s="27"/>
      <c r="H259" s="105"/>
      <c r="I259" s="111">
        <f>IF(Etablissement[[#This Row],[MOTIF]]="",0,Etablissement[[#This Row],[MONTANT HTVA REALISE]])</f>
        <v>0</v>
      </c>
      <c r="J259" s="32"/>
      <c r="L259" s="55">
        <f t="shared" si="8"/>
        <v>0</v>
      </c>
    </row>
    <row r="260" spans="1:12" ht="15.75" thickBot="1">
      <c r="A260" s="204" t="str">
        <f>IF(ISBLANK(Etablissement[[#This Row],[DATE]]),"",ROW(Etablissement[[#This Row],[NUM]])-ROW($A$19))</f>
        <v/>
      </c>
      <c r="B260" s="33"/>
      <c r="C260" s="98"/>
      <c r="D260" s="99"/>
      <c r="E260" s="98"/>
      <c r="F260" s="95"/>
      <c r="G260" s="27"/>
      <c r="H260" s="105"/>
      <c r="I260" s="111">
        <f>IF(Etablissement[[#This Row],[MOTIF]]="",0,Etablissement[[#This Row],[MONTANT HTVA REALISE]])</f>
        <v>0</v>
      </c>
      <c r="J260" s="32"/>
      <c r="L260" s="55">
        <f t="shared" si="8"/>
        <v>0</v>
      </c>
    </row>
    <row r="261" spans="1:12" ht="15.75" thickBot="1">
      <c r="A261" s="204" t="str">
        <f>IF(ISBLANK(Etablissement[[#This Row],[DATE]]),"",ROW(Etablissement[[#This Row],[NUM]])-ROW($A$19))</f>
        <v/>
      </c>
      <c r="B261" s="33"/>
      <c r="C261" s="98"/>
      <c r="D261" s="99"/>
      <c r="E261" s="98"/>
      <c r="F261" s="95"/>
      <c r="G261" s="27"/>
      <c r="H261" s="105"/>
      <c r="I261" s="111">
        <f>IF(Etablissement[[#This Row],[MOTIF]]="",0,Etablissement[[#This Row],[MONTANT HTVA REALISE]])</f>
        <v>0</v>
      </c>
      <c r="J261" s="32"/>
      <c r="L261" s="55">
        <f t="shared" si="8"/>
        <v>0</v>
      </c>
    </row>
    <row r="262" spans="1:12" ht="15.75" thickBot="1">
      <c r="A262" s="204" t="str">
        <f>IF(ISBLANK(Etablissement[[#This Row],[DATE]]),"",ROW(Etablissement[[#This Row],[NUM]])-ROW($A$19))</f>
        <v/>
      </c>
      <c r="B262" s="33"/>
      <c r="C262" s="98"/>
      <c r="D262" s="99"/>
      <c r="E262" s="98"/>
      <c r="F262" s="95"/>
      <c r="G262" s="27"/>
      <c r="H262" s="105"/>
      <c r="I262" s="111">
        <f>IF(Etablissement[[#This Row],[MOTIF]]="",0,Etablissement[[#This Row],[MONTANT HTVA REALISE]])</f>
        <v>0</v>
      </c>
      <c r="J262" s="32"/>
      <c r="L262" s="55">
        <f t="shared" si="8"/>
        <v>0</v>
      </c>
    </row>
    <row r="263" spans="1:12" ht="15.75" thickBot="1">
      <c r="A263" s="204" t="str">
        <f>IF(ISBLANK(Etablissement[[#This Row],[DATE]]),"",ROW(Etablissement[[#This Row],[NUM]])-ROW($A$19))</f>
        <v/>
      </c>
      <c r="B263" s="33"/>
      <c r="C263" s="98"/>
      <c r="D263" s="99"/>
      <c r="E263" s="98"/>
      <c r="F263" s="95"/>
      <c r="G263" s="27"/>
      <c r="H263" s="105"/>
      <c r="I263" s="111">
        <f>IF(Etablissement[[#This Row],[MOTIF]]="",0,Etablissement[[#This Row],[MONTANT HTVA REALISE]])</f>
        <v>0</v>
      </c>
      <c r="J263" s="32"/>
      <c r="L263" s="55">
        <f t="shared" si="8"/>
        <v>0</v>
      </c>
    </row>
    <row r="264" spans="1:12" ht="15.75" thickBot="1">
      <c r="A264" s="204" t="str">
        <f>IF(ISBLANK(Etablissement[[#This Row],[DATE]]),"",ROW(Etablissement[[#This Row],[NUM]])-ROW($A$19))</f>
        <v/>
      </c>
      <c r="B264" s="33"/>
      <c r="C264" s="98"/>
      <c r="D264" s="99"/>
      <c r="E264" s="98"/>
      <c r="F264" s="95"/>
      <c r="G264" s="27"/>
      <c r="H264" s="105"/>
      <c r="I264" s="111">
        <f>IF(Etablissement[[#This Row],[MOTIF]]="",0,Etablissement[[#This Row],[MONTANT HTVA REALISE]])</f>
        <v>0</v>
      </c>
      <c r="J264" s="32"/>
      <c r="L264" s="55">
        <f t="shared" si="8"/>
        <v>0</v>
      </c>
    </row>
    <row r="265" spans="1:12" ht="15.75" thickBot="1">
      <c r="A265" s="204" t="str">
        <f>IF(ISBLANK(Etablissement[[#This Row],[DATE]]),"",ROW(Etablissement[[#This Row],[NUM]])-ROW($A$19))</f>
        <v/>
      </c>
      <c r="B265" s="33"/>
      <c r="C265" s="98"/>
      <c r="D265" s="99"/>
      <c r="E265" s="98"/>
      <c r="F265" s="95"/>
      <c r="G265" s="27"/>
      <c r="H265" s="105"/>
      <c r="I265" s="111">
        <f>IF(Etablissement[[#This Row],[MOTIF]]="",0,Etablissement[[#This Row],[MONTANT HTVA REALISE]])</f>
        <v>0</v>
      </c>
      <c r="J265" s="32"/>
      <c r="L265" s="55">
        <f t="shared" si="8"/>
        <v>0</v>
      </c>
    </row>
    <row r="266" spans="1:12" ht="15.75" thickBot="1">
      <c r="A266" s="204" t="str">
        <f>IF(ISBLANK(Etablissement[[#This Row],[DATE]]),"",ROW(Etablissement[[#This Row],[NUM]])-ROW($A$19))</f>
        <v/>
      </c>
      <c r="B266" s="33"/>
      <c r="C266" s="98"/>
      <c r="D266" s="99"/>
      <c r="E266" s="98"/>
      <c r="F266" s="95"/>
      <c r="G266" s="27"/>
      <c r="H266" s="105"/>
      <c r="I266" s="111">
        <f>IF(Etablissement[[#This Row],[MOTIF]]="",0,Etablissement[[#This Row],[MONTANT HTVA REALISE]])</f>
        <v>0</v>
      </c>
      <c r="J266" s="32"/>
      <c r="L266" s="55">
        <f t="shared" si="8"/>
        <v>0</v>
      </c>
    </row>
    <row r="267" spans="1:12" ht="15.75" thickBot="1">
      <c r="A267" s="204" t="str">
        <f>IF(ISBLANK(Etablissement[[#This Row],[DATE]]),"",ROW(Etablissement[[#This Row],[NUM]])-ROW($A$19))</f>
        <v/>
      </c>
      <c r="B267" s="33"/>
      <c r="C267" s="98"/>
      <c r="D267" s="99"/>
      <c r="E267" s="98"/>
      <c r="F267" s="95"/>
      <c r="G267" s="27"/>
      <c r="H267" s="105"/>
      <c r="I267" s="111">
        <f>IF(Etablissement[[#This Row],[MOTIF]]="",0,Etablissement[[#This Row],[MONTANT HTVA REALISE]])</f>
        <v>0</v>
      </c>
      <c r="J267" s="32"/>
      <c r="L267" s="55">
        <f t="shared" si="8"/>
        <v>0</v>
      </c>
    </row>
    <row r="268" spans="1:12" ht="15.75" thickBot="1">
      <c r="A268" s="204" t="str">
        <f>IF(ISBLANK(Etablissement[[#This Row],[DATE]]),"",ROW(Etablissement[[#This Row],[NUM]])-ROW($A$19))</f>
        <v/>
      </c>
      <c r="B268" s="33"/>
      <c r="C268" s="98"/>
      <c r="D268" s="99"/>
      <c r="E268" s="98"/>
      <c r="F268" s="95"/>
      <c r="G268" s="27"/>
      <c r="H268" s="105"/>
      <c r="I268" s="111">
        <f>IF(Etablissement[[#This Row],[MOTIF]]="",0,Etablissement[[#This Row],[MONTANT HTVA REALISE]])</f>
        <v>0</v>
      </c>
      <c r="J268" s="32"/>
      <c r="L268" s="55">
        <f t="shared" si="8"/>
        <v>0</v>
      </c>
    </row>
    <row r="269" spans="1:12" ht="15.75" thickBot="1">
      <c r="A269" s="204" t="str">
        <f>IF(ISBLANK(Etablissement[[#This Row],[DATE]]),"",ROW(Etablissement[[#This Row],[NUM]])-ROW($A$19))</f>
        <v/>
      </c>
      <c r="B269" s="33"/>
      <c r="C269" s="98"/>
      <c r="D269" s="99"/>
      <c r="E269" s="98"/>
      <c r="F269" s="95"/>
      <c r="G269" s="27"/>
      <c r="H269" s="105"/>
      <c r="I269" s="111">
        <f>IF(Etablissement[[#This Row],[MOTIF]]="",0,Etablissement[[#This Row],[MONTANT HTVA REALISE]])</f>
        <v>0</v>
      </c>
      <c r="J269" s="32"/>
      <c r="L269" s="55">
        <f t="shared" si="8"/>
        <v>0</v>
      </c>
    </row>
    <row r="270" spans="1:12" ht="15.75" thickBot="1">
      <c r="A270" s="204" t="str">
        <f>IF(ISBLANK(Etablissement[[#This Row],[DATE]]),"",ROW(Etablissement[[#This Row],[NUM]])-ROW($A$19))</f>
        <v/>
      </c>
      <c r="B270" s="33"/>
      <c r="C270" s="98"/>
      <c r="D270" s="99"/>
      <c r="E270" s="98"/>
      <c r="F270" s="95"/>
      <c r="G270" s="27"/>
      <c r="H270" s="105"/>
      <c r="I270" s="111">
        <f>IF(Etablissement[[#This Row],[MOTIF]]="",0,Etablissement[[#This Row],[MONTANT HTVA REALISE]])</f>
        <v>0</v>
      </c>
      <c r="J270" s="32"/>
      <c r="L270" s="55">
        <f t="shared" si="8"/>
        <v>0</v>
      </c>
    </row>
    <row r="271" spans="1:12" ht="15.75" thickBot="1">
      <c r="A271" s="204" t="str">
        <f>IF(ISBLANK(Etablissement[[#This Row],[DATE]]),"",ROW(Etablissement[[#This Row],[NUM]])-ROW($A$19))</f>
        <v/>
      </c>
      <c r="B271" s="33"/>
      <c r="C271" s="98"/>
      <c r="D271" s="99"/>
      <c r="E271" s="98"/>
      <c r="F271" s="95"/>
      <c r="G271" s="27"/>
      <c r="H271" s="105"/>
      <c r="I271" s="111">
        <f>IF(Etablissement[[#This Row],[MOTIF]]="",0,Etablissement[[#This Row],[MONTANT HTVA REALISE]])</f>
        <v>0</v>
      </c>
      <c r="J271" s="32"/>
      <c r="L271" s="55">
        <f t="shared" si="8"/>
        <v>0</v>
      </c>
    </row>
    <row r="272" spans="1:12" ht="15.75" thickBot="1">
      <c r="A272" s="204" t="str">
        <f>IF(ISBLANK(Etablissement[[#This Row],[DATE]]),"",ROW(Etablissement[[#This Row],[NUM]])-ROW($A$19))</f>
        <v/>
      </c>
      <c r="B272" s="33"/>
      <c r="C272" s="98"/>
      <c r="D272" s="99"/>
      <c r="E272" s="98"/>
      <c r="F272" s="95"/>
      <c r="G272" s="27"/>
      <c r="H272" s="105"/>
      <c r="I272" s="111">
        <f>IF(Etablissement[[#This Row],[MOTIF]]="",0,Etablissement[[#This Row],[MONTANT HTVA REALISE]])</f>
        <v>0</v>
      </c>
      <c r="J272" s="32"/>
      <c r="L272" s="55">
        <f t="shared" si="8"/>
        <v>0</v>
      </c>
    </row>
    <row r="273" spans="1:12" ht="15.75" thickBot="1">
      <c r="A273" s="204" t="str">
        <f>IF(ISBLANK(Etablissement[[#This Row],[DATE]]),"",ROW(Etablissement[[#This Row],[NUM]])-ROW($A$19))</f>
        <v/>
      </c>
      <c r="B273" s="33"/>
      <c r="C273" s="98"/>
      <c r="D273" s="99"/>
      <c r="E273" s="98"/>
      <c r="F273" s="95"/>
      <c r="G273" s="27"/>
      <c r="H273" s="105"/>
      <c r="I273" s="111">
        <f>IF(Etablissement[[#This Row],[MOTIF]]="",0,Etablissement[[#This Row],[MONTANT HTVA REALISE]])</f>
        <v>0</v>
      </c>
      <c r="J273" s="32"/>
      <c r="L273" s="55">
        <f t="shared" si="8"/>
        <v>0</v>
      </c>
    </row>
    <row r="274" spans="1:12" ht="15.75" thickBot="1">
      <c r="A274" s="204" t="str">
        <f>IF(ISBLANK(Etablissement[[#This Row],[DATE]]),"",ROW(Etablissement[[#This Row],[NUM]])-ROW($A$19))</f>
        <v/>
      </c>
      <c r="B274" s="33"/>
      <c r="C274" s="98"/>
      <c r="D274" s="99"/>
      <c r="E274" s="98"/>
      <c r="F274" s="95"/>
      <c r="G274" s="27"/>
      <c r="H274" s="105"/>
      <c r="I274" s="111">
        <f>IF(Etablissement[[#This Row],[MOTIF]]="",0,Etablissement[[#This Row],[MONTANT HTVA REALISE]])</f>
        <v>0</v>
      </c>
      <c r="J274" s="32"/>
      <c r="L274" s="55">
        <f t="shared" si="8"/>
        <v>0</v>
      </c>
    </row>
    <row r="275" spans="1:12" ht="15.75" thickBot="1">
      <c r="A275" s="204" t="str">
        <f>IF(ISBLANK(Etablissement[[#This Row],[DATE]]),"",ROW(Etablissement[[#This Row],[NUM]])-ROW($A$19))</f>
        <v/>
      </c>
      <c r="B275" s="33"/>
      <c r="C275" s="98"/>
      <c r="D275" s="99"/>
      <c r="E275" s="98"/>
      <c r="F275" s="95"/>
      <c r="G275" s="27"/>
      <c r="H275" s="105"/>
      <c r="I275" s="111">
        <f>IF(Etablissement[[#This Row],[MOTIF]]="",0,Etablissement[[#This Row],[MONTANT HTVA REALISE]])</f>
        <v>0</v>
      </c>
      <c r="J275" s="32"/>
      <c r="L275" s="55">
        <f t="shared" si="8"/>
        <v>0</v>
      </c>
    </row>
    <row r="276" spans="1:12" ht="15.75" thickBot="1">
      <c r="A276" s="204" t="str">
        <f>IF(ISBLANK(Etablissement[[#This Row],[DATE]]),"",ROW(Etablissement[[#This Row],[NUM]])-ROW($A$19))</f>
        <v/>
      </c>
      <c r="B276" s="33"/>
      <c r="C276" s="98"/>
      <c r="D276" s="99"/>
      <c r="E276" s="98"/>
      <c r="F276" s="95"/>
      <c r="G276" s="27"/>
      <c r="H276" s="105"/>
      <c r="I276" s="111">
        <f>IF(Etablissement[[#This Row],[MOTIF]]="",0,Etablissement[[#This Row],[MONTANT HTVA REALISE]])</f>
        <v>0</v>
      </c>
      <c r="J276" s="32"/>
      <c r="L276" s="55">
        <f t="shared" si="8"/>
        <v>0</v>
      </c>
    </row>
    <row r="277" spans="1:12" ht="15.75" thickBot="1">
      <c r="A277" s="204" t="str">
        <f>IF(ISBLANK(Etablissement[[#This Row],[DATE]]),"",ROW(Etablissement[[#This Row],[NUM]])-ROW($A$19))</f>
        <v/>
      </c>
      <c r="B277" s="33"/>
      <c r="C277" s="98"/>
      <c r="D277" s="99"/>
      <c r="E277" s="98"/>
      <c r="F277" s="95"/>
      <c r="G277" s="27"/>
      <c r="H277" s="105"/>
      <c r="I277" s="111">
        <f>IF(Etablissement[[#This Row],[MOTIF]]="",0,Etablissement[[#This Row],[MONTANT HTVA REALISE]])</f>
        <v>0</v>
      </c>
      <c r="J277" s="32"/>
      <c r="L277" s="55">
        <f t="shared" si="8"/>
        <v>0</v>
      </c>
    </row>
    <row r="278" spans="1:12" ht="15.75" thickBot="1">
      <c r="A278" s="204" t="str">
        <f>IF(ISBLANK(Etablissement[[#This Row],[DATE]]),"",ROW(Etablissement[[#This Row],[NUM]])-ROW($A$19))</f>
        <v/>
      </c>
      <c r="B278" s="33"/>
      <c r="C278" s="98"/>
      <c r="D278" s="99"/>
      <c r="E278" s="98"/>
      <c r="F278" s="95"/>
      <c r="G278" s="27"/>
      <c r="H278" s="105"/>
      <c r="I278" s="111">
        <f>IF(Etablissement[[#This Row],[MOTIF]]="",0,Etablissement[[#This Row],[MONTANT HTVA REALISE]])</f>
        <v>0</v>
      </c>
      <c r="J278" s="32"/>
      <c r="L278" s="55">
        <f t="shared" si="8"/>
        <v>0</v>
      </c>
    </row>
    <row r="279" spans="1:12" ht="15.75" thickBot="1">
      <c r="A279" s="204" t="str">
        <f>IF(ISBLANK(Etablissement[[#This Row],[DATE]]),"",ROW(Etablissement[[#This Row],[NUM]])-ROW($A$19))</f>
        <v/>
      </c>
      <c r="B279" s="33"/>
      <c r="C279" s="98"/>
      <c r="D279" s="99"/>
      <c r="E279" s="98"/>
      <c r="F279" s="95"/>
      <c r="G279" s="27"/>
      <c r="H279" s="105"/>
      <c r="I279" s="111">
        <f>IF(Etablissement[[#This Row],[MOTIF]]="",0,Etablissement[[#This Row],[MONTANT HTVA REALISE]])</f>
        <v>0</v>
      </c>
      <c r="J279" s="32"/>
      <c r="L279" s="55">
        <f t="shared" si="8"/>
        <v>0</v>
      </c>
    </row>
    <row r="280" spans="1:12" ht="15.75" thickBot="1">
      <c r="A280" s="204" t="str">
        <f>IF(ISBLANK(Etablissement[[#This Row],[DATE]]),"",ROW(Etablissement[[#This Row],[NUM]])-ROW($A$19))</f>
        <v/>
      </c>
      <c r="B280" s="33"/>
      <c r="C280" s="98"/>
      <c r="D280" s="99"/>
      <c r="E280" s="98"/>
      <c r="F280" s="95"/>
      <c r="G280" s="27"/>
      <c r="H280" s="105"/>
      <c r="I280" s="111">
        <f>IF(Etablissement[[#This Row],[MOTIF]]="",0,Etablissement[[#This Row],[MONTANT HTVA REALISE]])</f>
        <v>0</v>
      </c>
      <c r="J280" s="32"/>
      <c r="L280" s="55">
        <f t="shared" si="8"/>
        <v>0</v>
      </c>
    </row>
    <row r="281" spans="1:12" ht="15.75" thickBot="1">
      <c r="A281" s="204" t="str">
        <f>IF(ISBLANK(Etablissement[[#This Row],[DATE]]),"",ROW(Etablissement[[#This Row],[NUM]])-ROW($A$19))</f>
        <v/>
      </c>
      <c r="B281" s="33"/>
      <c r="C281" s="98"/>
      <c r="D281" s="99"/>
      <c r="E281" s="98"/>
      <c r="F281" s="95"/>
      <c r="G281" s="27"/>
      <c r="H281" s="105"/>
      <c r="I281" s="111">
        <f>IF(Etablissement[[#This Row],[MOTIF]]="",0,Etablissement[[#This Row],[MONTANT HTVA REALISE]])</f>
        <v>0</v>
      </c>
      <c r="J281" s="32"/>
      <c r="L281" s="55">
        <f t="shared" si="8"/>
        <v>0</v>
      </c>
    </row>
    <row r="282" spans="1:12" ht="15.75" thickBot="1">
      <c r="A282" s="204" t="str">
        <f>IF(ISBLANK(Etablissement[[#This Row],[DATE]]),"",ROW(Etablissement[[#This Row],[NUM]])-ROW($A$19))</f>
        <v/>
      </c>
      <c r="B282" s="33"/>
      <c r="C282" s="98"/>
      <c r="D282" s="99"/>
      <c r="E282" s="98"/>
      <c r="F282" s="95"/>
      <c r="G282" s="27"/>
      <c r="H282" s="105"/>
      <c r="I282" s="111">
        <f>IF(Etablissement[[#This Row],[MOTIF]]="",0,Etablissement[[#This Row],[MONTANT HTVA REALISE]])</f>
        <v>0</v>
      </c>
      <c r="J282" s="32"/>
      <c r="L282" s="55">
        <f t="shared" ref="L282:L313" si="9">+F282-I282</f>
        <v>0</v>
      </c>
    </row>
    <row r="283" spans="1:12" ht="15.75" thickBot="1">
      <c r="A283" s="204" t="str">
        <f>IF(ISBLANK(Etablissement[[#This Row],[DATE]]),"",ROW(Etablissement[[#This Row],[NUM]])-ROW($A$19))</f>
        <v/>
      </c>
      <c r="B283" s="33"/>
      <c r="C283" s="98"/>
      <c r="D283" s="99"/>
      <c r="E283" s="98"/>
      <c r="F283" s="95"/>
      <c r="G283" s="27"/>
      <c r="H283" s="105"/>
      <c r="I283" s="111">
        <f>IF(Etablissement[[#This Row],[MOTIF]]="",0,Etablissement[[#This Row],[MONTANT HTVA REALISE]])</f>
        <v>0</v>
      </c>
      <c r="J283" s="32"/>
      <c r="L283" s="55">
        <f t="shared" si="9"/>
        <v>0</v>
      </c>
    </row>
    <row r="284" spans="1:12" ht="15.75" thickBot="1">
      <c r="A284" s="204" t="str">
        <f>IF(ISBLANK(Etablissement[[#This Row],[DATE]]),"",ROW(Etablissement[[#This Row],[NUM]])-ROW($A$19))</f>
        <v/>
      </c>
      <c r="B284" s="33"/>
      <c r="C284" s="98"/>
      <c r="D284" s="99"/>
      <c r="E284" s="98"/>
      <c r="F284" s="95"/>
      <c r="G284" s="27"/>
      <c r="H284" s="105"/>
      <c r="I284" s="111">
        <f>IF(Etablissement[[#This Row],[MOTIF]]="",0,Etablissement[[#This Row],[MONTANT HTVA REALISE]])</f>
        <v>0</v>
      </c>
      <c r="J284" s="32"/>
      <c r="L284" s="55">
        <f t="shared" si="9"/>
        <v>0</v>
      </c>
    </row>
    <row r="285" spans="1:12" ht="15.75" thickBot="1">
      <c r="A285" s="204" t="str">
        <f>IF(ISBLANK(Etablissement[[#This Row],[DATE]]),"",ROW(Etablissement[[#This Row],[NUM]])-ROW($A$19))</f>
        <v/>
      </c>
      <c r="B285" s="33"/>
      <c r="C285" s="98"/>
      <c r="D285" s="99"/>
      <c r="E285" s="98"/>
      <c r="F285" s="95"/>
      <c r="G285" s="27"/>
      <c r="H285" s="105"/>
      <c r="I285" s="111">
        <f>IF(Etablissement[[#This Row],[MOTIF]]="",0,Etablissement[[#This Row],[MONTANT HTVA REALISE]])</f>
        <v>0</v>
      </c>
      <c r="J285" s="32"/>
      <c r="L285" s="55">
        <f t="shared" si="9"/>
        <v>0</v>
      </c>
    </row>
    <row r="286" spans="1:12" ht="15.75" thickBot="1">
      <c r="A286" s="204" t="str">
        <f>IF(ISBLANK(Etablissement[[#This Row],[DATE]]),"",ROW(Etablissement[[#This Row],[NUM]])-ROW($A$19))</f>
        <v/>
      </c>
      <c r="B286" s="33"/>
      <c r="C286" s="98"/>
      <c r="D286" s="99"/>
      <c r="E286" s="98"/>
      <c r="F286" s="95"/>
      <c r="G286" s="27"/>
      <c r="H286" s="105"/>
      <c r="I286" s="111">
        <f>IF(Etablissement[[#This Row],[MOTIF]]="",0,Etablissement[[#This Row],[MONTANT HTVA REALISE]])</f>
        <v>0</v>
      </c>
      <c r="J286" s="32"/>
      <c r="L286" s="55">
        <f t="shared" si="9"/>
        <v>0</v>
      </c>
    </row>
    <row r="287" spans="1:12" ht="15.75" thickBot="1">
      <c r="A287" s="204" t="str">
        <f>IF(ISBLANK(Etablissement[[#This Row],[DATE]]),"",ROW(Etablissement[[#This Row],[NUM]])-ROW($A$19))</f>
        <v/>
      </c>
      <c r="B287" s="33"/>
      <c r="C287" s="98"/>
      <c r="D287" s="99"/>
      <c r="E287" s="98"/>
      <c r="F287" s="95"/>
      <c r="G287" s="27"/>
      <c r="H287" s="105"/>
      <c r="I287" s="111">
        <f>IF(Etablissement[[#This Row],[MOTIF]]="",0,Etablissement[[#This Row],[MONTANT HTVA REALISE]])</f>
        <v>0</v>
      </c>
      <c r="J287" s="32"/>
      <c r="L287" s="55">
        <f t="shared" si="9"/>
        <v>0</v>
      </c>
    </row>
    <row r="288" spans="1:12" ht="15.75" thickBot="1">
      <c r="A288" s="204" t="str">
        <f>IF(ISBLANK(Etablissement[[#This Row],[DATE]]),"",ROW(Etablissement[[#This Row],[NUM]])-ROW($A$19))</f>
        <v/>
      </c>
      <c r="B288" s="33"/>
      <c r="C288" s="98"/>
      <c r="D288" s="99"/>
      <c r="E288" s="98"/>
      <c r="F288" s="95"/>
      <c r="G288" s="27"/>
      <c r="H288" s="105"/>
      <c r="I288" s="111">
        <f>IF(Etablissement[[#This Row],[MOTIF]]="",0,Etablissement[[#This Row],[MONTANT HTVA REALISE]])</f>
        <v>0</v>
      </c>
      <c r="J288" s="32"/>
      <c r="L288" s="55">
        <f t="shared" si="9"/>
        <v>0</v>
      </c>
    </row>
    <row r="289" spans="1:12" ht="15.75" thickBot="1">
      <c r="A289" s="204" t="str">
        <f>IF(ISBLANK(Etablissement[[#This Row],[DATE]]),"",ROW(Etablissement[[#This Row],[NUM]])-ROW($A$19))</f>
        <v/>
      </c>
      <c r="B289" s="33"/>
      <c r="C289" s="98"/>
      <c r="D289" s="99"/>
      <c r="E289" s="98"/>
      <c r="F289" s="95"/>
      <c r="G289" s="27"/>
      <c r="H289" s="105"/>
      <c r="I289" s="111">
        <f>IF(Etablissement[[#This Row],[MOTIF]]="",0,Etablissement[[#This Row],[MONTANT HTVA REALISE]])</f>
        <v>0</v>
      </c>
      <c r="J289" s="32"/>
      <c r="L289" s="55">
        <f t="shared" si="9"/>
        <v>0</v>
      </c>
    </row>
    <row r="290" spans="1:12" ht="15.75" thickBot="1">
      <c r="A290" s="204" t="str">
        <f>IF(ISBLANK(Etablissement[[#This Row],[DATE]]),"",ROW(Etablissement[[#This Row],[NUM]])-ROW($A$19))</f>
        <v/>
      </c>
      <c r="B290" s="33"/>
      <c r="C290" s="98"/>
      <c r="D290" s="99"/>
      <c r="E290" s="98"/>
      <c r="F290" s="95"/>
      <c r="G290" s="27"/>
      <c r="H290" s="105"/>
      <c r="I290" s="111">
        <f>IF(Etablissement[[#This Row],[MOTIF]]="",0,Etablissement[[#This Row],[MONTANT HTVA REALISE]])</f>
        <v>0</v>
      </c>
      <c r="J290" s="32"/>
      <c r="L290" s="55">
        <f t="shared" si="9"/>
        <v>0</v>
      </c>
    </row>
    <row r="291" spans="1:12" ht="15.75" thickBot="1">
      <c r="A291" s="204" t="str">
        <f>IF(ISBLANK(Etablissement[[#This Row],[DATE]]),"",ROW(Etablissement[[#This Row],[NUM]])-ROW($A$19))</f>
        <v/>
      </c>
      <c r="B291" s="33"/>
      <c r="C291" s="98"/>
      <c r="D291" s="99"/>
      <c r="E291" s="98"/>
      <c r="F291" s="95"/>
      <c r="G291" s="27"/>
      <c r="H291" s="105"/>
      <c r="I291" s="111">
        <f>IF(Etablissement[[#This Row],[MOTIF]]="",0,Etablissement[[#This Row],[MONTANT HTVA REALISE]])</f>
        <v>0</v>
      </c>
      <c r="J291" s="32"/>
      <c r="L291" s="55">
        <f t="shared" si="9"/>
        <v>0</v>
      </c>
    </row>
    <row r="292" spans="1:12" ht="15.75" thickBot="1">
      <c r="A292" s="204" t="str">
        <f>IF(ISBLANK(Etablissement[[#This Row],[DATE]]),"",ROW(Etablissement[[#This Row],[NUM]])-ROW($A$19))</f>
        <v/>
      </c>
      <c r="B292" s="33"/>
      <c r="C292" s="98"/>
      <c r="D292" s="99"/>
      <c r="E292" s="98"/>
      <c r="F292" s="95"/>
      <c r="G292" s="27"/>
      <c r="H292" s="105"/>
      <c r="I292" s="111">
        <f>IF(Etablissement[[#This Row],[MOTIF]]="",0,Etablissement[[#This Row],[MONTANT HTVA REALISE]])</f>
        <v>0</v>
      </c>
      <c r="J292" s="32"/>
      <c r="L292" s="55">
        <f t="shared" si="9"/>
        <v>0</v>
      </c>
    </row>
    <row r="293" spans="1:12" ht="15.75" thickBot="1">
      <c r="A293" s="204" t="str">
        <f>IF(ISBLANK(Etablissement[[#This Row],[DATE]]),"",ROW(Etablissement[[#This Row],[NUM]])-ROW($A$19))</f>
        <v/>
      </c>
      <c r="B293" s="33"/>
      <c r="C293" s="98"/>
      <c r="D293" s="99"/>
      <c r="E293" s="98"/>
      <c r="F293" s="95"/>
      <c r="G293" s="27"/>
      <c r="H293" s="105"/>
      <c r="I293" s="111">
        <f>IF(Etablissement[[#This Row],[MOTIF]]="",0,Etablissement[[#This Row],[MONTANT HTVA REALISE]])</f>
        <v>0</v>
      </c>
      <c r="J293" s="32"/>
      <c r="L293" s="55">
        <f t="shared" si="9"/>
        <v>0</v>
      </c>
    </row>
    <row r="294" spans="1:12" ht="15.75" thickBot="1">
      <c r="A294" s="204" t="str">
        <f>IF(ISBLANK(Etablissement[[#This Row],[DATE]]),"",ROW(Etablissement[[#This Row],[NUM]])-ROW($A$19))</f>
        <v/>
      </c>
      <c r="B294" s="33"/>
      <c r="C294" s="98"/>
      <c r="D294" s="99"/>
      <c r="E294" s="98"/>
      <c r="F294" s="95"/>
      <c r="G294" s="27"/>
      <c r="H294" s="105"/>
      <c r="I294" s="111">
        <f>IF(Etablissement[[#This Row],[MOTIF]]="",0,Etablissement[[#This Row],[MONTANT HTVA REALISE]])</f>
        <v>0</v>
      </c>
      <c r="J294" s="32"/>
      <c r="L294" s="55">
        <f t="shared" si="9"/>
        <v>0</v>
      </c>
    </row>
    <row r="295" spans="1:12" ht="15.75" thickBot="1">
      <c r="A295" s="204" t="str">
        <f>IF(ISBLANK(Etablissement[[#This Row],[DATE]]),"",ROW(Etablissement[[#This Row],[NUM]])-ROW($A$19))</f>
        <v/>
      </c>
      <c r="B295" s="33"/>
      <c r="C295" s="98"/>
      <c r="D295" s="99"/>
      <c r="E295" s="98"/>
      <c r="F295" s="95"/>
      <c r="G295" s="27"/>
      <c r="H295" s="105"/>
      <c r="I295" s="111">
        <f>IF(Etablissement[[#This Row],[MOTIF]]="",0,Etablissement[[#This Row],[MONTANT HTVA REALISE]])</f>
        <v>0</v>
      </c>
      <c r="J295" s="32"/>
      <c r="L295" s="55">
        <f t="shared" si="9"/>
        <v>0</v>
      </c>
    </row>
    <row r="296" spans="1:12" ht="15.75" thickBot="1">
      <c r="A296" s="204" t="str">
        <f>IF(ISBLANK(Etablissement[[#This Row],[DATE]]),"",ROW(Etablissement[[#This Row],[NUM]])-ROW($A$19))</f>
        <v/>
      </c>
      <c r="B296" s="33"/>
      <c r="C296" s="98"/>
      <c r="D296" s="99"/>
      <c r="E296" s="98"/>
      <c r="F296" s="95"/>
      <c r="G296" s="27"/>
      <c r="H296" s="105"/>
      <c r="I296" s="111">
        <f>IF(Etablissement[[#This Row],[MOTIF]]="",0,Etablissement[[#This Row],[MONTANT HTVA REALISE]])</f>
        <v>0</v>
      </c>
      <c r="J296" s="32"/>
      <c r="L296" s="55">
        <f t="shared" si="9"/>
        <v>0</v>
      </c>
    </row>
    <row r="297" spans="1:12" ht="15.75" thickBot="1">
      <c r="A297" s="204" t="str">
        <f>IF(ISBLANK(Etablissement[[#This Row],[DATE]]),"",ROW(Etablissement[[#This Row],[NUM]])-ROW($A$19))</f>
        <v/>
      </c>
      <c r="B297" s="33"/>
      <c r="C297" s="98"/>
      <c r="D297" s="99"/>
      <c r="E297" s="98"/>
      <c r="F297" s="95"/>
      <c r="G297" s="27"/>
      <c r="H297" s="105"/>
      <c r="I297" s="111">
        <f>IF(Etablissement[[#This Row],[MOTIF]]="",0,Etablissement[[#This Row],[MONTANT HTVA REALISE]])</f>
        <v>0</v>
      </c>
      <c r="J297" s="32"/>
      <c r="L297" s="55">
        <f t="shared" si="9"/>
        <v>0</v>
      </c>
    </row>
    <row r="298" spans="1:12" ht="15.75" thickBot="1">
      <c r="A298" s="204" t="str">
        <f>IF(ISBLANK(Etablissement[[#This Row],[DATE]]),"",ROW(Etablissement[[#This Row],[NUM]])-ROW($A$19))</f>
        <v/>
      </c>
      <c r="B298" s="33"/>
      <c r="C298" s="98"/>
      <c r="D298" s="99"/>
      <c r="E298" s="98"/>
      <c r="F298" s="95"/>
      <c r="G298" s="27"/>
      <c r="H298" s="105"/>
      <c r="I298" s="111">
        <f>IF(Etablissement[[#This Row],[MOTIF]]="",0,Etablissement[[#This Row],[MONTANT HTVA REALISE]])</f>
        <v>0</v>
      </c>
      <c r="J298" s="32"/>
      <c r="L298" s="55">
        <f t="shared" si="9"/>
        <v>0</v>
      </c>
    </row>
    <row r="299" spans="1:12" ht="15.75" thickBot="1">
      <c r="A299" s="204" t="str">
        <f>IF(ISBLANK(Etablissement[[#This Row],[DATE]]),"",ROW(Etablissement[[#This Row],[NUM]])-ROW($A$19))</f>
        <v/>
      </c>
      <c r="B299" s="33"/>
      <c r="C299" s="98"/>
      <c r="D299" s="99"/>
      <c r="E299" s="98"/>
      <c r="F299" s="95"/>
      <c r="G299" s="27"/>
      <c r="H299" s="105"/>
      <c r="I299" s="111">
        <f>IF(Etablissement[[#This Row],[MOTIF]]="",0,Etablissement[[#This Row],[MONTANT HTVA REALISE]])</f>
        <v>0</v>
      </c>
      <c r="J299" s="32"/>
      <c r="L299" s="55">
        <f t="shared" si="9"/>
        <v>0</v>
      </c>
    </row>
    <row r="300" spans="1:12" ht="15.75" thickBot="1">
      <c r="A300" s="204" t="str">
        <f>IF(ISBLANK(Etablissement[[#This Row],[DATE]]),"",ROW(Etablissement[[#This Row],[NUM]])-ROW($A$19))</f>
        <v/>
      </c>
      <c r="B300" s="33"/>
      <c r="C300" s="98"/>
      <c r="D300" s="99"/>
      <c r="E300" s="98"/>
      <c r="F300" s="95"/>
      <c r="G300" s="27"/>
      <c r="H300" s="105"/>
      <c r="I300" s="111">
        <f>IF(Etablissement[[#This Row],[MOTIF]]="",0,Etablissement[[#This Row],[MONTANT HTVA REALISE]])</f>
        <v>0</v>
      </c>
      <c r="J300" s="32"/>
      <c r="L300" s="55">
        <f t="shared" si="9"/>
        <v>0</v>
      </c>
    </row>
    <row r="301" spans="1:12" ht="15.75" thickBot="1">
      <c r="A301" s="204" t="str">
        <f>IF(ISBLANK(Etablissement[[#This Row],[DATE]]),"",ROW(Etablissement[[#This Row],[NUM]])-ROW($A$19))</f>
        <v/>
      </c>
      <c r="B301" s="33"/>
      <c r="C301" s="98"/>
      <c r="D301" s="99"/>
      <c r="E301" s="98"/>
      <c r="F301" s="95"/>
      <c r="G301" s="27"/>
      <c r="H301" s="105"/>
      <c r="I301" s="111">
        <f>IF(Etablissement[[#This Row],[MOTIF]]="",0,Etablissement[[#This Row],[MONTANT HTVA REALISE]])</f>
        <v>0</v>
      </c>
      <c r="J301" s="32"/>
      <c r="L301" s="55">
        <f t="shared" si="9"/>
        <v>0</v>
      </c>
    </row>
    <row r="302" spans="1:12" ht="15.75" thickBot="1">
      <c r="A302" s="204" t="str">
        <f>IF(ISBLANK(Etablissement[[#This Row],[DATE]]),"",ROW(Etablissement[[#This Row],[NUM]])-ROW($A$19))</f>
        <v/>
      </c>
      <c r="B302" s="33"/>
      <c r="C302" s="98"/>
      <c r="D302" s="99"/>
      <c r="E302" s="98"/>
      <c r="F302" s="95"/>
      <c r="G302" s="27"/>
      <c r="H302" s="105"/>
      <c r="I302" s="111">
        <f>IF(Etablissement[[#This Row],[MOTIF]]="",0,Etablissement[[#This Row],[MONTANT HTVA REALISE]])</f>
        <v>0</v>
      </c>
      <c r="J302" s="32"/>
      <c r="L302" s="55">
        <f t="shared" si="9"/>
        <v>0</v>
      </c>
    </row>
    <row r="303" spans="1:12" ht="15.75" thickBot="1">
      <c r="A303" s="204" t="str">
        <f>IF(ISBLANK(Etablissement[[#This Row],[DATE]]),"",ROW(Etablissement[[#This Row],[NUM]])-ROW($A$19))</f>
        <v/>
      </c>
      <c r="B303" s="33"/>
      <c r="C303" s="98"/>
      <c r="D303" s="99"/>
      <c r="E303" s="98"/>
      <c r="F303" s="95"/>
      <c r="G303" s="27"/>
      <c r="H303" s="105"/>
      <c r="I303" s="111">
        <f>IF(Etablissement[[#This Row],[MOTIF]]="",0,Etablissement[[#This Row],[MONTANT HTVA REALISE]])</f>
        <v>0</v>
      </c>
      <c r="J303" s="32"/>
      <c r="L303" s="55">
        <f t="shared" si="9"/>
        <v>0</v>
      </c>
    </row>
    <row r="304" spans="1:12" ht="15.75" thickBot="1">
      <c r="A304" s="204" t="str">
        <f>IF(ISBLANK(Etablissement[[#This Row],[DATE]]),"",ROW(Etablissement[[#This Row],[NUM]])-ROW($A$19))</f>
        <v/>
      </c>
      <c r="B304" s="33"/>
      <c r="C304" s="98"/>
      <c r="D304" s="99"/>
      <c r="E304" s="98"/>
      <c r="F304" s="95"/>
      <c r="G304" s="27"/>
      <c r="H304" s="105"/>
      <c r="I304" s="111">
        <f>IF(Etablissement[[#This Row],[MOTIF]]="",0,Etablissement[[#This Row],[MONTANT HTVA REALISE]])</f>
        <v>0</v>
      </c>
      <c r="J304" s="32"/>
      <c r="L304" s="55">
        <f t="shared" si="9"/>
        <v>0</v>
      </c>
    </row>
    <row r="305" spans="1:12" ht="15.75" thickBot="1">
      <c r="A305" s="204" t="str">
        <f>IF(ISBLANK(Etablissement[[#This Row],[DATE]]),"",ROW(Etablissement[[#This Row],[NUM]])-ROW($A$19))</f>
        <v/>
      </c>
      <c r="B305" s="33"/>
      <c r="C305" s="98"/>
      <c r="D305" s="99"/>
      <c r="E305" s="98"/>
      <c r="F305" s="95"/>
      <c r="G305" s="27"/>
      <c r="H305" s="105"/>
      <c r="I305" s="111">
        <f>IF(Etablissement[[#This Row],[MOTIF]]="",0,Etablissement[[#This Row],[MONTANT HTVA REALISE]])</f>
        <v>0</v>
      </c>
      <c r="J305" s="32"/>
      <c r="L305" s="55">
        <f t="shared" si="9"/>
        <v>0</v>
      </c>
    </row>
    <row r="306" spans="1:12" ht="15.75" thickBot="1">
      <c r="A306" s="204" t="str">
        <f>IF(ISBLANK(Etablissement[[#This Row],[DATE]]),"",ROW(Etablissement[[#This Row],[NUM]])-ROW($A$19))</f>
        <v/>
      </c>
      <c r="B306" s="33"/>
      <c r="C306" s="98"/>
      <c r="D306" s="99"/>
      <c r="E306" s="98"/>
      <c r="F306" s="95"/>
      <c r="G306" s="27"/>
      <c r="H306" s="105"/>
      <c r="I306" s="111">
        <f>IF(Etablissement[[#This Row],[MOTIF]]="",0,Etablissement[[#This Row],[MONTANT HTVA REALISE]])</f>
        <v>0</v>
      </c>
      <c r="J306" s="32"/>
      <c r="L306" s="55">
        <f t="shared" si="9"/>
        <v>0</v>
      </c>
    </row>
    <row r="307" spans="1:12" ht="15.75" thickBot="1">
      <c r="A307" s="204" t="str">
        <f>IF(ISBLANK(Etablissement[[#This Row],[DATE]]),"",ROW(Etablissement[[#This Row],[NUM]])-ROW($A$19))</f>
        <v/>
      </c>
      <c r="B307" s="33"/>
      <c r="C307" s="98"/>
      <c r="D307" s="99"/>
      <c r="E307" s="98"/>
      <c r="F307" s="95"/>
      <c r="G307" s="27"/>
      <c r="H307" s="105"/>
      <c r="I307" s="111">
        <f>IF(Etablissement[[#This Row],[MOTIF]]="",0,Etablissement[[#This Row],[MONTANT HTVA REALISE]])</f>
        <v>0</v>
      </c>
      <c r="J307" s="32"/>
      <c r="L307" s="55">
        <f t="shared" si="9"/>
        <v>0</v>
      </c>
    </row>
    <row r="308" spans="1:12" ht="15.75" thickBot="1">
      <c r="A308" s="204" t="str">
        <f>IF(ISBLANK(Etablissement[[#This Row],[DATE]]),"",ROW(Etablissement[[#This Row],[NUM]])-ROW($A$19))</f>
        <v/>
      </c>
      <c r="B308" s="33"/>
      <c r="C308" s="98"/>
      <c r="D308" s="99"/>
      <c r="E308" s="98"/>
      <c r="F308" s="95"/>
      <c r="G308" s="27"/>
      <c r="H308" s="105"/>
      <c r="I308" s="111">
        <f>IF(Etablissement[[#This Row],[MOTIF]]="",0,Etablissement[[#This Row],[MONTANT HTVA REALISE]])</f>
        <v>0</v>
      </c>
      <c r="J308" s="32"/>
      <c r="L308" s="55">
        <f t="shared" si="9"/>
        <v>0</v>
      </c>
    </row>
    <row r="309" spans="1:12" ht="15.75" thickBot="1">
      <c r="A309" s="204" t="str">
        <f>IF(ISBLANK(Etablissement[[#This Row],[DATE]]),"",ROW(Etablissement[[#This Row],[NUM]])-ROW($A$19))</f>
        <v/>
      </c>
      <c r="B309" s="33"/>
      <c r="C309" s="98"/>
      <c r="D309" s="99"/>
      <c r="E309" s="98"/>
      <c r="F309" s="95"/>
      <c r="G309" s="27"/>
      <c r="H309" s="105"/>
      <c r="I309" s="111">
        <f>IF(Etablissement[[#This Row],[MOTIF]]="",0,Etablissement[[#This Row],[MONTANT HTVA REALISE]])</f>
        <v>0</v>
      </c>
      <c r="J309" s="32"/>
      <c r="L309" s="55">
        <f t="shared" si="9"/>
        <v>0</v>
      </c>
    </row>
    <row r="310" spans="1:12" ht="15.75" thickBot="1">
      <c r="A310" s="204" t="str">
        <f>IF(ISBLANK(Etablissement[[#This Row],[DATE]]),"",ROW(Etablissement[[#This Row],[NUM]])-ROW($A$19))</f>
        <v/>
      </c>
      <c r="B310" s="33"/>
      <c r="C310" s="98"/>
      <c r="D310" s="99"/>
      <c r="E310" s="98"/>
      <c r="F310" s="95"/>
      <c r="G310" s="27"/>
      <c r="H310" s="105"/>
      <c r="I310" s="111">
        <f>IF(Etablissement[[#This Row],[MOTIF]]="",0,Etablissement[[#This Row],[MONTANT HTVA REALISE]])</f>
        <v>0</v>
      </c>
      <c r="J310" s="32"/>
      <c r="L310" s="55">
        <f t="shared" si="9"/>
        <v>0</v>
      </c>
    </row>
    <row r="311" spans="1:12" ht="15.75" thickBot="1">
      <c r="A311" s="204" t="str">
        <f>IF(ISBLANK(Etablissement[[#This Row],[DATE]]),"",ROW(Etablissement[[#This Row],[NUM]])-ROW($A$19))</f>
        <v/>
      </c>
      <c r="B311" s="33"/>
      <c r="C311" s="98"/>
      <c r="D311" s="99"/>
      <c r="E311" s="98"/>
      <c r="F311" s="95"/>
      <c r="G311" s="27"/>
      <c r="H311" s="105"/>
      <c r="I311" s="111">
        <f>IF(Etablissement[[#This Row],[MOTIF]]="",0,Etablissement[[#This Row],[MONTANT HTVA REALISE]])</f>
        <v>0</v>
      </c>
      <c r="J311" s="32"/>
      <c r="L311" s="55">
        <f t="shared" si="9"/>
        <v>0</v>
      </c>
    </row>
    <row r="312" spans="1:12" ht="15.75" thickBot="1">
      <c r="A312" s="204" t="str">
        <f>IF(ISBLANK(Etablissement[[#This Row],[DATE]]),"",ROW(Etablissement[[#This Row],[NUM]])-ROW($A$19))</f>
        <v/>
      </c>
      <c r="B312" s="33"/>
      <c r="C312" s="98"/>
      <c r="D312" s="99"/>
      <c r="E312" s="98"/>
      <c r="F312" s="95"/>
      <c r="G312" s="27"/>
      <c r="H312" s="105"/>
      <c r="I312" s="111">
        <f>IF(Etablissement[[#This Row],[MOTIF]]="",0,Etablissement[[#This Row],[MONTANT HTVA REALISE]])</f>
        <v>0</v>
      </c>
      <c r="J312" s="32"/>
      <c r="L312" s="55">
        <f t="shared" si="9"/>
        <v>0</v>
      </c>
    </row>
    <row r="313" spans="1:12" ht="15.75" thickBot="1">
      <c r="A313" s="204" t="str">
        <f>IF(ISBLANK(Etablissement[[#This Row],[DATE]]),"",ROW(Etablissement[[#This Row],[NUM]])-ROW($A$19))</f>
        <v/>
      </c>
      <c r="B313" s="33"/>
      <c r="C313" s="98"/>
      <c r="D313" s="99"/>
      <c r="E313" s="98"/>
      <c r="F313" s="95"/>
      <c r="G313" s="27"/>
      <c r="H313" s="105"/>
      <c r="I313" s="111">
        <f>IF(Etablissement[[#This Row],[MOTIF]]="",0,Etablissement[[#This Row],[MONTANT HTVA REALISE]])</f>
        <v>0</v>
      </c>
      <c r="J313" s="32"/>
      <c r="L313" s="55">
        <f t="shared" si="9"/>
        <v>0</v>
      </c>
    </row>
    <row r="314" spans="1:12">
      <c r="G314" s="27"/>
    </row>
    <row r="315" spans="1:12">
      <c r="G315" s="27"/>
    </row>
  </sheetData>
  <sheetProtection algorithmName="SHA-512" hashValue="AjsGrJ1RnoXabwcKpJexpj7VYnve3saBf/2MNG4APxp01dLynlaZXkKyVdEmqFJOqjMj2JUXb0R40+Dt3dbU5Q==" saltValue="ei937sjL41uTo/dFHeYqP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phoneticPr fontId="15" type="noConversion"/>
  <conditionalFormatting sqref="A20:E313 G20:I313">
    <cfRule type="notContainsBlanks" dxfId="181" priority="6">
      <formula>LEN(TRIM(A20))&gt;0</formula>
    </cfRule>
  </conditionalFormatting>
  <conditionalFormatting sqref="D2">
    <cfRule type="notContainsBlanks" dxfId="180" priority="5">
      <formula>LEN(TRIM(D2))&gt;0</formula>
    </cfRule>
  </conditionalFormatting>
  <conditionalFormatting sqref="D6">
    <cfRule type="notContainsBlanks" dxfId="179" priority="3">
      <formula>LEN(TRIM(D6))&gt;0</formula>
    </cfRule>
  </conditionalFormatting>
  <conditionalFormatting sqref="F20:F313">
    <cfRule type="notContainsBlanks" dxfId="178" priority="2">
      <formula>LEN(TRIM(F20))&gt;0</formula>
    </cfRule>
  </conditionalFormatting>
  <conditionalFormatting sqref="D4">
    <cfRule type="notContainsBlanks" dxfId="177" priority="1">
      <formula>LEN(TRIM(D4))&gt;0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14E1A5A1-0457-41D1-9BDF-9F416C89908B}">
          <x14:formula1>
            <xm:f>RESSOURCE!$B$3:$B$17</xm:f>
          </x14:formula1>
          <xm:sqref>H20:H313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08CAE-6BF0-4F00-8B22-B8D3A1CC8E62}">
  <sheetPr codeName="Feuil3"/>
  <dimension ref="A1:L315"/>
  <sheetViews>
    <sheetView topLeftCell="A4" zoomScale="80" zoomScaleNormal="80" workbookViewId="0">
      <selection activeCell="F21" sqref="F21:F313"/>
    </sheetView>
  </sheetViews>
  <sheetFormatPr baseColWidth="10" defaultColWidth="10.875" defaultRowHeight="15"/>
  <cols>
    <col min="1" max="1" width="9.75" style="28" customWidth="1"/>
    <col min="2" max="2" width="16.875" style="28" bestFit="1" customWidth="1"/>
    <col min="3" max="3" width="33.875" style="28" customWidth="1"/>
    <col min="4" max="4" width="17.75" style="28" customWidth="1"/>
    <col min="5" max="5" width="21.25" style="28" customWidth="1"/>
    <col min="6" max="6" width="20.75" style="28" customWidth="1"/>
    <col min="7" max="7" width="9.25" style="29" customWidth="1"/>
    <col min="8" max="8" width="23.375" style="29" bestFit="1" customWidth="1"/>
    <col min="9" max="9" width="22.125" style="28"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27">
        <f>'GUIDE D''UTILISATION'!C2</f>
        <v>0</v>
      </c>
      <c r="E2" s="228"/>
      <c r="F2" s="229"/>
      <c r="G2" s="39"/>
      <c r="H2" s="39"/>
      <c r="I2" s="39"/>
      <c r="J2" s="39"/>
      <c r="K2" s="39"/>
      <c r="L2" s="42"/>
    </row>
    <row r="3" spans="1:12" s="23" customFormat="1" ht="22.9" customHeight="1">
      <c r="A3" s="39"/>
      <c r="B3" s="39"/>
      <c r="C3" s="39"/>
      <c r="D3" s="197"/>
      <c r="E3" s="198"/>
      <c r="F3" s="199"/>
      <c r="G3" s="39"/>
      <c r="H3" s="39"/>
      <c r="I3" s="39"/>
      <c r="J3" s="39"/>
      <c r="K3" s="39"/>
      <c r="L3" s="42"/>
    </row>
    <row r="4" spans="1:12" s="23" customFormat="1" ht="22.9" customHeight="1">
      <c r="A4" s="39"/>
      <c r="B4" s="39"/>
      <c r="C4" s="43" t="s">
        <v>5</v>
      </c>
      <c r="D4" s="227">
        <f>'GUIDE D''UTILISATION'!C4</f>
        <v>0</v>
      </c>
      <c r="E4" s="228"/>
      <c r="F4" s="229"/>
      <c r="G4" s="39"/>
      <c r="H4" s="39"/>
      <c r="I4" s="39"/>
      <c r="J4" s="39"/>
      <c r="K4" s="39"/>
      <c r="L4" s="42"/>
    </row>
    <row r="5" spans="1:12" s="23" customFormat="1" ht="22.9" customHeight="1">
      <c r="A5" s="39"/>
      <c r="B5" s="39"/>
      <c r="C5" s="39"/>
      <c r="D5" s="198"/>
      <c r="E5" s="198"/>
      <c r="F5" s="199"/>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62</v>
      </c>
      <c r="C19" s="48"/>
      <c r="D19" s="48"/>
      <c r="E19" s="48"/>
      <c r="F19" s="115">
        <f>SUM(F20:F409)</f>
        <v>0</v>
      </c>
      <c r="G19" s="44"/>
      <c r="H19" s="56"/>
      <c r="I19" s="55">
        <f>SUM(I20:I409)</f>
        <v>0</v>
      </c>
      <c r="J19" s="57" t="e">
        <f>I19/F19</f>
        <v>#DIV/0!</v>
      </c>
      <c r="K19" s="48"/>
      <c r="L19" s="55">
        <f t="shared" ref="L19" si="0">+F19-I19</f>
        <v>0</v>
      </c>
    </row>
    <row r="20" spans="1:12" ht="15.75" thickBot="1">
      <c r="A20" s="204" t="str">
        <f>IF(ISBLANK(Logiciel[[#This Row],[DATE]]),"",ROW(Logiciel[[#This Row],[NUM]])-ROW($A$19))</f>
        <v/>
      </c>
      <c r="B20" s="33"/>
      <c r="C20" s="98"/>
      <c r="D20" s="99"/>
      <c r="E20" s="112"/>
      <c r="F20" s="116"/>
      <c r="G20" s="27"/>
      <c r="H20" s="104"/>
      <c r="I20" s="109">
        <f>IF(Logiciel[[#This Row],[MOTIF]]="",0,Logiciel[[#This Row],[MONTANT HTVA REALISE]])</f>
        <v>0</v>
      </c>
      <c r="J20" s="32"/>
      <c r="L20" s="55">
        <f>+F20-I20</f>
        <v>0</v>
      </c>
    </row>
    <row r="21" spans="1:12" ht="15.75" thickBot="1">
      <c r="A21" s="204" t="str">
        <f>IF(ISBLANK(Logiciel[[#This Row],[DATE]]),"",ROW(Logiciel[[#This Row],[NUM]])-ROW($A$19))</f>
        <v/>
      </c>
      <c r="B21" s="106"/>
      <c r="C21" s="107"/>
      <c r="D21" s="108"/>
      <c r="E21" s="113"/>
      <c r="F21" s="116"/>
      <c r="G21" s="27"/>
      <c r="H21" s="105"/>
      <c r="I21" s="110">
        <f>IF(Logiciel[[#This Row],[MOTIF]]="",0,Logiciel[[#This Row],[MONTANT HTVA REALISE]])</f>
        <v>0</v>
      </c>
      <c r="J21" s="32"/>
      <c r="L21" s="55">
        <f>+F21-I21</f>
        <v>0</v>
      </c>
    </row>
    <row r="22" spans="1:12" ht="15.75" thickBot="1">
      <c r="A22" s="204" t="str">
        <f>IF(ISBLANK(Logiciel[[#This Row],[DATE]]),"",ROW(Logiciel[[#This Row],[NUM]])-ROW($A$19))</f>
        <v/>
      </c>
      <c r="B22" s="34"/>
      <c r="C22" s="98"/>
      <c r="D22" s="99"/>
      <c r="E22" s="114"/>
      <c r="F22" s="116"/>
      <c r="G22" s="27"/>
      <c r="H22" s="105"/>
      <c r="I22" s="111">
        <f>IF(Logiciel[[#This Row],[MOTIF]]="",0,Logiciel[[#This Row],[MONTANT HTVA REALISE]])</f>
        <v>0</v>
      </c>
      <c r="J22" s="32"/>
      <c r="L22" s="55">
        <f t="shared" ref="L22:L85" si="1">+F22-I22</f>
        <v>0</v>
      </c>
    </row>
    <row r="23" spans="1:12" ht="15.75" thickBot="1">
      <c r="A23" s="204" t="str">
        <f>IF(ISBLANK(Logiciel[[#This Row],[DATE]]),"",ROW(Logiciel[[#This Row],[NUM]])-ROW($A$19))</f>
        <v/>
      </c>
      <c r="B23" s="34"/>
      <c r="C23" s="98"/>
      <c r="D23" s="99"/>
      <c r="E23" s="114"/>
      <c r="F23" s="116"/>
      <c r="G23" s="27"/>
      <c r="H23" s="105"/>
      <c r="I23" s="111">
        <f>IF(Logiciel[[#This Row],[MOTIF]]="",0,Logiciel[[#This Row],[MONTANT HTVA REALISE]])</f>
        <v>0</v>
      </c>
      <c r="J23" s="32"/>
      <c r="L23" s="55">
        <f t="shared" si="1"/>
        <v>0</v>
      </c>
    </row>
    <row r="24" spans="1:12" ht="15.75" thickBot="1">
      <c r="A24" s="204" t="str">
        <f>IF(ISBLANK(Logiciel[[#This Row],[DATE]]),"",ROW(Logiciel[[#This Row],[NUM]])-ROW($A$19))</f>
        <v/>
      </c>
      <c r="B24" s="34"/>
      <c r="C24" s="98"/>
      <c r="D24" s="99"/>
      <c r="E24" s="114"/>
      <c r="F24" s="116"/>
      <c r="G24" s="27"/>
      <c r="H24" s="105"/>
      <c r="I24" s="111">
        <f>IF(Logiciel[[#This Row],[MOTIF]]="",0,Logiciel[[#This Row],[MONTANT HTVA REALISE]])</f>
        <v>0</v>
      </c>
      <c r="J24" s="32"/>
      <c r="L24" s="55">
        <f t="shared" si="1"/>
        <v>0</v>
      </c>
    </row>
    <row r="25" spans="1:12" ht="15.75" thickBot="1">
      <c r="A25" s="204" t="str">
        <f>IF(ISBLANK(Logiciel[[#This Row],[DATE]]),"",ROW(Logiciel[[#This Row],[NUM]])-ROW($A$19))</f>
        <v/>
      </c>
      <c r="B25" s="34"/>
      <c r="C25" s="98"/>
      <c r="D25" s="99"/>
      <c r="E25" s="114"/>
      <c r="F25" s="116"/>
      <c r="G25" s="27"/>
      <c r="H25" s="105"/>
      <c r="I25" s="111">
        <f>IF(Logiciel[[#This Row],[MOTIF]]="",0,Logiciel[[#This Row],[MONTANT HTVA REALISE]])</f>
        <v>0</v>
      </c>
      <c r="J25" s="32"/>
      <c r="L25" s="55">
        <f t="shared" si="1"/>
        <v>0</v>
      </c>
    </row>
    <row r="26" spans="1:12" ht="15.75" thickBot="1">
      <c r="A26" s="204" t="str">
        <f>IF(ISBLANK(Logiciel[[#This Row],[DATE]]),"",ROW(Logiciel[[#This Row],[NUM]])-ROW($A$19))</f>
        <v/>
      </c>
      <c r="B26" s="34"/>
      <c r="C26" s="98"/>
      <c r="D26" s="99"/>
      <c r="E26" s="114"/>
      <c r="F26" s="116"/>
      <c r="G26" s="27"/>
      <c r="H26" s="105"/>
      <c r="I26" s="111">
        <f>IF(Logiciel[[#This Row],[MOTIF]]="",0,Logiciel[[#This Row],[MONTANT HTVA REALISE]])</f>
        <v>0</v>
      </c>
      <c r="J26" s="32"/>
      <c r="L26" s="55">
        <f t="shared" si="1"/>
        <v>0</v>
      </c>
    </row>
    <row r="27" spans="1:12" ht="15.75" thickBot="1">
      <c r="A27" s="204" t="str">
        <f>IF(ISBLANK(Logiciel[[#This Row],[DATE]]),"",ROW(Logiciel[[#This Row],[NUM]])-ROW($A$19))</f>
        <v/>
      </c>
      <c r="B27" s="34"/>
      <c r="C27" s="98"/>
      <c r="D27" s="99"/>
      <c r="E27" s="114"/>
      <c r="F27" s="116"/>
      <c r="G27" s="27"/>
      <c r="H27" s="105"/>
      <c r="I27" s="111">
        <f>IF(Logiciel[[#This Row],[MOTIF]]="",0,Logiciel[[#This Row],[MONTANT HTVA REALISE]])</f>
        <v>0</v>
      </c>
      <c r="J27" s="32"/>
      <c r="L27" s="55">
        <f t="shared" si="1"/>
        <v>0</v>
      </c>
    </row>
    <row r="28" spans="1:12" ht="15.75" thickBot="1">
      <c r="A28" s="204" t="str">
        <f>IF(ISBLANK(Logiciel[[#This Row],[DATE]]),"",ROW(Logiciel[[#This Row],[NUM]])-ROW($A$19))</f>
        <v/>
      </c>
      <c r="B28" s="34"/>
      <c r="C28" s="98"/>
      <c r="D28" s="99"/>
      <c r="E28" s="114"/>
      <c r="F28" s="116"/>
      <c r="G28" s="27"/>
      <c r="H28" s="105"/>
      <c r="I28" s="111">
        <f>IF(Logiciel[[#This Row],[MOTIF]]="",0,Logiciel[[#This Row],[MONTANT HTVA REALISE]])</f>
        <v>0</v>
      </c>
      <c r="J28" s="32"/>
      <c r="L28" s="55">
        <f t="shared" si="1"/>
        <v>0</v>
      </c>
    </row>
    <row r="29" spans="1:12" ht="15.75" thickBot="1">
      <c r="A29" s="204" t="str">
        <f>IF(ISBLANK(Logiciel[[#This Row],[DATE]]),"",ROW(Logiciel[[#This Row],[NUM]])-ROW($A$19))</f>
        <v/>
      </c>
      <c r="B29" s="34"/>
      <c r="C29" s="98"/>
      <c r="D29" s="99"/>
      <c r="E29" s="114"/>
      <c r="F29" s="116"/>
      <c r="G29" s="27"/>
      <c r="H29" s="105"/>
      <c r="I29" s="111">
        <f>IF(Logiciel[[#This Row],[MOTIF]]="",0,Logiciel[[#This Row],[MONTANT HTVA REALISE]])</f>
        <v>0</v>
      </c>
      <c r="J29" s="32"/>
      <c r="L29" s="55">
        <f t="shared" si="1"/>
        <v>0</v>
      </c>
    </row>
    <row r="30" spans="1:12" ht="15.75" thickBot="1">
      <c r="A30" s="204" t="str">
        <f>IF(ISBLANK(Logiciel[[#This Row],[DATE]]),"",ROW(Logiciel[[#This Row],[NUM]])-ROW($A$19))</f>
        <v/>
      </c>
      <c r="B30" s="34"/>
      <c r="C30" s="98"/>
      <c r="D30" s="99"/>
      <c r="E30" s="114"/>
      <c r="F30" s="116"/>
      <c r="G30" s="27"/>
      <c r="H30" s="105"/>
      <c r="I30" s="111">
        <f>IF(Logiciel[[#This Row],[MOTIF]]="",0,Logiciel[[#This Row],[MONTANT HTVA REALISE]])</f>
        <v>0</v>
      </c>
      <c r="J30" s="32"/>
      <c r="L30" s="55">
        <f t="shared" si="1"/>
        <v>0</v>
      </c>
    </row>
    <row r="31" spans="1:12" ht="15.75" thickBot="1">
      <c r="A31" s="204" t="str">
        <f>IF(ISBLANK(Logiciel[[#This Row],[DATE]]),"",ROW(Logiciel[[#This Row],[NUM]])-ROW($A$19))</f>
        <v/>
      </c>
      <c r="B31" s="34"/>
      <c r="C31" s="98"/>
      <c r="D31" s="99"/>
      <c r="E31" s="114"/>
      <c r="F31" s="116"/>
      <c r="G31" s="27"/>
      <c r="H31" s="105"/>
      <c r="I31" s="111">
        <f>IF(Logiciel[[#This Row],[MOTIF]]="",0,Logiciel[[#This Row],[MONTANT HTVA REALISE]])</f>
        <v>0</v>
      </c>
      <c r="J31" s="32"/>
      <c r="L31" s="55">
        <f t="shared" si="1"/>
        <v>0</v>
      </c>
    </row>
    <row r="32" spans="1:12" ht="15.75" thickBot="1">
      <c r="A32" s="204" t="str">
        <f>IF(ISBLANK(Logiciel[[#This Row],[DATE]]),"",ROW(Logiciel[[#This Row],[NUM]])-ROW($A$19))</f>
        <v/>
      </c>
      <c r="B32" s="34"/>
      <c r="C32" s="98"/>
      <c r="D32" s="99"/>
      <c r="E32" s="114"/>
      <c r="F32" s="116"/>
      <c r="G32" s="27"/>
      <c r="H32" s="105"/>
      <c r="I32" s="111">
        <f>IF(Logiciel[[#This Row],[MOTIF]]="",0,Logiciel[[#This Row],[MONTANT HTVA REALISE]])</f>
        <v>0</v>
      </c>
      <c r="J32" s="32"/>
      <c r="L32" s="55">
        <f t="shared" si="1"/>
        <v>0</v>
      </c>
    </row>
    <row r="33" spans="1:12" ht="15.75" thickBot="1">
      <c r="A33" s="204" t="str">
        <f>IF(ISBLANK(Logiciel[[#This Row],[DATE]]),"",ROW(Logiciel[[#This Row],[NUM]])-ROW($A$19))</f>
        <v/>
      </c>
      <c r="B33" s="34"/>
      <c r="C33" s="98"/>
      <c r="D33" s="99"/>
      <c r="E33" s="114"/>
      <c r="F33" s="116"/>
      <c r="G33" s="27"/>
      <c r="H33" s="105"/>
      <c r="I33" s="111">
        <f>IF(Logiciel[[#This Row],[MOTIF]]="",0,Logiciel[[#This Row],[MONTANT HTVA REALISE]])</f>
        <v>0</v>
      </c>
      <c r="J33" s="32"/>
      <c r="L33" s="55">
        <f t="shared" si="1"/>
        <v>0</v>
      </c>
    </row>
    <row r="34" spans="1:12" ht="15.75" thickBot="1">
      <c r="A34" s="204" t="str">
        <f>IF(ISBLANK(Logiciel[[#This Row],[DATE]]),"",ROW(Logiciel[[#This Row],[NUM]])-ROW($A$19))</f>
        <v/>
      </c>
      <c r="B34" s="34"/>
      <c r="C34" s="98"/>
      <c r="D34" s="99"/>
      <c r="E34" s="114"/>
      <c r="F34" s="116"/>
      <c r="G34" s="27"/>
      <c r="H34" s="105"/>
      <c r="I34" s="111">
        <f>IF(Logiciel[[#This Row],[MOTIF]]="",0,Logiciel[[#This Row],[MONTANT HTVA REALISE]])</f>
        <v>0</v>
      </c>
      <c r="J34" s="32"/>
      <c r="L34" s="55">
        <f t="shared" si="1"/>
        <v>0</v>
      </c>
    </row>
    <row r="35" spans="1:12" ht="15.75" thickBot="1">
      <c r="A35" s="204" t="str">
        <f>IF(ISBLANK(Logiciel[[#This Row],[DATE]]),"",ROW(Logiciel[[#This Row],[NUM]])-ROW($A$19))</f>
        <v/>
      </c>
      <c r="B35" s="34"/>
      <c r="C35" s="98"/>
      <c r="D35" s="99"/>
      <c r="E35" s="114"/>
      <c r="F35" s="116"/>
      <c r="G35" s="27"/>
      <c r="H35" s="105"/>
      <c r="I35" s="111">
        <f>IF(Logiciel[[#This Row],[MOTIF]]="",0,Logiciel[[#This Row],[MONTANT HTVA REALISE]])</f>
        <v>0</v>
      </c>
      <c r="J35" s="32"/>
      <c r="L35" s="55">
        <f t="shared" si="1"/>
        <v>0</v>
      </c>
    </row>
    <row r="36" spans="1:12" ht="15.75" thickBot="1">
      <c r="A36" s="204" t="str">
        <f>IF(ISBLANK(Logiciel[[#This Row],[DATE]]),"",ROW(Logiciel[[#This Row],[NUM]])-ROW($A$19))</f>
        <v/>
      </c>
      <c r="B36" s="34"/>
      <c r="C36" s="98"/>
      <c r="D36" s="99"/>
      <c r="E36" s="114"/>
      <c r="F36" s="116"/>
      <c r="G36" s="27"/>
      <c r="H36" s="105"/>
      <c r="I36" s="111">
        <f>IF(Logiciel[[#This Row],[MOTIF]]="",0,Logiciel[[#This Row],[MONTANT HTVA REALISE]])</f>
        <v>0</v>
      </c>
      <c r="J36" s="32"/>
      <c r="L36" s="55">
        <f t="shared" si="1"/>
        <v>0</v>
      </c>
    </row>
    <row r="37" spans="1:12" ht="15.75" thickBot="1">
      <c r="A37" s="204" t="str">
        <f>IF(ISBLANK(Logiciel[[#This Row],[DATE]]),"",ROW(Logiciel[[#This Row],[NUM]])-ROW($A$19))</f>
        <v/>
      </c>
      <c r="B37" s="34"/>
      <c r="C37" s="98"/>
      <c r="D37" s="99"/>
      <c r="E37" s="114"/>
      <c r="F37" s="116"/>
      <c r="G37" s="27"/>
      <c r="H37" s="105"/>
      <c r="I37" s="111">
        <f>IF(Logiciel[[#This Row],[MOTIF]]="",0,Logiciel[[#This Row],[MONTANT HTVA REALISE]])</f>
        <v>0</v>
      </c>
      <c r="J37" s="32"/>
      <c r="L37" s="55">
        <f t="shared" si="1"/>
        <v>0</v>
      </c>
    </row>
    <row r="38" spans="1:12" ht="15.75" thickBot="1">
      <c r="A38" s="204" t="str">
        <f>IF(ISBLANK(Logiciel[[#This Row],[DATE]]),"",ROW(Logiciel[[#This Row],[NUM]])-ROW($A$19))</f>
        <v/>
      </c>
      <c r="B38" s="34"/>
      <c r="C38" s="98"/>
      <c r="D38" s="99"/>
      <c r="E38" s="114"/>
      <c r="F38" s="116"/>
      <c r="G38" s="27"/>
      <c r="H38" s="105"/>
      <c r="I38" s="111">
        <f>IF(Logiciel[[#This Row],[MOTIF]]="",0,Logiciel[[#This Row],[MONTANT HTVA REALISE]])</f>
        <v>0</v>
      </c>
      <c r="J38" s="32"/>
      <c r="L38" s="55">
        <f t="shared" si="1"/>
        <v>0</v>
      </c>
    </row>
    <row r="39" spans="1:12" ht="15.75" thickBot="1">
      <c r="A39" s="204" t="str">
        <f>IF(ISBLANK(Logiciel[[#This Row],[DATE]]),"",ROW(Logiciel[[#This Row],[NUM]])-ROW($A$19))</f>
        <v/>
      </c>
      <c r="B39" s="34"/>
      <c r="C39" s="98"/>
      <c r="D39" s="99"/>
      <c r="E39" s="114"/>
      <c r="F39" s="116"/>
      <c r="G39" s="27"/>
      <c r="H39" s="105"/>
      <c r="I39" s="111">
        <f>IF(Logiciel[[#This Row],[MOTIF]]="",0,Logiciel[[#This Row],[MONTANT HTVA REALISE]])</f>
        <v>0</v>
      </c>
      <c r="J39" s="32"/>
      <c r="L39" s="55">
        <f t="shared" si="1"/>
        <v>0</v>
      </c>
    </row>
    <row r="40" spans="1:12" ht="15.75" thickBot="1">
      <c r="A40" s="204" t="str">
        <f>IF(ISBLANK(Logiciel[[#This Row],[DATE]]),"",ROW(Logiciel[[#This Row],[NUM]])-ROW($A$19))</f>
        <v/>
      </c>
      <c r="B40" s="34"/>
      <c r="C40" s="98"/>
      <c r="D40" s="99"/>
      <c r="E40" s="114"/>
      <c r="F40" s="116"/>
      <c r="G40" s="27"/>
      <c r="H40" s="105"/>
      <c r="I40" s="111">
        <f>IF(Logiciel[[#This Row],[MOTIF]]="",0,Logiciel[[#This Row],[MONTANT HTVA REALISE]])</f>
        <v>0</v>
      </c>
      <c r="J40" s="32"/>
      <c r="L40" s="55">
        <f t="shared" si="1"/>
        <v>0</v>
      </c>
    </row>
    <row r="41" spans="1:12" ht="15.75" thickBot="1">
      <c r="A41" s="204" t="str">
        <f>IF(ISBLANK(Logiciel[[#This Row],[DATE]]),"",ROW(Logiciel[[#This Row],[NUM]])-ROW($A$19))</f>
        <v/>
      </c>
      <c r="B41" s="34"/>
      <c r="C41" s="98"/>
      <c r="D41" s="99"/>
      <c r="E41" s="114"/>
      <c r="F41" s="116"/>
      <c r="G41" s="27"/>
      <c r="H41" s="105"/>
      <c r="I41" s="111">
        <f>IF(Logiciel[[#This Row],[MOTIF]]="",0,Logiciel[[#This Row],[MONTANT HTVA REALISE]])</f>
        <v>0</v>
      </c>
      <c r="J41" s="32"/>
      <c r="L41" s="55">
        <f t="shared" si="1"/>
        <v>0</v>
      </c>
    </row>
    <row r="42" spans="1:12" ht="15.75" thickBot="1">
      <c r="A42" s="204" t="str">
        <f>IF(ISBLANK(Logiciel[[#This Row],[DATE]]),"",ROW(Logiciel[[#This Row],[NUM]])-ROW($A$19))</f>
        <v/>
      </c>
      <c r="B42" s="34"/>
      <c r="C42" s="98"/>
      <c r="D42" s="99"/>
      <c r="E42" s="114"/>
      <c r="F42" s="116"/>
      <c r="G42" s="27"/>
      <c r="H42" s="105"/>
      <c r="I42" s="111">
        <f>IF(Logiciel[[#This Row],[MOTIF]]="",0,Logiciel[[#This Row],[MONTANT HTVA REALISE]])</f>
        <v>0</v>
      </c>
      <c r="J42" s="32"/>
      <c r="L42" s="55">
        <f t="shared" si="1"/>
        <v>0</v>
      </c>
    </row>
    <row r="43" spans="1:12" ht="15.75" thickBot="1">
      <c r="A43" s="204" t="str">
        <f>IF(ISBLANK(Logiciel[[#This Row],[DATE]]),"",ROW(Logiciel[[#This Row],[NUM]])-ROW($A$19))</f>
        <v/>
      </c>
      <c r="B43" s="34"/>
      <c r="C43" s="98"/>
      <c r="D43" s="99"/>
      <c r="E43" s="114"/>
      <c r="F43" s="116"/>
      <c r="G43" s="27"/>
      <c r="H43" s="105"/>
      <c r="I43" s="111">
        <f>IF(Logiciel[[#This Row],[MOTIF]]="",0,Logiciel[[#This Row],[MONTANT HTVA REALISE]])</f>
        <v>0</v>
      </c>
      <c r="J43" s="32"/>
      <c r="L43" s="55">
        <f t="shared" si="1"/>
        <v>0</v>
      </c>
    </row>
    <row r="44" spans="1:12" ht="15.75" thickBot="1">
      <c r="A44" s="204" t="str">
        <f>IF(ISBLANK(Logiciel[[#This Row],[DATE]]),"",ROW(Logiciel[[#This Row],[NUM]])-ROW($A$19))</f>
        <v/>
      </c>
      <c r="B44" s="34"/>
      <c r="C44" s="98"/>
      <c r="D44" s="99"/>
      <c r="E44" s="114"/>
      <c r="F44" s="116"/>
      <c r="G44" s="27"/>
      <c r="H44" s="105"/>
      <c r="I44" s="111">
        <f>IF(Logiciel[[#This Row],[MOTIF]]="",0,Logiciel[[#This Row],[MONTANT HTVA REALISE]])</f>
        <v>0</v>
      </c>
      <c r="J44" s="32"/>
      <c r="L44" s="55">
        <f t="shared" si="1"/>
        <v>0</v>
      </c>
    </row>
    <row r="45" spans="1:12" ht="15.75" thickBot="1">
      <c r="A45" s="204" t="str">
        <f>IF(ISBLANK(Logiciel[[#This Row],[DATE]]),"",ROW(Logiciel[[#This Row],[NUM]])-ROW($A$19))</f>
        <v/>
      </c>
      <c r="B45" s="34"/>
      <c r="C45" s="98"/>
      <c r="D45" s="99"/>
      <c r="E45" s="114"/>
      <c r="F45" s="116"/>
      <c r="G45" s="27"/>
      <c r="H45" s="105"/>
      <c r="I45" s="111">
        <f>IF(Logiciel[[#This Row],[MOTIF]]="",0,Logiciel[[#This Row],[MONTANT HTVA REALISE]])</f>
        <v>0</v>
      </c>
      <c r="J45" s="32"/>
      <c r="L45" s="55">
        <f t="shared" si="1"/>
        <v>0</v>
      </c>
    </row>
    <row r="46" spans="1:12" ht="15.75" thickBot="1">
      <c r="A46" s="204" t="str">
        <f>IF(ISBLANK(Logiciel[[#This Row],[DATE]]),"",ROW(Logiciel[[#This Row],[NUM]])-ROW($A$19))</f>
        <v/>
      </c>
      <c r="B46" s="34"/>
      <c r="C46" s="98"/>
      <c r="D46" s="99"/>
      <c r="E46" s="114"/>
      <c r="F46" s="116"/>
      <c r="G46" s="27"/>
      <c r="H46" s="105"/>
      <c r="I46" s="111">
        <f>IF(Logiciel[[#This Row],[MOTIF]]="",0,Logiciel[[#This Row],[MONTANT HTVA REALISE]])</f>
        <v>0</v>
      </c>
      <c r="J46" s="32"/>
      <c r="L46" s="55">
        <f t="shared" si="1"/>
        <v>0</v>
      </c>
    </row>
    <row r="47" spans="1:12" ht="15.75" thickBot="1">
      <c r="A47" s="204" t="str">
        <f>IF(ISBLANK(Logiciel[[#This Row],[DATE]]),"",ROW(Logiciel[[#This Row],[NUM]])-ROW($A$19))</f>
        <v/>
      </c>
      <c r="B47" s="34"/>
      <c r="C47" s="98"/>
      <c r="D47" s="99"/>
      <c r="E47" s="114"/>
      <c r="F47" s="116"/>
      <c r="G47" s="27"/>
      <c r="H47" s="105"/>
      <c r="I47" s="111">
        <f>IF(Logiciel[[#This Row],[MOTIF]]="",0,Logiciel[[#This Row],[MONTANT HTVA REALISE]])</f>
        <v>0</v>
      </c>
      <c r="J47" s="32"/>
      <c r="L47" s="55">
        <f t="shared" si="1"/>
        <v>0</v>
      </c>
    </row>
    <row r="48" spans="1:12" ht="15.75" thickBot="1">
      <c r="A48" s="204" t="str">
        <f>IF(ISBLANK(Logiciel[[#This Row],[DATE]]),"",ROW(Logiciel[[#This Row],[NUM]])-ROW($A$19))</f>
        <v/>
      </c>
      <c r="B48" s="34"/>
      <c r="C48" s="98"/>
      <c r="D48" s="99"/>
      <c r="E48" s="114"/>
      <c r="F48" s="116"/>
      <c r="G48" s="27"/>
      <c r="H48" s="105"/>
      <c r="I48" s="111">
        <f>IF(Logiciel[[#This Row],[MOTIF]]="",0,Logiciel[[#This Row],[MONTANT HTVA REALISE]])</f>
        <v>0</v>
      </c>
      <c r="J48" s="32"/>
      <c r="L48" s="55">
        <f t="shared" si="1"/>
        <v>0</v>
      </c>
    </row>
    <row r="49" spans="1:12" ht="15.75" thickBot="1">
      <c r="A49" s="204" t="str">
        <f>IF(ISBLANK(Logiciel[[#This Row],[DATE]]),"",ROW(Logiciel[[#This Row],[NUM]])-ROW($A$19))</f>
        <v/>
      </c>
      <c r="B49" s="34"/>
      <c r="C49" s="98"/>
      <c r="D49" s="99"/>
      <c r="E49" s="114"/>
      <c r="F49" s="116"/>
      <c r="G49" s="27"/>
      <c r="H49" s="105"/>
      <c r="I49" s="111">
        <f>IF(Logiciel[[#This Row],[MOTIF]]="",0,Logiciel[[#This Row],[MONTANT HTVA REALISE]])</f>
        <v>0</v>
      </c>
      <c r="J49" s="32"/>
      <c r="L49" s="55">
        <f t="shared" si="1"/>
        <v>0</v>
      </c>
    </row>
    <row r="50" spans="1:12" ht="15.75" thickBot="1">
      <c r="A50" s="204" t="str">
        <f>IF(ISBLANK(Logiciel[[#This Row],[DATE]]),"",ROW(Logiciel[[#This Row],[NUM]])-ROW($A$19))</f>
        <v/>
      </c>
      <c r="B50" s="34"/>
      <c r="C50" s="98"/>
      <c r="D50" s="99"/>
      <c r="E50" s="114"/>
      <c r="F50" s="116"/>
      <c r="G50" s="27"/>
      <c r="H50" s="105"/>
      <c r="I50" s="111">
        <f>IF(Logiciel[[#This Row],[MOTIF]]="",0,Logiciel[[#This Row],[MONTANT HTVA REALISE]])</f>
        <v>0</v>
      </c>
      <c r="J50" s="32"/>
      <c r="L50" s="55">
        <f t="shared" si="1"/>
        <v>0</v>
      </c>
    </row>
    <row r="51" spans="1:12" ht="15.75" thickBot="1">
      <c r="A51" s="204" t="str">
        <f>IF(ISBLANK(Logiciel[[#This Row],[DATE]]),"",ROW(Logiciel[[#This Row],[NUM]])-ROW($A$19))</f>
        <v/>
      </c>
      <c r="B51" s="34"/>
      <c r="C51" s="98"/>
      <c r="D51" s="99"/>
      <c r="E51" s="114"/>
      <c r="F51" s="116"/>
      <c r="G51" s="27"/>
      <c r="H51" s="105"/>
      <c r="I51" s="111">
        <f>IF(Logiciel[[#This Row],[MOTIF]]="",0,Logiciel[[#This Row],[MONTANT HTVA REALISE]])</f>
        <v>0</v>
      </c>
      <c r="J51" s="32"/>
      <c r="L51" s="55">
        <f t="shared" si="1"/>
        <v>0</v>
      </c>
    </row>
    <row r="52" spans="1:12" ht="15.75" thickBot="1">
      <c r="A52" s="204" t="str">
        <f>IF(ISBLANK(Logiciel[[#This Row],[DATE]]),"",ROW(Logiciel[[#This Row],[NUM]])-ROW($A$19))</f>
        <v/>
      </c>
      <c r="B52" s="34"/>
      <c r="C52" s="98"/>
      <c r="D52" s="99"/>
      <c r="E52" s="114"/>
      <c r="F52" s="116"/>
      <c r="G52" s="27"/>
      <c r="H52" s="105"/>
      <c r="I52" s="111">
        <f>IF(Logiciel[[#This Row],[MOTIF]]="",0,Logiciel[[#This Row],[MONTANT HTVA REALISE]])</f>
        <v>0</v>
      </c>
      <c r="J52" s="32"/>
      <c r="L52" s="55">
        <f t="shared" si="1"/>
        <v>0</v>
      </c>
    </row>
    <row r="53" spans="1:12" ht="15.75" thickBot="1">
      <c r="A53" s="204" t="str">
        <f>IF(ISBLANK(Logiciel[[#This Row],[DATE]]),"",ROW(Logiciel[[#This Row],[NUM]])-ROW($A$19))</f>
        <v/>
      </c>
      <c r="B53" s="34"/>
      <c r="C53" s="98"/>
      <c r="D53" s="99"/>
      <c r="E53" s="114"/>
      <c r="F53" s="116"/>
      <c r="G53" s="27"/>
      <c r="H53" s="105"/>
      <c r="I53" s="111">
        <f>IF(Logiciel[[#This Row],[MOTIF]]="",0,Logiciel[[#This Row],[MONTANT HTVA REALISE]])</f>
        <v>0</v>
      </c>
      <c r="J53" s="32"/>
      <c r="L53" s="55">
        <f t="shared" si="1"/>
        <v>0</v>
      </c>
    </row>
    <row r="54" spans="1:12" ht="15.75" thickBot="1">
      <c r="A54" s="204" t="str">
        <f>IF(ISBLANK(Logiciel[[#This Row],[DATE]]),"",ROW(Logiciel[[#This Row],[NUM]])-ROW($A$19))</f>
        <v/>
      </c>
      <c r="B54" s="34"/>
      <c r="C54" s="98"/>
      <c r="D54" s="99"/>
      <c r="E54" s="114"/>
      <c r="F54" s="116"/>
      <c r="G54" s="27"/>
      <c r="H54" s="105"/>
      <c r="I54" s="111">
        <f>IF(Logiciel[[#This Row],[MOTIF]]="",0,Logiciel[[#This Row],[MONTANT HTVA REALISE]])</f>
        <v>0</v>
      </c>
      <c r="J54" s="32"/>
      <c r="L54" s="55">
        <f t="shared" si="1"/>
        <v>0</v>
      </c>
    </row>
    <row r="55" spans="1:12" ht="15.75" thickBot="1">
      <c r="A55" s="204" t="str">
        <f>IF(ISBLANK(Logiciel[[#This Row],[DATE]]),"",ROW(Logiciel[[#This Row],[NUM]])-ROW($A$19))</f>
        <v/>
      </c>
      <c r="B55" s="34"/>
      <c r="C55" s="98"/>
      <c r="D55" s="99"/>
      <c r="E55" s="114"/>
      <c r="F55" s="116"/>
      <c r="G55" s="27"/>
      <c r="H55" s="105"/>
      <c r="I55" s="111">
        <f>IF(Logiciel[[#This Row],[MOTIF]]="",0,Logiciel[[#This Row],[MONTANT HTVA REALISE]])</f>
        <v>0</v>
      </c>
      <c r="J55" s="32"/>
      <c r="L55" s="55">
        <f t="shared" si="1"/>
        <v>0</v>
      </c>
    </row>
    <row r="56" spans="1:12" ht="15.75" thickBot="1">
      <c r="A56" s="204" t="str">
        <f>IF(ISBLANK(Logiciel[[#This Row],[DATE]]),"",ROW(Logiciel[[#This Row],[NUM]])-ROW($A$19))</f>
        <v/>
      </c>
      <c r="B56" s="34"/>
      <c r="C56" s="98"/>
      <c r="D56" s="99"/>
      <c r="E56" s="114"/>
      <c r="F56" s="116"/>
      <c r="G56" s="27"/>
      <c r="H56" s="105"/>
      <c r="I56" s="111">
        <f>IF(Logiciel[[#This Row],[MOTIF]]="",0,Logiciel[[#This Row],[MONTANT HTVA REALISE]])</f>
        <v>0</v>
      </c>
      <c r="J56" s="32"/>
      <c r="L56" s="55">
        <f t="shared" si="1"/>
        <v>0</v>
      </c>
    </row>
    <row r="57" spans="1:12" ht="15.75" thickBot="1">
      <c r="A57" s="204" t="str">
        <f>IF(ISBLANK(Logiciel[[#This Row],[DATE]]),"",ROW(Logiciel[[#This Row],[NUM]])-ROW($A$19))</f>
        <v/>
      </c>
      <c r="B57" s="34"/>
      <c r="C57" s="98"/>
      <c r="D57" s="99"/>
      <c r="E57" s="114"/>
      <c r="F57" s="116"/>
      <c r="G57" s="27"/>
      <c r="H57" s="105"/>
      <c r="I57" s="111">
        <f>IF(Logiciel[[#This Row],[MOTIF]]="",0,Logiciel[[#This Row],[MONTANT HTVA REALISE]])</f>
        <v>0</v>
      </c>
      <c r="J57" s="32"/>
      <c r="L57" s="55">
        <f t="shared" si="1"/>
        <v>0</v>
      </c>
    </row>
    <row r="58" spans="1:12" ht="15.75" thickBot="1">
      <c r="A58" s="204" t="str">
        <f>IF(ISBLANK(Logiciel[[#This Row],[DATE]]),"",ROW(Logiciel[[#This Row],[NUM]])-ROW($A$19))</f>
        <v/>
      </c>
      <c r="B58" s="34"/>
      <c r="C58" s="98"/>
      <c r="D58" s="99"/>
      <c r="E58" s="114"/>
      <c r="F58" s="116"/>
      <c r="G58" s="27"/>
      <c r="H58" s="105"/>
      <c r="I58" s="111">
        <f>IF(Logiciel[[#This Row],[MOTIF]]="",0,Logiciel[[#This Row],[MONTANT HTVA REALISE]])</f>
        <v>0</v>
      </c>
      <c r="J58" s="32"/>
      <c r="L58" s="55">
        <f t="shared" si="1"/>
        <v>0</v>
      </c>
    </row>
    <row r="59" spans="1:12" ht="15.75" thickBot="1">
      <c r="A59" s="204" t="str">
        <f>IF(ISBLANK(Logiciel[[#This Row],[DATE]]),"",ROW(Logiciel[[#This Row],[NUM]])-ROW($A$19))</f>
        <v/>
      </c>
      <c r="B59" s="34"/>
      <c r="C59" s="98"/>
      <c r="D59" s="99"/>
      <c r="E59" s="114"/>
      <c r="F59" s="116"/>
      <c r="G59" s="27"/>
      <c r="H59" s="105"/>
      <c r="I59" s="111">
        <f>IF(Logiciel[[#This Row],[MOTIF]]="",0,Logiciel[[#This Row],[MONTANT HTVA REALISE]])</f>
        <v>0</v>
      </c>
      <c r="J59" s="32"/>
      <c r="L59" s="55">
        <f t="shared" si="1"/>
        <v>0</v>
      </c>
    </row>
    <row r="60" spans="1:12" ht="15.75" thickBot="1">
      <c r="A60" s="204" t="str">
        <f>IF(ISBLANK(Logiciel[[#This Row],[DATE]]),"",ROW(Logiciel[[#This Row],[NUM]])-ROW($A$19))</f>
        <v/>
      </c>
      <c r="B60" s="34"/>
      <c r="C60" s="98"/>
      <c r="D60" s="99"/>
      <c r="E60" s="114"/>
      <c r="F60" s="116"/>
      <c r="G60" s="27"/>
      <c r="H60" s="105"/>
      <c r="I60" s="111">
        <f>IF(Logiciel[[#This Row],[MOTIF]]="",0,Logiciel[[#This Row],[MONTANT HTVA REALISE]])</f>
        <v>0</v>
      </c>
      <c r="J60" s="32"/>
      <c r="L60" s="55">
        <f t="shared" si="1"/>
        <v>0</v>
      </c>
    </row>
    <row r="61" spans="1:12" ht="15.75" thickBot="1">
      <c r="A61" s="204" t="str">
        <f>IF(ISBLANK(Logiciel[[#This Row],[DATE]]),"",ROW(Logiciel[[#This Row],[NUM]])-ROW($A$19))</f>
        <v/>
      </c>
      <c r="B61" s="34"/>
      <c r="C61" s="98"/>
      <c r="D61" s="99"/>
      <c r="E61" s="114"/>
      <c r="F61" s="116"/>
      <c r="G61" s="27"/>
      <c r="H61" s="105"/>
      <c r="I61" s="111">
        <f>IF(Logiciel[[#This Row],[MOTIF]]="",0,Logiciel[[#This Row],[MONTANT HTVA REALISE]])</f>
        <v>0</v>
      </c>
      <c r="J61" s="32"/>
      <c r="L61" s="55">
        <f t="shared" si="1"/>
        <v>0</v>
      </c>
    </row>
    <row r="62" spans="1:12" ht="15.75" thickBot="1">
      <c r="A62" s="204" t="str">
        <f>IF(ISBLANK(Logiciel[[#This Row],[DATE]]),"",ROW(Logiciel[[#This Row],[NUM]])-ROW($A$19))</f>
        <v/>
      </c>
      <c r="B62" s="34"/>
      <c r="C62" s="98"/>
      <c r="D62" s="99"/>
      <c r="E62" s="114"/>
      <c r="F62" s="116"/>
      <c r="G62" s="27"/>
      <c r="H62" s="105"/>
      <c r="I62" s="111">
        <f>IF(Logiciel[[#This Row],[MOTIF]]="",0,Logiciel[[#This Row],[MONTANT HTVA REALISE]])</f>
        <v>0</v>
      </c>
      <c r="J62" s="32"/>
      <c r="L62" s="55">
        <f t="shared" si="1"/>
        <v>0</v>
      </c>
    </row>
    <row r="63" spans="1:12" ht="15.75" thickBot="1">
      <c r="A63" s="204" t="str">
        <f>IF(ISBLANK(Logiciel[[#This Row],[DATE]]),"",ROW(Logiciel[[#This Row],[NUM]])-ROW($A$19))</f>
        <v/>
      </c>
      <c r="B63" s="34"/>
      <c r="C63" s="98"/>
      <c r="D63" s="99"/>
      <c r="E63" s="114"/>
      <c r="F63" s="116"/>
      <c r="G63" s="27"/>
      <c r="H63" s="105"/>
      <c r="I63" s="111">
        <f>IF(Logiciel[[#This Row],[MOTIF]]="",0,Logiciel[[#This Row],[MONTANT HTVA REALISE]])</f>
        <v>0</v>
      </c>
      <c r="J63" s="32"/>
      <c r="L63" s="55">
        <f t="shared" si="1"/>
        <v>0</v>
      </c>
    </row>
    <row r="64" spans="1:12" ht="15.75" thickBot="1">
      <c r="A64" s="204" t="str">
        <f>IF(ISBLANK(Logiciel[[#This Row],[DATE]]),"",ROW(Logiciel[[#This Row],[NUM]])-ROW($A$19))</f>
        <v/>
      </c>
      <c r="B64" s="34"/>
      <c r="C64" s="98"/>
      <c r="D64" s="99"/>
      <c r="E64" s="114"/>
      <c r="F64" s="116"/>
      <c r="G64" s="27"/>
      <c r="H64" s="105"/>
      <c r="I64" s="111">
        <f>IF(Logiciel[[#This Row],[MOTIF]]="",0,Logiciel[[#This Row],[MONTANT HTVA REALISE]])</f>
        <v>0</v>
      </c>
      <c r="J64" s="32"/>
      <c r="L64" s="55">
        <f t="shared" si="1"/>
        <v>0</v>
      </c>
    </row>
    <row r="65" spans="1:12" ht="15.75" thickBot="1">
      <c r="A65" s="204" t="str">
        <f>IF(ISBLANK(Logiciel[[#This Row],[DATE]]),"",ROW(Logiciel[[#This Row],[NUM]])-ROW($A$19))</f>
        <v/>
      </c>
      <c r="B65" s="34"/>
      <c r="C65" s="98"/>
      <c r="D65" s="99"/>
      <c r="E65" s="114"/>
      <c r="F65" s="116"/>
      <c r="G65" s="27"/>
      <c r="H65" s="105"/>
      <c r="I65" s="111">
        <f>IF(Logiciel[[#This Row],[MOTIF]]="",0,Logiciel[[#This Row],[MONTANT HTVA REALISE]])</f>
        <v>0</v>
      </c>
      <c r="J65" s="32"/>
      <c r="L65" s="55">
        <f t="shared" si="1"/>
        <v>0</v>
      </c>
    </row>
    <row r="66" spans="1:12" ht="15.75" thickBot="1">
      <c r="A66" s="204" t="str">
        <f>IF(ISBLANK(Logiciel[[#This Row],[DATE]]),"",ROW(Logiciel[[#This Row],[NUM]])-ROW($A$19))</f>
        <v/>
      </c>
      <c r="B66" s="34"/>
      <c r="C66" s="98"/>
      <c r="D66" s="99"/>
      <c r="E66" s="114"/>
      <c r="F66" s="116"/>
      <c r="G66" s="27"/>
      <c r="H66" s="105"/>
      <c r="I66" s="111">
        <f>IF(Logiciel[[#This Row],[MOTIF]]="",0,Logiciel[[#This Row],[MONTANT HTVA REALISE]])</f>
        <v>0</v>
      </c>
      <c r="J66" s="32"/>
      <c r="L66" s="55">
        <f t="shared" si="1"/>
        <v>0</v>
      </c>
    </row>
    <row r="67" spans="1:12" ht="15.75" thickBot="1">
      <c r="A67" s="204" t="str">
        <f>IF(ISBLANK(Logiciel[[#This Row],[DATE]]),"",ROW(Logiciel[[#This Row],[NUM]])-ROW($A$19))</f>
        <v/>
      </c>
      <c r="B67" s="34"/>
      <c r="C67" s="98"/>
      <c r="D67" s="99"/>
      <c r="E67" s="114"/>
      <c r="F67" s="116"/>
      <c r="G67" s="27"/>
      <c r="H67" s="105"/>
      <c r="I67" s="111">
        <f>IF(Logiciel[[#This Row],[MOTIF]]="",0,Logiciel[[#This Row],[MONTANT HTVA REALISE]])</f>
        <v>0</v>
      </c>
      <c r="J67" s="32"/>
      <c r="L67" s="55">
        <f t="shared" si="1"/>
        <v>0</v>
      </c>
    </row>
    <row r="68" spans="1:12" ht="15.75" thickBot="1">
      <c r="A68" s="204" t="str">
        <f>IF(ISBLANK(Logiciel[[#This Row],[DATE]]),"",ROW(Logiciel[[#This Row],[NUM]])-ROW($A$19))</f>
        <v/>
      </c>
      <c r="B68" s="34"/>
      <c r="C68" s="98"/>
      <c r="D68" s="99"/>
      <c r="E68" s="114"/>
      <c r="F68" s="116"/>
      <c r="G68" s="27"/>
      <c r="H68" s="105"/>
      <c r="I68" s="111">
        <f>IF(Logiciel[[#This Row],[MOTIF]]="",0,Logiciel[[#This Row],[MONTANT HTVA REALISE]])</f>
        <v>0</v>
      </c>
      <c r="J68" s="32"/>
      <c r="L68" s="55">
        <f t="shared" si="1"/>
        <v>0</v>
      </c>
    </row>
    <row r="69" spans="1:12" ht="15.75" thickBot="1">
      <c r="A69" s="204" t="str">
        <f>IF(ISBLANK(Logiciel[[#This Row],[DATE]]),"",ROW(Logiciel[[#This Row],[NUM]])-ROW($A$19))</f>
        <v/>
      </c>
      <c r="B69" s="34"/>
      <c r="C69" s="98"/>
      <c r="D69" s="99"/>
      <c r="E69" s="114"/>
      <c r="F69" s="116"/>
      <c r="G69" s="27"/>
      <c r="H69" s="105"/>
      <c r="I69" s="111">
        <f>IF(Logiciel[[#This Row],[MOTIF]]="",0,Logiciel[[#This Row],[MONTANT HTVA REALISE]])</f>
        <v>0</v>
      </c>
      <c r="J69" s="32"/>
      <c r="L69" s="55">
        <f t="shared" si="1"/>
        <v>0</v>
      </c>
    </row>
    <row r="70" spans="1:12" ht="15.75" thickBot="1">
      <c r="A70" s="204" t="str">
        <f>IF(ISBLANK(Logiciel[[#This Row],[DATE]]),"",ROW(Logiciel[[#This Row],[NUM]])-ROW($A$19))</f>
        <v/>
      </c>
      <c r="B70" s="34"/>
      <c r="C70" s="98"/>
      <c r="D70" s="99"/>
      <c r="E70" s="114"/>
      <c r="F70" s="116"/>
      <c r="G70" s="27"/>
      <c r="H70" s="105"/>
      <c r="I70" s="111">
        <f>IF(Logiciel[[#This Row],[MOTIF]]="",0,Logiciel[[#This Row],[MONTANT HTVA REALISE]])</f>
        <v>0</v>
      </c>
      <c r="J70" s="32"/>
      <c r="L70" s="55">
        <f t="shared" si="1"/>
        <v>0</v>
      </c>
    </row>
    <row r="71" spans="1:12" ht="15.75" thickBot="1">
      <c r="A71" s="204" t="str">
        <f>IF(ISBLANK(Logiciel[[#This Row],[DATE]]),"",ROW(Logiciel[[#This Row],[NUM]])-ROW($A$19))</f>
        <v/>
      </c>
      <c r="B71" s="34"/>
      <c r="C71" s="98"/>
      <c r="D71" s="99"/>
      <c r="E71" s="114"/>
      <c r="F71" s="116"/>
      <c r="G71" s="27"/>
      <c r="H71" s="105"/>
      <c r="I71" s="111">
        <f>IF(Logiciel[[#This Row],[MOTIF]]="",0,Logiciel[[#This Row],[MONTANT HTVA REALISE]])</f>
        <v>0</v>
      </c>
      <c r="J71" s="32"/>
      <c r="L71" s="55">
        <f t="shared" si="1"/>
        <v>0</v>
      </c>
    </row>
    <row r="72" spans="1:12" ht="15.75" thickBot="1">
      <c r="A72" s="204" t="str">
        <f>IF(ISBLANK(Logiciel[[#This Row],[DATE]]),"",ROW(Logiciel[[#This Row],[NUM]])-ROW($A$19))</f>
        <v/>
      </c>
      <c r="B72" s="34"/>
      <c r="C72" s="98"/>
      <c r="D72" s="99"/>
      <c r="E72" s="114"/>
      <c r="F72" s="116"/>
      <c r="G72" s="27"/>
      <c r="H72" s="105"/>
      <c r="I72" s="111">
        <f>IF(Logiciel[[#This Row],[MOTIF]]="",0,Logiciel[[#This Row],[MONTANT HTVA REALISE]])</f>
        <v>0</v>
      </c>
      <c r="J72" s="32"/>
      <c r="L72" s="55">
        <f t="shared" si="1"/>
        <v>0</v>
      </c>
    </row>
    <row r="73" spans="1:12" ht="15.75" thickBot="1">
      <c r="A73" s="204" t="str">
        <f>IF(ISBLANK(Logiciel[[#This Row],[DATE]]),"",ROW(Logiciel[[#This Row],[NUM]])-ROW($A$19))</f>
        <v/>
      </c>
      <c r="B73" s="34"/>
      <c r="C73" s="98"/>
      <c r="D73" s="99"/>
      <c r="E73" s="114"/>
      <c r="F73" s="116"/>
      <c r="G73" s="27"/>
      <c r="H73" s="105"/>
      <c r="I73" s="111">
        <f>IF(Logiciel[[#This Row],[MOTIF]]="",0,Logiciel[[#This Row],[MONTANT HTVA REALISE]])</f>
        <v>0</v>
      </c>
      <c r="J73" s="32"/>
      <c r="L73" s="55">
        <f t="shared" si="1"/>
        <v>0</v>
      </c>
    </row>
    <row r="74" spans="1:12" ht="15.75" thickBot="1">
      <c r="A74" s="204" t="str">
        <f>IF(ISBLANK(Logiciel[[#This Row],[DATE]]),"",ROW(Logiciel[[#This Row],[NUM]])-ROW($A$19))</f>
        <v/>
      </c>
      <c r="B74" s="34"/>
      <c r="C74" s="98"/>
      <c r="D74" s="99"/>
      <c r="E74" s="114"/>
      <c r="F74" s="116"/>
      <c r="G74" s="27"/>
      <c r="H74" s="105"/>
      <c r="I74" s="111">
        <f>IF(Logiciel[[#This Row],[MOTIF]]="",0,Logiciel[[#This Row],[MONTANT HTVA REALISE]])</f>
        <v>0</v>
      </c>
      <c r="J74" s="32"/>
      <c r="L74" s="55">
        <f t="shared" si="1"/>
        <v>0</v>
      </c>
    </row>
    <row r="75" spans="1:12" ht="15.75" thickBot="1">
      <c r="A75" s="204" t="str">
        <f>IF(ISBLANK(Logiciel[[#This Row],[DATE]]),"",ROW(Logiciel[[#This Row],[NUM]])-ROW($A$19))</f>
        <v/>
      </c>
      <c r="B75" s="34"/>
      <c r="C75" s="98"/>
      <c r="D75" s="99"/>
      <c r="E75" s="114"/>
      <c r="F75" s="116"/>
      <c r="G75" s="27"/>
      <c r="H75" s="105"/>
      <c r="I75" s="111">
        <f>IF(Logiciel[[#This Row],[MOTIF]]="",0,Logiciel[[#This Row],[MONTANT HTVA REALISE]])</f>
        <v>0</v>
      </c>
      <c r="J75" s="32"/>
      <c r="L75" s="55">
        <f t="shared" si="1"/>
        <v>0</v>
      </c>
    </row>
    <row r="76" spans="1:12" ht="15.75" thickBot="1">
      <c r="A76" s="204" t="str">
        <f>IF(ISBLANK(Logiciel[[#This Row],[DATE]]),"",ROW(Logiciel[[#This Row],[NUM]])-ROW($A$19))</f>
        <v/>
      </c>
      <c r="B76" s="34"/>
      <c r="C76" s="98"/>
      <c r="D76" s="99"/>
      <c r="E76" s="114"/>
      <c r="F76" s="116"/>
      <c r="G76" s="27"/>
      <c r="H76" s="105"/>
      <c r="I76" s="111">
        <f>IF(Logiciel[[#This Row],[MOTIF]]="",0,Logiciel[[#This Row],[MONTANT HTVA REALISE]])</f>
        <v>0</v>
      </c>
      <c r="J76" s="32"/>
      <c r="L76" s="55">
        <f t="shared" si="1"/>
        <v>0</v>
      </c>
    </row>
    <row r="77" spans="1:12" ht="15.75" thickBot="1">
      <c r="A77" s="204" t="str">
        <f>IF(ISBLANK(Logiciel[[#This Row],[DATE]]),"",ROW(Logiciel[[#This Row],[NUM]])-ROW($A$19))</f>
        <v/>
      </c>
      <c r="B77" s="34"/>
      <c r="C77" s="98"/>
      <c r="D77" s="99"/>
      <c r="E77" s="114"/>
      <c r="F77" s="116"/>
      <c r="G77" s="27"/>
      <c r="H77" s="105"/>
      <c r="I77" s="111">
        <f>IF(Logiciel[[#This Row],[MOTIF]]="",0,Logiciel[[#This Row],[MONTANT HTVA REALISE]])</f>
        <v>0</v>
      </c>
      <c r="J77" s="32"/>
      <c r="L77" s="55">
        <f t="shared" si="1"/>
        <v>0</v>
      </c>
    </row>
    <row r="78" spans="1:12" ht="15.75" thickBot="1">
      <c r="A78" s="204" t="str">
        <f>IF(ISBLANK(Logiciel[[#This Row],[DATE]]),"",ROW(Logiciel[[#This Row],[NUM]])-ROW($A$19))</f>
        <v/>
      </c>
      <c r="B78" s="34"/>
      <c r="C78" s="98"/>
      <c r="D78" s="99"/>
      <c r="E78" s="114"/>
      <c r="F78" s="116"/>
      <c r="G78" s="27"/>
      <c r="H78" s="105"/>
      <c r="I78" s="111">
        <f>IF(Logiciel[[#This Row],[MOTIF]]="",0,Logiciel[[#This Row],[MONTANT HTVA REALISE]])</f>
        <v>0</v>
      </c>
      <c r="J78" s="32"/>
      <c r="L78" s="55">
        <f t="shared" si="1"/>
        <v>0</v>
      </c>
    </row>
    <row r="79" spans="1:12" ht="15.75" thickBot="1">
      <c r="A79" s="204" t="str">
        <f>IF(ISBLANK(Logiciel[[#This Row],[DATE]]),"",ROW(Logiciel[[#This Row],[NUM]])-ROW($A$19))</f>
        <v/>
      </c>
      <c r="B79" s="34"/>
      <c r="C79" s="98"/>
      <c r="D79" s="99"/>
      <c r="E79" s="114"/>
      <c r="F79" s="116"/>
      <c r="G79" s="27"/>
      <c r="H79" s="105"/>
      <c r="I79" s="111">
        <f>IF(Logiciel[[#This Row],[MOTIF]]="",0,Logiciel[[#This Row],[MONTANT HTVA REALISE]])</f>
        <v>0</v>
      </c>
      <c r="J79" s="32"/>
      <c r="L79" s="55">
        <f t="shared" si="1"/>
        <v>0</v>
      </c>
    </row>
    <row r="80" spans="1:12" ht="15.75" thickBot="1">
      <c r="A80" s="204" t="str">
        <f>IF(ISBLANK(Logiciel[[#This Row],[DATE]]),"",ROW(Logiciel[[#This Row],[NUM]])-ROW($A$19))</f>
        <v/>
      </c>
      <c r="B80" s="34"/>
      <c r="C80" s="98"/>
      <c r="D80" s="99"/>
      <c r="E80" s="114"/>
      <c r="F80" s="116"/>
      <c r="G80" s="27"/>
      <c r="H80" s="105"/>
      <c r="I80" s="111">
        <f>IF(Logiciel[[#This Row],[MOTIF]]="",0,Logiciel[[#This Row],[MONTANT HTVA REALISE]])</f>
        <v>0</v>
      </c>
      <c r="J80" s="32"/>
      <c r="L80" s="55">
        <f t="shared" si="1"/>
        <v>0</v>
      </c>
    </row>
    <row r="81" spans="1:12" ht="15.75" thickBot="1">
      <c r="A81" s="204" t="str">
        <f>IF(ISBLANK(Logiciel[[#This Row],[DATE]]),"",ROW(Logiciel[[#This Row],[NUM]])-ROW($A$19))</f>
        <v/>
      </c>
      <c r="B81" s="34"/>
      <c r="C81" s="98"/>
      <c r="D81" s="99"/>
      <c r="E81" s="114"/>
      <c r="F81" s="116"/>
      <c r="G81" s="27"/>
      <c r="H81" s="105"/>
      <c r="I81" s="111">
        <f>IF(Logiciel[[#This Row],[MOTIF]]="",0,Logiciel[[#This Row],[MONTANT HTVA REALISE]])</f>
        <v>0</v>
      </c>
      <c r="J81" s="32"/>
      <c r="L81" s="55">
        <f t="shared" si="1"/>
        <v>0</v>
      </c>
    </row>
    <row r="82" spans="1:12" ht="15.75" thickBot="1">
      <c r="A82" s="204" t="str">
        <f>IF(ISBLANK(Logiciel[[#This Row],[DATE]]),"",ROW(Logiciel[[#This Row],[NUM]])-ROW($A$19))</f>
        <v/>
      </c>
      <c r="B82" s="34"/>
      <c r="C82" s="98"/>
      <c r="D82" s="99"/>
      <c r="E82" s="114"/>
      <c r="F82" s="116"/>
      <c r="G82" s="27"/>
      <c r="H82" s="105"/>
      <c r="I82" s="111">
        <f>IF(Logiciel[[#This Row],[MOTIF]]="",0,Logiciel[[#This Row],[MONTANT HTVA REALISE]])</f>
        <v>0</v>
      </c>
      <c r="J82" s="32"/>
      <c r="L82" s="55">
        <f t="shared" si="1"/>
        <v>0</v>
      </c>
    </row>
    <row r="83" spans="1:12" ht="15.75" thickBot="1">
      <c r="A83" s="204" t="str">
        <f>IF(ISBLANK(Logiciel[[#This Row],[DATE]]),"",ROW(Logiciel[[#This Row],[NUM]])-ROW($A$19))</f>
        <v/>
      </c>
      <c r="B83" s="34"/>
      <c r="C83" s="98"/>
      <c r="D83" s="99"/>
      <c r="E83" s="114"/>
      <c r="F83" s="116"/>
      <c r="G83" s="27"/>
      <c r="H83" s="105"/>
      <c r="I83" s="111">
        <f>IF(Logiciel[[#This Row],[MOTIF]]="",0,Logiciel[[#This Row],[MONTANT HTVA REALISE]])</f>
        <v>0</v>
      </c>
      <c r="J83" s="32"/>
      <c r="L83" s="55">
        <f t="shared" si="1"/>
        <v>0</v>
      </c>
    </row>
    <row r="84" spans="1:12" ht="15.75" thickBot="1">
      <c r="A84" s="204" t="str">
        <f>IF(ISBLANK(Logiciel[[#This Row],[DATE]]),"",ROW(Logiciel[[#This Row],[NUM]])-ROW($A$19))</f>
        <v/>
      </c>
      <c r="B84" s="34"/>
      <c r="C84" s="98"/>
      <c r="D84" s="99"/>
      <c r="E84" s="114"/>
      <c r="F84" s="116"/>
      <c r="G84" s="27"/>
      <c r="H84" s="105"/>
      <c r="I84" s="111">
        <f>IF(Logiciel[[#This Row],[MOTIF]]="",0,Logiciel[[#This Row],[MONTANT HTVA REALISE]])</f>
        <v>0</v>
      </c>
      <c r="J84" s="32"/>
      <c r="L84" s="55">
        <f t="shared" si="1"/>
        <v>0</v>
      </c>
    </row>
    <row r="85" spans="1:12" ht="15.75" thickBot="1">
      <c r="A85" s="204" t="str">
        <f>IF(ISBLANK(Logiciel[[#This Row],[DATE]]),"",ROW(Logiciel[[#This Row],[NUM]])-ROW($A$19))</f>
        <v/>
      </c>
      <c r="B85" s="34"/>
      <c r="C85" s="98"/>
      <c r="D85" s="99"/>
      <c r="E85" s="114"/>
      <c r="F85" s="116"/>
      <c r="G85" s="27"/>
      <c r="H85" s="105"/>
      <c r="I85" s="111">
        <f>IF(Logiciel[[#This Row],[MOTIF]]="",0,Logiciel[[#This Row],[MONTANT HTVA REALISE]])</f>
        <v>0</v>
      </c>
      <c r="J85" s="32"/>
      <c r="L85" s="55">
        <f t="shared" si="1"/>
        <v>0</v>
      </c>
    </row>
    <row r="86" spans="1:12" ht="15.75" thickBot="1">
      <c r="A86" s="204" t="str">
        <f>IF(ISBLANK(Logiciel[[#This Row],[DATE]]),"",ROW(Logiciel[[#This Row],[NUM]])-ROW($A$19))</f>
        <v/>
      </c>
      <c r="B86" s="34"/>
      <c r="C86" s="98"/>
      <c r="D86" s="99"/>
      <c r="E86" s="114"/>
      <c r="F86" s="116"/>
      <c r="G86" s="27"/>
      <c r="H86" s="105"/>
      <c r="I86" s="111">
        <f>IF(Logiciel[[#This Row],[MOTIF]]="",0,Logiciel[[#This Row],[MONTANT HTVA REALISE]])</f>
        <v>0</v>
      </c>
      <c r="J86" s="32"/>
      <c r="L86" s="55">
        <f t="shared" ref="L86:L149" si="2">+F86-I86</f>
        <v>0</v>
      </c>
    </row>
    <row r="87" spans="1:12" ht="15.75" thickBot="1">
      <c r="A87" s="204" t="str">
        <f>IF(ISBLANK(Logiciel[[#This Row],[DATE]]),"",ROW(Logiciel[[#This Row],[NUM]])-ROW($A$19))</f>
        <v/>
      </c>
      <c r="B87" s="34"/>
      <c r="C87" s="98"/>
      <c r="D87" s="99"/>
      <c r="E87" s="114"/>
      <c r="F87" s="116"/>
      <c r="G87" s="27"/>
      <c r="H87" s="105"/>
      <c r="I87" s="111">
        <f>IF(Logiciel[[#This Row],[MOTIF]]="",0,Logiciel[[#This Row],[MONTANT HTVA REALISE]])</f>
        <v>0</v>
      </c>
      <c r="J87" s="32"/>
      <c r="L87" s="55">
        <f t="shared" si="2"/>
        <v>0</v>
      </c>
    </row>
    <row r="88" spans="1:12" ht="15.75" thickBot="1">
      <c r="A88" s="204" t="str">
        <f>IF(ISBLANK(Logiciel[[#This Row],[DATE]]),"",ROW(Logiciel[[#This Row],[NUM]])-ROW($A$19))</f>
        <v/>
      </c>
      <c r="B88" s="34"/>
      <c r="C88" s="98"/>
      <c r="D88" s="99"/>
      <c r="E88" s="114"/>
      <c r="F88" s="116"/>
      <c r="G88" s="27"/>
      <c r="H88" s="105"/>
      <c r="I88" s="111">
        <f>IF(Logiciel[[#This Row],[MOTIF]]="",0,Logiciel[[#This Row],[MONTANT HTVA REALISE]])</f>
        <v>0</v>
      </c>
      <c r="J88" s="32"/>
      <c r="L88" s="55">
        <f t="shared" si="2"/>
        <v>0</v>
      </c>
    </row>
    <row r="89" spans="1:12" ht="15.75" thickBot="1">
      <c r="A89" s="204" t="str">
        <f>IF(ISBLANK(Logiciel[[#This Row],[DATE]]),"",ROW(Logiciel[[#This Row],[NUM]])-ROW($A$19))</f>
        <v/>
      </c>
      <c r="B89" s="34"/>
      <c r="C89" s="98"/>
      <c r="D89" s="99"/>
      <c r="E89" s="114"/>
      <c r="F89" s="116"/>
      <c r="G89" s="27"/>
      <c r="H89" s="105"/>
      <c r="I89" s="111">
        <f>IF(Logiciel[[#This Row],[MOTIF]]="",0,Logiciel[[#This Row],[MONTANT HTVA REALISE]])</f>
        <v>0</v>
      </c>
      <c r="J89" s="32"/>
      <c r="L89" s="55">
        <f t="shared" si="2"/>
        <v>0</v>
      </c>
    </row>
    <row r="90" spans="1:12" ht="15.75" thickBot="1">
      <c r="A90" s="204" t="str">
        <f>IF(ISBLANK(Logiciel[[#This Row],[DATE]]),"",ROW(Logiciel[[#This Row],[NUM]])-ROW($A$19))</f>
        <v/>
      </c>
      <c r="B90" s="34"/>
      <c r="C90" s="98"/>
      <c r="D90" s="99"/>
      <c r="E90" s="114"/>
      <c r="F90" s="116"/>
      <c r="G90" s="27"/>
      <c r="H90" s="105"/>
      <c r="I90" s="111">
        <f>IF(Logiciel[[#This Row],[MOTIF]]="",0,Logiciel[[#This Row],[MONTANT HTVA REALISE]])</f>
        <v>0</v>
      </c>
      <c r="J90" s="32"/>
      <c r="L90" s="55">
        <f t="shared" si="2"/>
        <v>0</v>
      </c>
    </row>
    <row r="91" spans="1:12" ht="15.75" thickBot="1">
      <c r="A91" s="204" t="str">
        <f>IF(ISBLANK(Logiciel[[#This Row],[DATE]]),"",ROW(Logiciel[[#This Row],[NUM]])-ROW($A$19))</f>
        <v/>
      </c>
      <c r="B91" s="34"/>
      <c r="C91" s="98"/>
      <c r="D91" s="99"/>
      <c r="E91" s="114"/>
      <c r="F91" s="116"/>
      <c r="G91" s="27"/>
      <c r="H91" s="105"/>
      <c r="I91" s="111">
        <f>IF(Logiciel[[#This Row],[MOTIF]]="",0,Logiciel[[#This Row],[MONTANT HTVA REALISE]])</f>
        <v>0</v>
      </c>
      <c r="J91" s="32"/>
      <c r="L91" s="55">
        <f t="shared" si="2"/>
        <v>0</v>
      </c>
    </row>
    <row r="92" spans="1:12" ht="15.75" thickBot="1">
      <c r="A92" s="204" t="str">
        <f>IF(ISBLANK(Logiciel[[#This Row],[DATE]]),"",ROW(Logiciel[[#This Row],[NUM]])-ROW($A$19))</f>
        <v/>
      </c>
      <c r="B92" s="34"/>
      <c r="C92" s="98"/>
      <c r="D92" s="99"/>
      <c r="E92" s="114"/>
      <c r="F92" s="116"/>
      <c r="G92" s="27"/>
      <c r="H92" s="105"/>
      <c r="I92" s="111">
        <f>IF(Logiciel[[#This Row],[MOTIF]]="",0,Logiciel[[#This Row],[MONTANT HTVA REALISE]])</f>
        <v>0</v>
      </c>
      <c r="J92" s="32"/>
      <c r="L92" s="55">
        <f t="shared" si="2"/>
        <v>0</v>
      </c>
    </row>
    <row r="93" spans="1:12" ht="15.75" thickBot="1">
      <c r="A93" s="204" t="str">
        <f>IF(ISBLANK(Logiciel[[#This Row],[DATE]]),"",ROW(Logiciel[[#This Row],[NUM]])-ROW($A$19))</f>
        <v/>
      </c>
      <c r="B93" s="34"/>
      <c r="C93" s="98"/>
      <c r="D93" s="99"/>
      <c r="E93" s="114"/>
      <c r="F93" s="116"/>
      <c r="G93" s="27"/>
      <c r="H93" s="105"/>
      <c r="I93" s="111">
        <f>IF(Logiciel[[#This Row],[MOTIF]]="",0,Logiciel[[#This Row],[MONTANT HTVA REALISE]])</f>
        <v>0</v>
      </c>
      <c r="J93" s="32"/>
      <c r="L93" s="55">
        <f t="shared" si="2"/>
        <v>0</v>
      </c>
    </row>
    <row r="94" spans="1:12" ht="15.75" thickBot="1">
      <c r="A94" s="204" t="str">
        <f>IF(ISBLANK(Logiciel[[#This Row],[DATE]]),"",ROW(Logiciel[[#This Row],[NUM]])-ROW($A$19))</f>
        <v/>
      </c>
      <c r="B94" s="34"/>
      <c r="C94" s="98"/>
      <c r="D94" s="99"/>
      <c r="E94" s="114"/>
      <c r="F94" s="116"/>
      <c r="G94" s="27"/>
      <c r="H94" s="105"/>
      <c r="I94" s="111">
        <f>IF(Logiciel[[#This Row],[MOTIF]]="",0,Logiciel[[#This Row],[MONTANT HTVA REALISE]])</f>
        <v>0</v>
      </c>
      <c r="J94" s="32"/>
      <c r="L94" s="55">
        <f t="shared" si="2"/>
        <v>0</v>
      </c>
    </row>
    <row r="95" spans="1:12" ht="15.75" thickBot="1">
      <c r="A95" s="204" t="str">
        <f>IF(ISBLANK(Logiciel[[#This Row],[DATE]]),"",ROW(Logiciel[[#This Row],[NUM]])-ROW($A$19))</f>
        <v/>
      </c>
      <c r="B95" s="34"/>
      <c r="C95" s="98"/>
      <c r="D95" s="99"/>
      <c r="E95" s="114"/>
      <c r="F95" s="116"/>
      <c r="G95" s="27"/>
      <c r="H95" s="105"/>
      <c r="I95" s="111">
        <f>IF(Logiciel[[#This Row],[MOTIF]]="",0,Logiciel[[#This Row],[MONTANT HTVA REALISE]])</f>
        <v>0</v>
      </c>
      <c r="J95" s="32"/>
      <c r="L95" s="55">
        <f t="shared" si="2"/>
        <v>0</v>
      </c>
    </row>
    <row r="96" spans="1:12" ht="15.75" thickBot="1">
      <c r="A96" s="204" t="str">
        <f>IF(ISBLANK(Logiciel[[#This Row],[DATE]]),"",ROW(Logiciel[[#This Row],[NUM]])-ROW($A$19))</f>
        <v/>
      </c>
      <c r="B96" s="34"/>
      <c r="C96" s="98"/>
      <c r="D96" s="99"/>
      <c r="E96" s="114"/>
      <c r="F96" s="116"/>
      <c r="G96" s="27"/>
      <c r="H96" s="105"/>
      <c r="I96" s="111">
        <f>IF(Logiciel[[#This Row],[MOTIF]]="",0,Logiciel[[#This Row],[MONTANT HTVA REALISE]])</f>
        <v>0</v>
      </c>
      <c r="J96" s="32"/>
      <c r="L96" s="55">
        <f t="shared" si="2"/>
        <v>0</v>
      </c>
    </row>
    <row r="97" spans="1:12" ht="15.75" thickBot="1">
      <c r="A97" s="204" t="str">
        <f>IF(ISBLANK(Logiciel[[#This Row],[DATE]]),"",ROW(Logiciel[[#This Row],[NUM]])-ROW($A$19))</f>
        <v/>
      </c>
      <c r="B97" s="34"/>
      <c r="C97" s="98"/>
      <c r="D97" s="99"/>
      <c r="E97" s="114"/>
      <c r="F97" s="116"/>
      <c r="G97" s="27"/>
      <c r="H97" s="105"/>
      <c r="I97" s="111">
        <f>IF(Logiciel[[#This Row],[MOTIF]]="",0,Logiciel[[#This Row],[MONTANT HTVA REALISE]])</f>
        <v>0</v>
      </c>
      <c r="J97" s="32"/>
      <c r="L97" s="55">
        <f t="shared" si="2"/>
        <v>0</v>
      </c>
    </row>
    <row r="98" spans="1:12" ht="15.75" thickBot="1">
      <c r="A98" s="204" t="str">
        <f>IF(ISBLANK(Logiciel[[#This Row],[DATE]]),"",ROW(Logiciel[[#This Row],[NUM]])-ROW($A$19))</f>
        <v/>
      </c>
      <c r="B98" s="34"/>
      <c r="C98" s="98"/>
      <c r="D98" s="99"/>
      <c r="E98" s="114"/>
      <c r="F98" s="116"/>
      <c r="G98" s="27"/>
      <c r="H98" s="105"/>
      <c r="I98" s="111">
        <f>IF(Logiciel[[#This Row],[MOTIF]]="",0,Logiciel[[#This Row],[MONTANT HTVA REALISE]])</f>
        <v>0</v>
      </c>
      <c r="J98" s="32"/>
      <c r="L98" s="55">
        <f t="shared" si="2"/>
        <v>0</v>
      </c>
    </row>
    <row r="99" spans="1:12" ht="15.75" thickBot="1">
      <c r="A99" s="204" t="str">
        <f>IF(ISBLANK(Logiciel[[#This Row],[DATE]]),"",ROW(Logiciel[[#This Row],[NUM]])-ROW($A$19))</f>
        <v/>
      </c>
      <c r="B99" s="34"/>
      <c r="C99" s="98"/>
      <c r="D99" s="99"/>
      <c r="E99" s="114"/>
      <c r="F99" s="116"/>
      <c r="G99" s="27"/>
      <c r="H99" s="105"/>
      <c r="I99" s="111">
        <f>IF(Logiciel[[#This Row],[MOTIF]]="",0,Logiciel[[#This Row],[MONTANT HTVA REALISE]])</f>
        <v>0</v>
      </c>
      <c r="J99" s="32"/>
      <c r="L99" s="55">
        <f t="shared" si="2"/>
        <v>0</v>
      </c>
    </row>
    <row r="100" spans="1:12" ht="15.75" thickBot="1">
      <c r="A100" s="204" t="str">
        <f>IF(ISBLANK(Logiciel[[#This Row],[DATE]]),"",ROW(Logiciel[[#This Row],[NUM]])-ROW($A$19))</f>
        <v/>
      </c>
      <c r="B100" s="34"/>
      <c r="C100" s="98"/>
      <c r="D100" s="99"/>
      <c r="E100" s="114"/>
      <c r="F100" s="116"/>
      <c r="G100" s="27"/>
      <c r="H100" s="105"/>
      <c r="I100" s="111">
        <f>IF(Logiciel[[#This Row],[MOTIF]]="",0,Logiciel[[#This Row],[MONTANT HTVA REALISE]])</f>
        <v>0</v>
      </c>
      <c r="J100" s="32"/>
      <c r="L100" s="55">
        <f t="shared" si="2"/>
        <v>0</v>
      </c>
    </row>
    <row r="101" spans="1:12" ht="15.75" thickBot="1">
      <c r="A101" s="204" t="str">
        <f>IF(ISBLANK(Logiciel[[#This Row],[DATE]]),"",ROW(Logiciel[[#This Row],[NUM]])-ROW($A$19))</f>
        <v/>
      </c>
      <c r="B101" s="34"/>
      <c r="C101" s="98"/>
      <c r="D101" s="99"/>
      <c r="E101" s="114"/>
      <c r="F101" s="116"/>
      <c r="G101" s="27"/>
      <c r="H101" s="105"/>
      <c r="I101" s="111">
        <f>IF(Logiciel[[#This Row],[MOTIF]]="",0,Logiciel[[#This Row],[MONTANT HTVA REALISE]])</f>
        <v>0</v>
      </c>
      <c r="J101" s="32"/>
      <c r="L101" s="55">
        <f t="shared" si="2"/>
        <v>0</v>
      </c>
    </row>
    <row r="102" spans="1:12" ht="15.75" thickBot="1">
      <c r="A102" s="204" t="str">
        <f>IF(ISBLANK(Logiciel[[#This Row],[DATE]]),"",ROW(Logiciel[[#This Row],[NUM]])-ROW($A$19))</f>
        <v/>
      </c>
      <c r="B102" s="34"/>
      <c r="C102" s="98"/>
      <c r="D102" s="99"/>
      <c r="E102" s="114"/>
      <c r="F102" s="116"/>
      <c r="G102" s="27"/>
      <c r="H102" s="105"/>
      <c r="I102" s="111">
        <f>IF(Logiciel[[#This Row],[MOTIF]]="",0,Logiciel[[#This Row],[MONTANT HTVA REALISE]])</f>
        <v>0</v>
      </c>
      <c r="J102" s="32"/>
      <c r="L102" s="55">
        <f t="shared" si="2"/>
        <v>0</v>
      </c>
    </row>
    <row r="103" spans="1:12" ht="15.75" thickBot="1">
      <c r="A103" s="204" t="str">
        <f>IF(ISBLANK(Logiciel[[#This Row],[DATE]]),"",ROW(Logiciel[[#This Row],[NUM]])-ROW($A$19))</f>
        <v/>
      </c>
      <c r="B103" s="34"/>
      <c r="C103" s="98"/>
      <c r="D103" s="99"/>
      <c r="E103" s="114"/>
      <c r="F103" s="116"/>
      <c r="G103" s="27"/>
      <c r="H103" s="105"/>
      <c r="I103" s="111">
        <f>IF(Logiciel[[#This Row],[MOTIF]]="",0,Logiciel[[#This Row],[MONTANT HTVA REALISE]])</f>
        <v>0</v>
      </c>
      <c r="J103" s="32"/>
      <c r="L103" s="55">
        <f t="shared" si="2"/>
        <v>0</v>
      </c>
    </row>
    <row r="104" spans="1:12" ht="15.75" thickBot="1">
      <c r="A104" s="204" t="str">
        <f>IF(ISBLANK(Logiciel[[#This Row],[DATE]]),"",ROW(Logiciel[[#This Row],[NUM]])-ROW($A$19))</f>
        <v/>
      </c>
      <c r="B104" s="34"/>
      <c r="C104" s="98"/>
      <c r="D104" s="99"/>
      <c r="E104" s="114"/>
      <c r="F104" s="116"/>
      <c r="G104" s="27"/>
      <c r="H104" s="105"/>
      <c r="I104" s="111">
        <f>IF(Logiciel[[#This Row],[MOTIF]]="",0,Logiciel[[#This Row],[MONTANT HTVA REALISE]])</f>
        <v>0</v>
      </c>
      <c r="J104" s="32"/>
      <c r="L104" s="55">
        <f t="shared" si="2"/>
        <v>0</v>
      </c>
    </row>
    <row r="105" spans="1:12" ht="15.75" thickBot="1">
      <c r="A105" s="204" t="str">
        <f>IF(ISBLANK(Logiciel[[#This Row],[DATE]]),"",ROW(Logiciel[[#This Row],[NUM]])-ROW($A$19))</f>
        <v/>
      </c>
      <c r="B105" s="34"/>
      <c r="C105" s="98"/>
      <c r="D105" s="99"/>
      <c r="E105" s="114"/>
      <c r="F105" s="116"/>
      <c r="G105" s="27"/>
      <c r="H105" s="105"/>
      <c r="I105" s="111">
        <f>IF(Logiciel[[#This Row],[MOTIF]]="",0,Logiciel[[#This Row],[MONTANT HTVA REALISE]])</f>
        <v>0</v>
      </c>
      <c r="J105" s="32"/>
      <c r="L105" s="55">
        <f t="shared" si="2"/>
        <v>0</v>
      </c>
    </row>
    <row r="106" spans="1:12" ht="15.75" thickBot="1">
      <c r="A106" s="204" t="str">
        <f>IF(ISBLANK(Logiciel[[#This Row],[DATE]]),"",ROW(Logiciel[[#This Row],[NUM]])-ROW($A$19))</f>
        <v/>
      </c>
      <c r="B106" s="34"/>
      <c r="C106" s="98"/>
      <c r="D106" s="99"/>
      <c r="E106" s="114"/>
      <c r="F106" s="116"/>
      <c r="G106" s="27"/>
      <c r="H106" s="105"/>
      <c r="I106" s="111">
        <f>IF(Logiciel[[#This Row],[MOTIF]]="",0,Logiciel[[#This Row],[MONTANT HTVA REALISE]])</f>
        <v>0</v>
      </c>
      <c r="J106" s="32"/>
      <c r="L106" s="55">
        <f t="shared" si="2"/>
        <v>0</v>
      </c>
    </row>
    <row r="107" spans="1:12" ht="15.75" thickBot="1">
      <c r="A107" s="204" t="str">
        <f>IF(ISBLANK(Logiciel[[#This Row],[DATE]]),"",ROW(Logiciel[[#This Row],[NUM]])-ROW($A$19))</f>
        <v/>
      </c>
      <c r="B107" s="34"/>
      <c r="C107" s="98"/>
      <c r="D107" s="99"/>
      <c r="E107" s="114"/>
      <c r="F107" s="116"/>
      <c r="G107" s="27"/>
      <c r="H107" s="105"/>
      <c r="I107" s="111">
        <f>IF(Logiciel[[#This Row],[MOTIF]]="",0,Logiciel[[#This Row],[MONTANT HTVA REALISE]])</f>
        <v>0</v>
      </c>
      <c r="J107" s="32"/>
      <c r="L107" s="55">
        <f t="shared" si="2"/>
        <v>0</v>
      </c>
    </row>
    <row r="108" spans="1:12" ht="15.75" thickBot="1">
      <c r="A108" s="204" t="str">
        <f>IF(ISBLANK(Logiciel[[#This Row],[DATE]]),"",ROW(Logiciel[[#This Row],[NUM]])-ROW($A$19))</f>
        <v/>
      </c>
      <c r="B108" s="34"/>
      <c r="C108" s="98"/>
      <c r="D108" s="99"/>
      <c r="E108" s="114"/>
      <c r="F108" s="116"/>
      <c r="G108" s="27"/>
      <c r="H108" s="105"/>
      <c r="I108" s="111">
        <f>IF(Logiciel[[#This Row],[MOTIF]]="",0,Logiciel[[#This Row],[MONTANT HTVA REALISE]])</f>
        <v>0</v>
      </c>
      <c r="J108" s="32"/>
      <c r="L108" s="55">
        <f t="shared" si="2"/>
        <v>0</v>
      </c>
    </row>
    <row r="109" spans="1:12" ht="15.75" thickBot="1">
      <c r="A109" s="204" t="str">
        <f>IF(ISBLANK(Logiciel[[#This Row],[DATE]]),"",ROW(Logiciel[[#This Row],[NUM]])-ROW($A$19))</f>
        <v/>
      </c>
      <c r="B109" s="34"/>
      <c r="C109" s="98"/>
      <c r="D109" s="99"/>
      <c r="E109" s="114"/>
      <c r="F109" s="116"/>
      <c r="G109" s="27"/>
      <c r="H109" s="105"/>
      <c r="I109" s="111">
        <f>IF(Logiciel[[#This Row],[MOTIF]]="",0,Logiciel[[#This Row],[MONTANT HTVA REALISE]])</f>
        <v>0</v>
      </c>
      <c r="J109" s="32"/>
      <c r="L109" s="55">
        <f t="shared" si="2"/>
        <v>0</v>
      </c>
    </row>
    <row r="110" spans="1:12" ht="15.75" thickBot="1">
      <c r="A110" s="204" t="str">
        <f>IF(ISBLANK(Logiciel[[#This Row],[DATE]]),"",ROW(Logiciel[[#This Row],[NUM]])-ROW($A$19))</f>
        <v/>
      </c>
      <c r="B110" s="34"/>
      <c r="C110" s="98"/>
      <c r="D110" s="99"/>
      <c r="E110" s="114"/>
      <c r="F110" s="116"/>
      <c r="G110" s="27"/>
      <c r="H110" s="105"/>
      <c r="I110" s="111">
        <f>IF(Logiciel[[#This Row],[MOTIF]]="",0,Logiciel[[#This Row],[MONTANT HTVA REALISE]])</f>
        <v>0</v>
      </c>
      <c r="J110" s="32"/>
      <c r="L110" s="55">
        <f t="shared" si="2"/>
        <v>0</v>
      </c>
    </row>
    <row r="111" spans="1:12" ht="15.75" thickBot="1">
      <c r="A111" s="204" t="str">
        <f>IF(ISBLANK(Logiciel[[#This Row],[DATE]]),"",ROW(Logiciel[[#This Row],[NUM]])-ROW($A$19))</f>
        <v/>
      </c>
      <c r="B111" s="34"/>
      <c r="C111" s="98"/>
      <c r="D111" s="99"/>
      <c r="E111" s="114"/>
      <c r="F111" s="116"/>
      <c r="G111" s="27"/>
      <c r="H111" s="105"/>
      <c r="I111" s="111">
        <f>IF(Logiciel[[#This Row],[MOTIF]]="",0,Logiciel[[#This Row],[MONTANT HTVA REALISE]])</f>
        <v>0</v>
      </c>
      <c r="J111" s="32"/>
      <c r="L111" s="55">
        <f t="shared" si="2"/>
        <v>0</v>
      </c>
    </row>
    <row r="112" spans="1:12" ht="15.75" thickBot="1">
      <c r="A112" s="204" t="str">
        <f>IF(ISBLANK(Logiciel[[#This Row],[DATE]]),"",ROW(Logiciel[[#This Row],[NUM]])-ROW($A$19))</f>
        <v/>
      </c>
      <c r="B112" s="34"/>
      <c r="C112" s="98"/>
      <c r="D112" s="99"/>
      <c r="E112" s="114"/>
      <c r="F112" s="116"/>
      <c r="G112" s="27"/>
      <c r="H112" s="105"/>
      <c r="I112" s="111">
        <f>IF(Logiciel[[#This Row],[MOTIF]]="",0,Logiciel[[#This Row],[MONTANT HTVA REALISE]])</f>
        <v>0</v>
      </c>
      <c r="J112" s="32"/>
      <c r="L112" s="55">
        <f t="shared" si="2"/>
        <v>0</v>
      </c>
    </row>
    <row r="113" spans="1:12" ht="15.75" thickBot="1">
      <c r="A113" s="204" t="str">
        <f>IF(ISBLANK(Logiciel[[#This Row],[DATE]]),"",ROW(Logiciel[[#This Row],[NUM]])-ROW($A$19))</f>
        <v/>
      </c>
      <c r="B113" s="34"/>
      <c r="C113" s="98"/>
      <c r="D113" s="99"/>
      <c r="E113" s="114"/>
      <c r="F113" s="116"/>
      <c r="G113" s="27"/>
      <c r="H113" s="105"/>
      <c r="I113" s="111">
        <f>IF(Logiciel[[#This Row],[MOTIF]]="",0,Logiciel[[#This Row],[MONTANT HTVA REALISE]])</f>
        <v>0</v>
      </c>
      <c r="J113" s="32"/>
      <c r="L113" s="55">
        <f t="shared" si="2"/>
        <v>0</v>
      </c>
    </row>
    <row r="114" spans="1:12" ht="15.75" thickBot="1">
      <c r="A114" s="204" t="str">
        <f>IF(ISBLANK(Logiciel[[#This Row],[DATE]]),"",ROW(Logiciel[[#This Row],[NUM]])-ROW($A$19))</f>
        <v/>
      </c>
      <c r="B114" s="34"/>
      <c r="C114" s="98"/>
      <c r="D114" s="99"/>
      <c r="E114" s="114"/>
      <c r="F114" s="116"/>
      <c r="G114" s="27"/>
      <c r="H114" s="105"/>
      <c r="I114" s="111">
        <f>IF(Logiciel[[#This Row],[MOTIF]]="",0,Logiciel[[#This Row],[MONTANT HTVA REALISE]])</f>
        <v>0</v>
      </c>
      <c r="J114" s="32"/>
      <c r="L114" s="55">
        <f t="shared" si="2"/>
        <v>0</v>
      </c>
    </row>
    <row r="115" spans="1:12" ht="15.75" thickBot="1">
      <c r="A115" s="204" t="str">
        <f>IF(ISBLANK(Logiciel[[#This Row],[DATE]]),"",ROW(Logiciel[[#This Row],[NUM]])-ROW($A$19))</f>
        <v/>
      </c>
      <c r="B115" s="34"/>
      <c r="C115" s="98"/>
      <c r="D115" s="99"/>
      <c r="E115" s="114"/>
      <c r="F115" s="116"/>
      <c r="G115" s="27"/>
      <c r="H115" s="105"/>
      <c r="I115" s="111">
        <f>IF(Logiciel[[#This Row],[MOTIF]]="",0,Logiciel[[#This Row],[MONTANT HTVA REALISE]])</f>
        <v>0</v>
      </c>
      <c r="J115" s="32"/>
      <c r="L115" s="55">
        <f t="shared" si="2"/>
        <v>0</v>
      </c>
    </row>
    <row r="116" spans="1:12" ht="15.75" thickBot="1">
      <c r="A116" s="204" t="str">
        <f>IF(ISBLANK(Logiciel[[#This Row],[DATE]]),"",ROW(Logiciel[[#This Row],[NUM]])-ROW($A$19))</f>
        <v/>
      </c>
      <c r="B116" s="34"/>
      <c r="C116" s="98"/>
      <c r="D116" s="99"/>
      <c r="E116" s="114"/>
      <c r="F116" s="116"/>
      <c r="G116" s="27"/>
      <c r="H116" s="105"/>
      <c r="I116" s="111">
        <f>IF(Logiciel[[#This Row],[MOTIF]]="",0,Logiciel[[#This Row],[MONTANT HTVA REALISE]])</f>
        <v>0</v>
      </c>
      <c r="J116" s="32"/>
      <c r="L116" s="55">
        <f t="shared" si="2"/>
        <v>0</v>
      </c>
    </row>
    <row r="117" spans="1:12" ht="15.75" thickBot="1">
      <c r="A117" s="204" t="str">
        <f>IF(ISBLANK(Logiciel[[#This Row],[DATE]]),"",ROW(Logiciel[[#This Row],[NUM]])-ROW($A$19))</f>
        <v/>
      </c>
      <c r="B117" s="34"/>
      <c r="C117" s="98"/>
      <c r="D117" s="99"/>
      <c r="E117" s="114"/>
      <c r="F117" s="116"/>
      <c r="G117" s="27"/>
      <c r="H117" s="105"/>
      <c r="I117" s="111">
        <f>IF(Logiciel[[#This Row],[MOTIF]]="",0,Logiciel[[#This Row],[MONTANT HTVA REALISE]])</f>
        <v>0</v>
      </c>
      <c r="J117" s="32"/>
      <c r="L117" s="55">
        <f t="shared" si="2"/>
        <v>0</v>
      </c>
    </row>
    <row r="118" spans="1:12" ht="15.75" thickBot="1">
      <c r="A118" s="204" t="str">
        <f>IF(ISBLANK(Logiciel[[#This Row],[DATE]]),"",ROW(Logiciel[[#This Row],[NUM]])-ROW($A$19))</f>
        <v/>
      </c>
      <c r="B118" s="34"/>
      <c r="C118" s="98"/>
      <c r="D118" s="99"/>
      <c r="E118" s="114"/>
      <c r="F118" s="116"/>
      <c r="G118" s="27"/>
      <c r="H118" s="105"/>
      <c r="I118" s="111">
        <f>IF(Logiciel[[#This Row],[MOTIF]]="",0,Logiciel[[#This Row],[MONTANT HTVA REALISE]])</f>
        <v>0</v>
      </c>
      <c r="J118" s="32"/>
      <c r="L118" s="55">
        <f t="shared" si="2"/>
        <v>0</v>
      </c>
    </row>
    <row r="119" spans="1:12" ht="15.75" thickBot="1">
      <c r="A119" s="204" t="str">
        <f>IF(ISBLANK(Logiciel[[#This Row],[DATE]]),"",ROW(Logiciel[[#This Row],[NUM]])-ROW($A$19))</f>
        <v/>
      </c>
      <c r="B119" s="34"/>
      <c r="C119" s="98"/>
      <c r="D119" s="99"/>
      <c r="E119" s="114"/>
      <c r="F119" s="116"/>
      <c r="G119" s="27"/>
      <c r="H119" s="105"/>
      <c r="I119" s="111">
        <f>IF(Logiciel[[#This Row],[MOTIF]]="",0,Logiciel[[#This Row],[MONTANT HTVA REALISE]])</f>
        <v>0</v>
      </c>
      <c r="J119" s="32"/>
      <c r="L119" s="55">
        <f t="shared" si="2"/>
        <v>0</v>
      </c>
    </row>
    <row r="120" spans="1:12" ht="15.75" thickBot="1">
      <c r="A120" s="204" t="str">
        <f>IF(ISBLANK(Logiciel[[#This Row],[DATE]]),"",ROW(Logiciel[[#This Row],[NUM]])-ROW($A$19))</f>
        <v/>
      </c>
      <c r="B120" s="34"/>
      <c r="C120" s="98"/>
      <c r="D120" s="99"/>
      <c r="E120" s="114"/>
      <c r="F120" s="116"/>
      <c r="G120" s="27"/>
      <c r="H120" s="105"/>
      <c r="I120" s="111">
        <f>IF(Logiciel[[#This Row],[MOTIF]]="",0,Logiciel[[#This Row],[MONTANT HTVA REALISE]])</f>
        <v>0</v>
      </c>
      <c r="J120" s="32"/>
      <c r="L120" s="55">
        <f t="shared" si="2"/>
        <v>0</v>
      </c>
    </row>
    <row r="121" spans="1:12" ht="15.75" thickBot="1">
      <c r="A121" s="204" t="str">
        <f>IF(ISBLANK(Logiciel[[#This Row],[DATE]]),"",ROW(Logiciel[[#This Row],[NUM]])-ROW($A$19))</f>
        <v/>
      </c>
      <c r="B121" s="34"/>
      <c r="C121" s="98"/>
      <c r="D121" s="99"/>
      <c r="E121" s="114"/>
      <c r="F121" s="116"/>
      <c r="G121" s="27"/>
      <c r="H121" s="105"/>
      <c r="I121" s="111">
        <f>IF(Logiciel[[#This Row],[MOTIF]]="",0,Logiciel[[#This Row],[MONTANT HTVA REALISE]])</f>
        <v>0</v>
      </c>
      <c r="J121" s="32"/>
      <c r="L121" s="55">
        <f t="shared" si="2"/>
        <v>0</v>
      </c>
    </row>
    <row r="122" spans="1:12" ht="15.75" thickBot="1">
      <c r="A122" s="204" t="str">
        <f>IF(ISBLANK(Logiciel[[#This Row],[DATE]]),"",ROW(Logiciel[[#This Row],[NUM]])-ROW($A$19))</f>
        <v/>
      </c>
      <c r="B122" s="34"/>
      <c r="C122" s="98"/>
      <c r="D122" s="99"/>
      <c r="E122" s="114"/>
      <c r="F122" s="116"/>
      <c r="G122" s="27"/>
      <c r="H122" s="105"/>
      <c r="I122" s="111">
        <f>IF(Logiciel[[#This Row],[MOTIF]]="",0,Logiciel[[#This Row],[MONTANT HTVA REALISE]])</f>
        <v>0</v>
      </c>
      <c r="J122" s="32"/>
      <c r="L122" s="55">
        <f t="shared" si="2"/>
        <v>0</v>
      </c>
    </row>
    <row r="123" spans="1:12" ht="15.75" thickBot="1">
      <c r="A123" s="204" t="str">
        <f>IF(ISBLANK(Logiciel[[#This Row],[DATE]]),"",ROW(Logiciel[[#This Row],[NUM]])-ROW($A$19))</f>
        <v/>
      </c>
      <c r="B123" s="34"/>
      <c r="C123" s="98"/>
      <c r="D123" s="99"/>
      <c r="E123" s="114"/>
      <c r="F123" s="116"/>
      <c r="G123" s="27"/>
      <c r="H123" s="105"/>
      <c r="I123" s="111">
        <f>IF(Logiciel[[#This Row],[MOTIF]]="",0,Logiciel[[#This Row],[MONTANT HTVA REALISE]])</f>
        <v>0</v>
      </c>
      <c r="J123" s="32"/>
      <c r="L123" s="55">
        <f t="shared" si="2"/>
        <v>0</v>
      </c>
    </row>
    <row r="124" spans="1:12" ht="15.75" thickBot="1">
      <c r="A124" s="204" t="str">
        <f>IF(ISBLANK(Logiciel[[#This Row],[DATE]]),"",ROW(Logiciel[[#This Row],[NUM]])-ROW($A$19))</f>
        <v/>
      </c>
      <c r="B124" s="34"/>
      <c r="C124" s="98"/>
      <c r="D124" s="99"/>
      <c r="E124" s="114"/>
      <c r="F124" s="116"/>
      <c r="G124" s="27"/>
      <c r="H124" s="105"/>
      <c r="I124" s="111">
        <f>IF(Logiciel[[#This Row],[MOTIF]]="",0,Logiciel[[#This Row],[MONTANT HTVA REALISE]])</f>
        <v>0</v>
      </c>
      <c r="J124" s="32"/>
      <c r="L124" s="55">
        <f t="shared" si="2"/>
        <v>0</v>
      </c>
    </row>
    <row r="125" spans="1:12" ht="15.75" thickBot="1">
      <c r="A125" s="204" t="str">
        <f>IF(ISBLANK(Logiciel[[#This Row],[DATE]]),"",ROW(Logiciel[[#This Row],[NUM]])-ROW($A$19))</f>
        <v/>
      </c>
      <c r="B125" s="34"/>
      <c r="C125" s="98"/>
      <c r="D125" s="99"/>
      <c r="E125" s="114"/>
      <c r="F125" s="116"/>
      <c r="G125" s="27"/>
      <c r="H125" s="105"/>
      <c r="I125" s="111">
        <f>IF(Logiciel[[#This Row],[MOTIF]]="",0,Logiciel[[#This Row],[MONTANT HTVA REALISE]])</f>
        <v>0</v>
      </c>
      <c r="J125" s="32"/>
      <c r="L125" s="55">
        <f t="shared" si="2"/>
        <v>0</v>
      </c>
    </row>
    <row r="126" spans="1:12" ht="15.75" thickBot="1">
      <c r="A126" s="204" t="str">
        <f>IF(ISBLANK(Logiciel[[#This Row],[DATE]]),"",ROW(Logiciel[[#This Row],[NUM]])-ROW($A$19))</f>
        <v/>
      </c>
      <c r="B126" s="34"/>
      <c r="C126" s="98"/>
      <c r="D126" s="99"/>
      <c r="E126" s="114"/>
      <c r="F126" s="116"/>
      <c r="G126" s="27"/>
      <c r="H126" s="105"/>
      <c r="I126" s="111">
        <f>IF(Logiciel[[#This Row],[MOTIF]]="",0,Logiciel[[#This Row],[MONTANT HTVA REALISE]])</f>
        <v>0</v>
      </c>
      <c r="J126" s="32"/>
      <c r="L126" s="55">
        <f t="shared" si="2"/>
        <v>0</v>
      </c>
    </row>
    <row r="127" spans="1:12" ht="15.75" thickBot="1">
      <c r="A127" s="204" t="str">
        <f>IF(ISBLANK(Logiciel[[#This Row],[DATE]]),"",ROW(Logiciel[[#This Row],[NUM]])-ROW($A$19))</f>
        <v/>
      </c>
      <c r="B127" s="34"/>
      <c r="C127" s="98"/>
      <c r="D127" s="99"/>
      <c r="E127" s="114"/>
      <c r="F127" s="116"/>
      <c r="G127" s="27"/>
      <c r="H127" s="105"/>
      <c r="I127" s="111">
        <f>IF(Logiciel[[#This Row],[MOTIF]]="",0,Logiciel[[#This Row],[MONTANT HTVA REALISE]])</f>
        <v>0</v>
      </c>
      <c r="J127" s="32"/>
      <c r="L127" s="55">
        <f t="shared" si="2"/>
        <v>0</v>
      </c>
    </row>
    <row r="128" spans="1:12" ht="15.75" thickBot="1">
      <c r="A128" s="204" t="str">
        <f>IF(ISBLANK(Logiciel[[#This Row],[DATE]]),"",ROW(Logiciel[[#This Row],[NUM]])-ROW($A$19))</f>
        <v/>
      </c>
      <c r="B128" s="34"/>
      <c r="C128" s="98"/>
      <c r="D128" s="99"/>
      <c r="E128" s="114"/>
      <c r="F128" s="116"/>
      <c r="G128" s="27"/>
      <c r="H128" s="105"/>
      <c r="I128" s="111">
        <f>IF(Logiciel[[#This Row],[MOTIF]]="",0,Logiciel[[#This Row],[MONTANT HTVA REALISE]])</f>
        <v>0</v>
      </c>
      <c r="J128" s="32"/>
      <c r="L128" s="55">
        <f t="shared" si="2"/>
        <v>0</v>
      </c>
    </row>
    <row r="129" spans="1:12" ht="15.75" thickBot="1">
      <c r="A129" s="204" t="str">
        <f>IF(ISBLANK(Logiciel[[#This Row],[DATE]]),"",ROW(Logiciel[[#This Row],[NUM]])-ROW($A$19))</f>
        <v/>
      </c>
      <c r="B129" s="34"/>
      <c r="C129" s="98"/>
      <c r="D129" s="99"/>
      <c r="E129" s="114"/>
      <c r="F129" s="116"/>
      <c r="G129" s="27"/>
      <c r="H129" s="105"/>
      <c r="I129" s="111">
        <f>IF(Logiciel[[#This Row],[MOTIF]]="",0,Logiciel[[#This Row],[MONTANT HTVA REALISE]])</f>
        <v>0</v>
      </c>
      <c r="J129" s="32"/>
      <c r="L129" s="55">
        <f t="shared" si="2"/>
        <v>0</v>
      </c>
    </row>
    <row r="130" spans="1:12" ht="15.75" thickBot="1">
      <c r="A130" s="204" t="str">
        <f>IF(ISBLANK(Logiciel[[#This Row],[DATE]]),"",ROW(Logiciel[[#This Row],[NUM]])-ROW($A$19))</f>
        <v/>
      </c>
      <c r="B130" s="34"/>
      <c r="C130" s="98"/>
      <c r="D130" s="99"/>
      <c r="E130" s="114"/>
      <c r="F130" s="116"/>
      <c r="G130" s="27"/>
      <c r="H130" s="105"/>
      <c r="I130" s="111">
        <f>IF(Logiciel[[#This Row],[MOTIF]]="",0,Logiciel[[#This Row],[MONTANT HTVA REALISE]])</f>
        <v>0</v>
      </c>
      <c r="J130" s="32"/>
      <c r="L130" s="55">
        <f t="shared" si="2"/>
        <v>0</v>
      </c>
    </row>
    <row r="131" spans="1:12" ht="15.75" thickBot="1">
      <c r="A131" s="204" t="str">
        <f>IF(ISBLANK(Logiciel[[#This Row],[DATE]]),"",ROW(Logiciel[[#This Row],[NUM]])-ROW($A$19))</f>
        <v/>
      </c>
      <c r="B131" s="34"/>
      <c r="C131" s="98"/>
      <c r="D131" s="99"/>
      <c r="E131" s="114"/>
      <c r="F131" s="116"/>
      <c r="G131" s="27"/>
      <c r="H131" s="105"/>
      <c r="I131" s="111">
        <f>IF(Logiciel[[#This Row],[MOTIF]]="",0,Logiciel[[#This Row],[MONTANT HTVA REALISE]])</f>
        <v>0</v>
      </c>
      <c r="J131" s="32"/>
      <c r="L131" s="55">
        <f t="shared" si="2"/>
        <v>0</v>
      </c>
    </row>
    <row r="132" spans="1:12" ht="15.75" thickBot="1">
      <c r="A132" s="204" t="str">
        <f>IF(ISBLANK(Logiciel[[#This Row],[DATE]]),"",ROW(Logiciel[[#This Row],[NUM]])-ROW($A$19))</f>
        <v/>
      </c>
      <c r="B132" s="34"/>
      <c r="C132" s="98"/>
      <c r="D132" s="99"/>
      <c r="E132" s="114"/>
      <c r="F132" s="116"/>
      <c r="G132" s="27"/>
      <c r="H132" s="105"/>
      <c r="I132" s="111">
        <f>IF(Logiciel[[#This Row],[MOTIF]]="",0,Logiciel[[#This Row],[MONTANT HTVA REALISE]])</f>
        <v>0</v>
      </c>
      <c r="J132" s="32"/>
      <c r="L132" s="55">
        <f t="shared" si="2"/>
        <v>0</v>
      </c>
    </row>
    <row r="133" spans="1:12" ht="15.75" thickBot="1">
      <c r="A133" s="204" t="str">
        <f>IF(ISBLANK(Logiciel[[#This Row],[DATE]]),"",ROW(Logiciel[[#This Row],[NUM]])-ROW($A$19))</f>
        <v/>
      </c>
      <c r="B133" s="34"/>
      <c r="C133" s="98"/>
      <c r="D133" s="99"/>
      <c r="E133" s="114"/>
      <c r="F133" s="116"/>
      <c r="G133" s="27"/>
      <c r="H133" s="105"/>
      <c r="I133" s="111">
        <f>IF(Logiciel[[#This Row],[MOTIF]]="",0,Logiciel[[#This Row],[MONTANT HTVA REALISE]])</f>
        <v>0</v>
      </c>
      <c r="J133" s="32"/>
      <c r="L133" s="55">
        <f t="shared" si="2"/>
        <v>0</v>
      </c>
    </row>
    <row r="134" spans="1:12" ht="15.75" thickBot="1">
      <c r="A134" s="204" t="str">
        <f>IF(ISBLANK(Logiciel[[#This Row],[DATE]]),"",ROW(Logiciel[[#This Row],[NUM]])-ROW($A$19))</f>
        <v/>
      </c>
      <c r="B134" s="34"/>
      <c r="C134" s="98"/>
      <c r="D134" s="99"/>
      <c r="E134" s="114"/>
      <c r="F134" s="116"/>
      <c r="G134" s="27"/>
      <c r="H134" s="105"/>
      <c r="I134" s="111">
        <f>IF(Logiciel[[#This Row],[MOTIF]]="",0,Logiciel[[#This Row],[MONTANT HTVA REALISE]])</f>
        <v>0</v>
      </c>
      <c r="J134" s="32"/>
      <c r="L134" s="55">
        <f t="shared" si="2"/>
        <v>0</v>
      </c>
    </row>
    <row r="135" spans="1:12" ht="15.75" thickBot="1">
      <c r="A135" s="204" t="str">
        <f>IF(ISBLANK(Logiciel[[#This Row],[DATE]]),"",ROW(Logiciel[[#This Row],[NUM]])-ROW($A$19))</f>
        <v/>
      </c>
      <c r="B135" s="34"/>
      <c r="C135" s="98"/>
      <c r="D135" s="99"/>
      <c r="E135" s="114"/>
      <c r="F135" s="116"/>
      <c r="G135" s="27"/>
      <c r="H135" s="105"/>
      <c r="I135" s="111">
        <f>IF(Logiciel[[#This Row],[MOTIF]]="",0,Logiciel[[#This Row],[MONTANT HTVA REALISE]])</f>
        <v>0</v>
      </c>
      <c r="J135" s="32"/>
      <c r="L135" s="55">
        <f t="shared" si="2"/>
        <v>0</v>
      </c>
    </row>
    <row r="136" spans="1:12" ht="15.75" thickBot="1">
      <c r="A136" s="204" t="str">
        <f>IF(ISBLANK(Logiciel[[#This Row],[DATE]]),"",ROW(Logiciel[[#This Row],[NUM]])-ROW($A$19))</f>
        <v/>
      </c>
      <c r="B136" s="34"/>
      <c r="C136" s="98"/>
      <c r="D136" s="99"/>
      <c r="E136" s="114"/>
      <c r="F136" s="116"/>
      <c r="G136" s="27"/>
      <c r="H136" s="105"/>
      <c r="I136" s="111">
        <f>IF(Logiciel[[#This Row],[MOTIF]]="",0,Logiciel[[#This Row],[MONTANT HTVA REALISE]])</f>
        <v>0</v>
      </c>
      <c r="J136" s="32"/>
      <c r="L136" s="55">
        <f t="shared" si="2"/>
        <v>0</v>
      </c>
    </row>
    <row r="137" spans="1:12" ht="15.75" thickBot="1">
      <c r="A137" s="204" t="str">
        <f>IF(ISBLANK(Logiciel[[#This Row],[DATE]]),"",ROW(Logiciel[[#This Row],[NUM]])-ROW($A$19))</f>
        <v/>
      </c>
      <c r="B137" s="34"/>
      <c r="C137" s="98"/>
      <c r="D137" s="99"/>
      <c r="E137" s="114"/>
      <c r="F137" s="116"/>
      <c r="G137" s="27"/>
      <c r="H137" s="105"/>
      <c r="I137" s="111">
        <f>IF(Logiciel[[#This Row],[MOTIF]]="",0,Logiciel[[#This Row],[MONTANT HTVA REALISE]])</f>
        <v>0</v>
      </c>
      <c r="J137" s="32"/>
      <c r="L137" s="55">
        <f t="shared" si="2"/>
        <v>0</v>
      </c>
    </row>
    <row r="138" spans="1:12" ht="15.75" thickBot="1">
      <c r="A138" s="204" t="str">
        <f>IF(ISBLANK(Logiciel[[#This Row],[DATE]]),"",ROW(Logiciel[[#This Row],[NUM]])-ROW($A$19))</f>
        <v/>
      </c>
      <c r="B138" s="34"/>
      <c r="C138" s="98"/>
      <c r="D138" s="99"/>
      <c r="E138" s="114"/>
      <c r="F138" s="116"/>
      <c r="G138" s="27"/>
      <c r="H138" s="105"/>
      <c r="I138" s="111">
        <f>IF(Logiciel[[#This Row],[MOTIF]]="",0,Logiciel[[#This Row],[MONTANT HTVA REALISE]])</f>
        <v>0</v>
      </c>
      <c r="J138" s="32"/>
      <c r="L138" s="55">
        <f t="shared" si="2"/>
        <v>0</v>
      </c>
    </row>
    <row r="139" spans="1:12" ht="15.75" thickBot="1">
      <c r="A139" s="204" t="str">
        <f>IF(ISBLANK(Logiciel[[#This Row],[DATE]]),"",ROW(Logiciel[[#This Row],[NUM]])-ROW($A$19))</f>
        <v/>
      </c>
      <c r="B139" s="34"/>
      <c r="C139" s="98"/>
      <c r="D139" s="99"/>
      <c r="E139" s="114"/>
      <c r="F139" s="116"/>
      <c r="G139" s="27"/>
      <c r="H139" s="105"/>
      <c r="I139" s="111">
        <f>IF(Logiciel[[#This Row],[MOTIF]]="",0,Logiciel[[#This Row],[MONTANT HTVA REALISE]])</f>
        <v>0</v>
      </c>
      <c r="J139" s="32"/>
      <c r="L139" s="55">
        <f t="shared" si="2"/>
        <v>0</v>
      </c>
    </row>
    <row r="140" spans="1:12" ht="15.75" thickBot="1">
      <c r="A140" s="204" t="str">
        <f>IF(ISBLANK(Logiciel[[#This Row],[DATE]]),"",ROW(Logiciel[[#This Row],[NUM]])-ROW($A$19))</f>
        <v/>
      </c>
      <c r="B140" s="34"/>
      <c r="C140" s="98"/>
      <c r="D140" s="99"/>
      <c r="E140" s="114"/>
      <c r="F140" s="116"/>
      <c r="G140" s="27"/>
      <c r="H140" s="105"/>
      <c r="I140" s="111">
        <f>IF(Logiciel[[#This Row],[MOTIF]]="",0,Logiciel[[#This Row],[MONTANT HTVA REALISE]])</f>
        <v>0</v>
      </c>
      <c r="J140" s="32"/>
      <c r="L140" s="55">
        <f t="shared" si="2"/>
        <v>0</v>
      </c>
    </row>
    <row r="141" spans="1:12" ht="15.75" thickBot="1">
      <c r="A141" s="204" t="str">
        <f>IF(ISBLANK(Logiciel[[#This Row],[DATE]]),"",ROW(Logiciel[[#This Row],[NUM]])-ROW($A$19))</f>
        <v/>
      </c>
      <c r="B141" s="34"/>
      <c r="C141" s="98"/>
      <c r="D141" s="99"/>
      <c r="E141" s="114"/>
      <c r="F141" s="116"/>
      <c r="G141" s="27"/>
      <c r="H141" s="105"/>
      <c r="I141" s="111">
        <f>IF(Logiciel[[#This Row],[MOTIF]]="",0,Logiciel[[#This Row],[MONTANT HTVA REALISE]])</f>
        <v>0</v>
      </c>
      <c r="J141" s="32"/>
      <c r="L141" s="55">
        <f t="shared" si="2"/>
        <v>0</v>
      </c>
    </row>
    <row r="142" spans="1:12" ht="15.75" thickBot="1">
      <c r="A142" s="204" t="str">
        <f>IF(ISBLANK(Logiciel[[#This Row],[DATE]]),"",ROW(Logiciel[[#This Row],[NUM]])-ROW($A$19))</f>
        <v/>
      </c>
      <c r="B142" s="34"/>
      <c r="C142" s="98"/>
      <c r="D142" s="99"/>
      <c r="E142" s="114"/>
      <c r="F142" s="116"/>
      <c r="G142" s="27"/>
      <c r="H142" s="105"/>
      <c r="I142" s="111">
        <f>IF(Logiciel[[#This Row],[MOTIF]]="",0,Logiciel[[#This Row],[MONTANT HTVA REALISE]])</f>
        <v>0</v>
      </c>
      <c r="J142" s="32"/>
      <c r="L142" s="55">
        <f t="shared" si="2"/>
        <v>0</v>
      </c>
    </row>
    <row r="143" spans="1:12" ht="15.75" thickBot="1">
      <c r="A143" s="204" t="str">
        <f>IF(ISBLANK(Logiciel[[#This Row],[DATE]]),"",ROW(Logiciel[[#This Row],[NUM]])-ROW($A$19))</f>
        <v/>
      </c>
      <c r="B143" s="34"/>
      <c r="C143" s="98"/>
      <c r="D143" s="99"/>
      <c r="E143" s="114"/>
      <c r="F143" s="116"/>
      <c r="G143" s="27"/>
      <c r="H143" s="105"/>
      <c r="I143" s="111">
        <f>IF(Logiciel[[#This Row],[MOTIF]]="",0,Logiciel[[#This Row],[MONTANT HTVA REALISE]])</f>
        <v>0</v>
      </c>
      <c r="J143" s="32"/>
      <c r="L143" s="55">
        <f t="shared" si="2"/>
        <v>0</v>
      </c>
    </row>
    <row r="144" spans="1:12" ht="15.75" thickBot="1">
      <c r="A144" s="204" t="str">
        <f>IF(ISBLANK(Logiciel[[#This Row],[DATE]]),"",ROW(Logiciel[[#This Row],[NUM]])-ROW($A$19))</f>
        <v/>
      </c>
      <c r="B144" s="34"/>
      <c r="C144" s="98"/>
      <c r="D144" s="99"/>
      <c r="E144" s="114"/>
      <c r="F144" s="116"/>
      <c r="G144" s="27"/>
      <c r="H144" s="105"/>
      <c r="I144" s="111">
        <f>IF(Logiciel[[#This Row],[MOTIF]]="",0,Logiciel[[#This Row],[MONTANT HTVA REALISE]])</f>
        <v>0</v>
      </c>
      <c r="J144" s="32"/>
      <c r="L144" s="55">
        <f t="shared" si="2"/>
        <v>0</v>
      </c>
    </row>
    <row r="145" spans="1:12" ht="15.75" thickBot="1">
      <c r="A145" s="204" t="str">
        <f>IF(ISBLANK(Logiciel[[#This Row],[DATE]]),"",ROW(Logiciel[[#This Row],[NUM]])-ROW($A$19))</f>
        <v/>
      </c>
      <c r="B145" s="34"/>
      <c r="C145" s="98"/>
      <c r="D145" s="99"/>
      <c r="E145" s="114"/>
      <c r="F145" s="116"/>
      <c r="G145" s="27"/>
      <c r="H145" s="105"/>
      <c r="I145" s="111">
        <f>IF(Logiciel[[#This Row],[MOTIF]]="",0,Logiciel[[#This Row],[MONTANT HTVA REALISE]])</f>
        <v>0</v>
      </c>
      <c r="J145" s="32"/>
      <c r="L145" s="55">
        <f t="shared" si="2"/>
        <v>0</v>
      </c>
    </row>
    <row r="146" spans="1:12" ht="15.75" thickBot="1">
      <c r="A146" s="204" t="str">
        <f>IF(ISBLANK(Logiciel[[#This Row],[DATE]]),"",ROW(Logiciel[[#This Row],[NUM]])-ROW($A$19))</f>
        <v/>
      </c>
      <c r="B146" s="34"/>
      <c r="C146" s="98"/>
      <c r="D146" s="99"/>
      <c r="E146" s="114"/>
      <c r="F146" s="116"/>
      <c r="G146" s="27"/>
      <c r="H146" s="105"/>
      <c r="I146" s="111">
        <f>IF(Logiciel[[#This Row],[MOTIF]]="",0,Logiciel[[#This Row],[MONTANT HTVA REALISE]])</f>
        <v>0</v>
      </c>
      <c r="J146" s="32"/>
      <c r="L146" s="55">
        <f t="shared" si="2"/>
        <v>0</v>
      </c>
    </row>
    <row r="147" spans="1:12" ht="15.75" thickBot="1">
      <c r="A147" s="204" t="str">
        <f>IF(ISBLANK(Logiciel[[#This Row],[DATE]]),"",ROW(Logiciel[[#This Row],[NUM]])-ROW($A$19))</f>
        <v/>
      </c>
      <c r="B147" s="34"/>
      <c r="C147" s="98"/>
      <c r="D147" s="99"/>
      <c r="E147" s="114"/>
      <c r="F147" s="116"/>
      <c r="G147" s="27"/>
      <c r="H147" s="105"/>
      <c r="I147" s="111">
        <f>IF(Logiciel[[#This Row],[MOTIF]]="",0,Logiciel[[#This Row],[MONTANT HTVA REALISE]])</f>
        <v>0</v>
      </c>
      <c r="J147" s="32"/>
      <c r="L147" s="55">
        <f t="shared" si="2"/>
        <v>0</v>
      </c>
    </row>
    <row r="148" spans="1:12" ht="15.75" thickBot="1">
      <c r="A148" s="204" t="str">
        <f>IF(ISBLANK(Logiciel[[#This Row],[DATE]]),"",ROW(Logiciel[[#This Row],[NUM]])-ROW($A$19))</f>
        <v/>
      </c>
      <c r="B148" s="34"/>
      <c r="C148" s="98"/>
      <c r="D148" s="99"/>
      <c r="E148" s="114"/>
      <c r="F148" s="116"/>
      <c r="G148" s="27"/>
      <c r="H148" s="105"/>
      <c r="I148" s="111">
        <f>IF(Logiciel[[#This Row],[MOTIF]]="",0,Logiciel[[#This Row],[MONTANT HTVA REALISE]])</f>
        <v>0</v>
      </c>
      <c r="J148" s="32"/>
      <c r="L148" s="55">
        <f t="shared" si="2"/>
        <v>0</v>
      </c>
    </row>
    <row r="149" spans="1:12" ht="15.75" thickBot="1">
      <c r="A149" s="204" t="str">
        <f>IF(ISBLANK(Logiciel[[#This Row],[DATE]]),"",ROW(Logiciel[[#This Row],[NUM]])-ROW($A$19))</f>
        <v/>
      </c>
      <c r="B149" s="34"/>
      <c r="C149" s="98"/>
      <c r="D149" s="99"/>
      <c r="E149" s="114"/>
      <c r="F149" s="116"/>
      <c r="G149" s="27"/>
      <c r="H149" s="105"/>
      <c r="I149" s="111">
        <f>IF(Logiciel[[#This Row],[MOTIF]]="",0,Logiciel[[#This Row],[MONTANT HTVA REALISE]])</f>
        <v>0</v>
      </c>
      <c r="J149" s="32"/>
      <c r="L149" s="55">
        <f t="shared" si="2"/>
        <v>0</v>
      </c>
    </row>
    <row r="150" spans="1:12" ht="15.75" thickBot="1">
      <c r="A150" s="204" t="str">
        <f>IF(ISBLANK(Logiciel[[#This Row],[DATE]]),"",ROW(Logiciel[[#This Row],[NUM]])-ROW($A$19))</f>
        <v/>
      </c>
      <c r="B150" s="34"/>
      <c r="C150" s="98"/>
      <c r="D150" s="99"/>
      <c r="E150" s="114"/>
      <c r="F150" s="116"/>
      <c r="G150" s="27"/>
      <c r="H150" s="105"/>
      <c r="I150" s="111">
        <f>IF(Logiciel[[#This Row],[MOTIF]]="",0,Logiciel[[#This Row],[MONTANT HTVA REALISE]])</f>
        <v>0</v>
      </c>
      <c r="J150" s="32"/>
      <c r="L150" s="55">
        <f t="shared" ref="L150:L213" si="3">+F150-I150</f>
        <v>0</v>
      </c>
    </row>
    <row r="151" spans="1:12" ht="15.75" thickBot="1">
      <c r="A151" s="204" t="str">
        <f>IF(ISBLANK(Logiciel[[#This Row],[DATE]]),"",ROW(Logiciel[[#This Row],[NUM]])-ROW($A$19))</f>
        <v/>
      </c>
      <c r="B151" s="34"/>
      <c r="C151" s="98"/>
      <c r="D151" s="99"/>
      <c r="E151" s="114"/>
      <c r="F151" s="116"/>
      <c r="G151" s="27"/>
      <c r="H151" s="105"/>
      <c r="I151" s="111">
        <f>IF(Logiciel[[#This Row],[MOTIF]]="",0,Logiciel[[#This Row],[MONTANT HTVA REALISE]])</f>
        <v>0</v>
      </c>
      <c r="J151" s="32"/>
      <c r="L151" s="55">
        <f t="shared" si="3"/>
        <v>0</v>
      </c>
    </row>
    <row r="152" spans="1:12" ht="15.75" thickBot="1">
      <c r="A152" s="204" t="str">
        <f>IF(ISBLANK(Logiciel[[#This Row],[DATE]]),"",ROW(Logiciel[[#This Row],[NUM]])-ROW($A$19))</f>
        <v/>
      </c>
      <c r="B152" s="34"/>
      <c r="C152" s="98"/>
      <c r="D152" s="99"/>
      <c r="E152" s="114"/>
      <c r="F152" s="116"/>
      <c r="G152" s="27"/>
      <c r="H152" s="105"/>
      <c r="I152" s="111">
        <f>IF(Logiciel[[#This Row],[MOTIF]]="",0,Logiciel[[#This Row],[MONTANT HTVA REALISE]])</f>
        <v>0</v>
      </c>
      <c r="J152" s="32"/>
      <c r="L152" s="55">
        <f t="shared" si="3"/>
        <v>0</v>
      </c>
    </row>
    <row r="153" spans="1:12" ht="15.75" thickBot="1">
      <c r="A153" s="204" t="str">
        <f>IF(ISBLANK(Logiciel[[#This Row],[DATE]]),"",ROW(Logiciel[[#This Row],[NUM]])-ROW($A$19))</f>
        <v/>
      </c>
      <c r="B153" s="34"/>
      <c r="C153" s="98"/>
      <c r="D153" s="99"/>
      <c r="E153" s="114"/>
      <c r="F153" s="116"/>
      <c r="G153" s="27"/>
      <c r="H153" s="105"/>
      <c r="I153" s="111">
        <f>IF(Logiciel[[#This Row],[MOTIF]]="",0,Logiciel[[#This Row],[MONTANT HTVA REALISE]])</f>
        <v>0</v>
      </c>
      <c r="J153" s="32"/>
      <c r="L153" s="55">
        <f t="shared" si="3"/>
        <v>0</v>
      </c>
    </row>
    <row r="154" spans="1:12" ht="15.75" thickBot="1">
      <c r="A154" s="204" t="str">
        <f>IF(ISBLANK(Logiciel[[#This Row],[DATE]]),"",ROW(Logiciel[[#This Row],[NUM]])-ROW($A$19))</f>
        <v/>
      </c>
      <c r="B154" s="34"/>
      <c r="C154" s="98"/>
      <c r="D154" s="99"/>
      <c r="E154" s="114"/>
      <c r="F154" s="116"/>
      <c r="G154" s="27"/>
      <c r="H154" s="105"/>
      <c r="I154" s="111">
        <f>IF(Logiciel[[#This Row],[MOTIF]]="",0,Logiciel[[#This Row],[MONTANT HTVA REALISE]])</f>
        <v>0</v>
      </c>
      <c r="J154" s="32"/>
      <c r="L154" s="55">
        <f t="shared" si="3"/>
        <v>0</v>
      </c>
    </row>
    <row r="155" spans="1:12" ht="15.75" thickBot="1">
      <c r="A155" s="204" t="str">
        <f>IF(ISBLANK(Logiciel[[#This Row],[DATE]]),"",ROW(Logiciel[[#This Row],[NUM]])-ROW($A$19))</f>
        <v/>
      </c>
      <c r="B155" s="34"/>
      <c r="C155" s="98"/>
      <c r="D155" s="99"/>
      <c r="E155" s="114"/>
      <c r="F155" s="116"/>
      <c r="G155" s="27"/>
      <c r="H155" s="105"/>
      <c r="I155" s="111">
        <f>IF(Logiciel[[#This Row],[MOTIF]]="",0,Logiciel[[#This Row],[MONTANT HTVA REALISE]])</f>
        <v>0</v>
      </c>
      <c r="J155" s="32"/>
      <c r="L155" s="55">
        <f t="shared" si="3"/>
        <v>0</v>
      </c>
    </row>
    <row r="156" spans="1:12" ht="15.75" thickBot="1">
      <c r="A156" s="204" t="str">
        <f>IF(ISBLANK(Logiciel[[#This Row],[DATE]]),"",ROW(Logiciel[[#This Row],[NUM]])-ROW($A$19))</f>
        <v/>
      </c>
      <c r="B156" s="34"/>
      <c r="C156" s="98"/>
      <c r="D156" s="99"/>
      <c r="E156" s="114"/>
      <c r="F156" s="116"/>
      <c r="G156" s="27"/>
      <c r="H156" s="105"/>
      <c r="I156" s="111">
        <f>IF(Logiciel[[#This Row],[MOTIF]]="",0,Logiciel[[#This Row],[MONTANT HTVA REALISE]])</f>
        <v>0</v>
      </c>
      <c r="J156" s="32"/>
      <c r="L156" s="55">
        <f t="shared" si="3"/>
        <v>0</v>
      </c>
    </row>
    <row r="157" spans="1:12" ht="15.75" thickBot="1">
      <c r="A157" s="204" t="str">
        <f>IF(ISBLANK(Logiciel[[#This Row],[DATE]]),"",ROW(Logiciel[[#This Row],[NUM]])-ROW($A$19))</f>
        <v/>
      </c>
      <c r="B157" s="34"/>
      <c r="C157" s="98"/>
      <c r="D157" s="99"/>
      <c r="E157" s="114"/>
      <c r="F157" s="116"/>
      <c r="G157" s="27"/>
      <c r="H157" s="105"/>
      <c r="I157" s="111">
        <f>IF(Logiciel[[#This Row],[MOTIF]]="",0,Logiciel[[#This Row],[MONTANT HTVA REALISE]])</f>
        <v>0</v>
      </c>
      <c r="J157" s="32"/>
      <c r="L157" s="55">
        <f t="shared" si="3"/>
        <v>0</v>
      </c>
    </row>
    <row r="158" spans="1:12" ht="15.75" thickBot="1">
      <c r="A158" s="204" t="str">
        <f>IF(ISBLANK(Logiciel[[#This Row],[DATE]]),"",ROW(Logiciel[[#This Row],[NUM]])-ROW($A$19))</f>
        <v/>
      </c>
      <c r="B158" s="34"/>
      <c r="C158" s="98"/>
      <c r="D158" s="99"/>
      <c r="E158" s="114"/>
      <c r="F158" s="116"/>
      <c r="G158" s="27"/>
      <c r="H158" s="105"/>
      <c r="I158" s="111">
        <f>IF(Logiciel[[#This Row],[MOTIF]]="",0,Logiciel[[#This Row],[MONTANT HTVA REALISE]])</f>
        <v>0</v>
      </c>
      <c r="J158" s="32"/>
      <c r="L158" s="55">
        <f t="shared" si="3"/>
        <v>0</v>
      </c>
    </row>
    <row r="159" spans="1:12" ht="15.75" thickBot="1">
      <c r="A159" s="204" t="str">
        <f>IF(ISBLANK(Logiciel[[#This Row],[DATE]]),"",ROW(Logiciel[[#This Row],[NUM]])-ROW($A$19))</f>
        <v/>
      </c>
      <c r="B159" s="34"/>
      <c r="C159" s="98"/>
      <c r="D159" s="99"/>
      <c r="E159" s="114"/>
      <c r="F159" s="116"/>
      <c r="G159" s="27"/>
      <c r="H159" s="105"/>
      <c r="I159" s="111">
        <f>IF(Logiciel[[#This Row],[MOTIF]]="",0,Logiciel[[#This Row],[MONTANT HTVA REALISE]])</f>
        <v>0</v>
      </c>
      <c r="J159" s="32"/>
      <c r="L159" s="55">
        <f t="shared" si="3"/>
        <v>0</v>
      </c>
    </row>
    <row r="160" spans="1:12" ht="15.75" thickBot="1">
      <c r="A160" s="204" t="str">
        <f>IF(ISBLANK(Logiciel[[#This Row],[DATE]]),"",ROW(Logiciel[[#This Row],[NUM]])-ROW($A$19))</f>
        <v/>
      </c>
      <c r="B160" s="34"/>
      <c r="C160" s="98"/>
      <c r="D160" s="99"/>
      <c r="E160" s="114"/>
      <c r="F160" s="116"/>
      <c r="G160" s="27"/>
      <c r="H160" s="105"/>
      <c r="I160" s="111">
        <f>IF(Logiciel[[#This Row],[MOTIF]]="",0,Logiciel[[#This Row],[MONTANT HTVA REALISE]])</f>
        <v>0</v>
      </c>
      <c r="J160" s="32"/>
      <c r="L160" s="55">
        <f t="shared" si="3"/>
        <v>0</v>
      </c>
    </row>
    <row r="161" spans="1:12" ht="15.75" thickBot="1">
      <c r="A161" s="204" t="str">
        <f>IF(ISBLANK(Logiciel[[#This Row],[DATE]]),"",ROW(Logiciel[[#This Row],[NUM]])-ROW($A$19))</f>
        <v/>
      </c>
      <c r="B161" s="34"/>
      <c r="C161" s="98"/>
      <c r="D161" s="99"/>
      <c r="E161" s="114"/>
      <c r="F161" s="116"/>
      <c r="G161" s="27"/>
      <c r="H161" s="105"/>
      <c r="I161" s="111">
        <f>IF(Logiciel[[#This Row],[MOTIF]]="",0,Logiciel[[#This Row],[MONTANT HTVA REALISE]])</f>
        <v>0</v>
      </c>
      <c r="J161" s="32"/>
      <c r="L161" s="55">
        <f t="shared" si="3"/>
        <v>0</v>
      </c>
    </row>
    <row r="162" spans="1:12" ht="15.75" thickBot="1">
      <c r="A162" s="204" t="str">
        <f>IF(ISBLANK(Logiciel[[#This Row],[DATE]]),"",ROW(Logiciel[[#This Row],[NUM]])-ROW($A$19))</f>
        <v/>
      </c>
      <c r="B162" s="34"/>
      <c r="C162" s="98"/>
      <c r="D162" s="99"/>
      <c r="E162" s="114"/>
      <c r="F162" s="116"/>
      <c r="G162" s="27"/>
      <c r="H162" s="105"/>
      <c r="I162" s="111">
        <f>IF(Logiciel[[#This Row],[MOTIF]]="",0,Logiciel[[#This Row],[MONTANT HTVA REALISE]])</f>
        <v>0</v>
      </c>
      <c r="J162" s="32"/>
      <c r="L162" s="55">
        <f t="shared" si="3"/>
        <v>0</v>
      </c>
    </row>
    <row r="163" spans="1:12" ht="15.75" thickBot="1">
      <c r="A163" s="204" t="str">
        <f>IF(ISBLANK(Logiciel[[#This Row],[DATE]]),"",ROW(Logiciel[[#This Row],[NUM]])-ROW($A$19))</f>
        <v/>
      </c>
      <c r="B163" s="34"/>
      <c r="C163" s="98"/>
      <c r="D163" s="99"/>
      <c r="E163" s="114"/>
      <c r="F163" s="116"/>
      <c r="G163" s="27"/>
      <c r="H163" s="105"/>
      <c r="I163" s="111">
        <f>IF(Logiciel[[#This Row],[MOTIF]]="",0,Logiciel[[#This Row],[MONTANT HTVA REALISE]])</f>
        <v>0</v>
      </c>
      <c r="J163" s="32"/>
      <c r="L163" s="55">
        <f t="shared" si="3"/>
        <v>0</v>
      </c>
    </row>
    <row r="164" spans="1:12" ht="15.75" thickBot="1">
      <c r="A164" s="204" t="str">
        <f>IF(ISBLANK(Logiciel[[#This Row],[DATE]]),"",ROW(Logiciel[[#This Row],[NUM]])-ROW($A$19))</f>
        <v/>
      </c>
      <c r="B164" s="34"/>
      <c r="C164" s="98"/>
      <c r="D164" s="99"/>
      <c r="E164" s="114"/>
      <c r="F164" s="116"/>
      <c r="G164" s="27"/>
      <c r="H164" s="105"/>
      <c r="I164" s="111">
        <f>IF(Logiciel[[#This Row],[MOTIF]]="",0,Logiciel[[#This Row],[MONTANT HTVA REALISE]])</f>
        <v>0</v>
      </c>
      <c r="J164" s="32"/>
      <c r="L164" s="55">
        <f t="shared" si="3"/>
        <v>0</v>
      </c>
    </row>
    <row r="165" spans="1:12" ht="15.75" thickBot="1">
      <c r="A165" s="204" t="str">
        <f>IF(ISBLANK(Logiciel[[#This Row],[DATE]]),"",ROW(Logiciel[[#This Row],[NUM]])-ROW($A$19))</f>
        <v/>
      </c>
      <c r="B165" s="34"/>
      <c r="C165" s="98"/>
      <c r="D165" s="99"/>
      <c r="E165" s="114"/>
      <c r="F165" s="116"/>
      <c r="G165" s="27"/>
      <c r="H165" s="105"/>
      <c r="I165" s="111">
        <f>IF(Logiciel[[#This Row],[MOTIF]]="",0,Logiciel[[#This Row],[MONTANT HTVA REALISE]])</f>
        <v>0</v>
      </c>
      <c r="J165" s="32"/>
      <c r="L165" s="55">
        <f t="shared" si="3"/>
        <v>0</v>
      </c>
    </row>
    <row r="166" spans="1:12" ht="15.75" thickBot="1">
      <c r="A166" s="204" t="str">
        <f>IF(ISBLANK(Logiciel[[#This Row],[DATE]]),"",ROW(Logiciel[[#This Row],[NUM]])-ROW($A$19))</f>
        <v/>
      </c>
      <c r="B166" s="34"/>
      <c r="C166" s="98"/>
      <c r="D166" s="99"/>
      <c r="E166" s="114"/>
      <c r="F166" s="116"/>
      <c r="G166" s="27"/>
      <c r="H166" s="105"/>
      <c r="I166" s="111">
        <f>IF(Logiciel[[#This Row],[MOTIF]]="",0,Logiciel[[#This Row],[MONTANT HTVA REALISE]])</f>
        <v>0</v>
      </c>
      <c r="J166" s="32"/>
      <c r="L166" s="55">
        <f t="shared" si="3"/>
        <v>0</v>
      </c>
    </row>
    <row r="167" spans="1:12" ht="15.75" thickBot="1">
      <c r="A167" s="204" t="str">
        <f>IF(ISBLANK(Logiciel[[#This Row],[DATE]]),"",ROW(Logiciel[[#This Row],[NUM]])-ROW($A$19))</f>
        <v/>
      </c>
      <c r="B167" s="34"/>
      <c r="C167" s="98"/>
      <c r="D167" s="99"/>
      <c r="E167" s="114"/>
      <c r="F167" s="116"/>
      <c r="G167" s="27"/>
      <c r="H167" s="105"/>
      <c r="I167" s="111">
        <f>IF(Logiciel[[#This Row],[MOTIF]]="",0,Logiciel[[#This Row],[MONTANT HTVA REALISE]])</f>
        <v>0</v>
      </c>
      <c r="J167" s="32"/>
      <c r="L167" s="55">
        <f t="shared" si="3"/>
        <v>0</v>
      </c>
    </row>
    <row r="168" spans="1:12" ht="15.75" thickBot="1">
      <c r="A168" s="204" t="str">
        <f>IF(ISBLANK(Logiciel[[#This Row],[DATE]]),"",ROW(Logiciel[[#This Row],[NUM]])-ROW($A$19))</f>
        <v/>
      </c>
      <c r="B168" s="34"/>
      <c r="C168" s="98"/>
      <c r="D168" s="99"/>
      <c r="E168" s="114"/>
      <c r="F168" s="116"/>
      <c r="G168" s="27"/>
      <c r="H168" s="105"/>
      <c r="I168" s="111">
        <f>IF(Logiciel[[#This Row],[MOTIF]]="",0,Logiciel[[#This Row],[MONTANT HTVA REALISE]])</f>
        <v>0</v>
      </c>
      <c r="J168" s="32"/>
      <c r="L168" s="55">
        <f t="shared" si="3"/>
        <v>0</v>
      </c>
    </row>
    <row r="169" spans="1:12" ht="15.75" thickBot="1">
      <c r="A169" s="204" t="str">
        <f>IF(ISBLANK(Logiciel[[#This Row],[DATE]]),"",ROW(Logiciel[[#This Row],[NUM]])-ROW($A$19))</f>
        <v/>
      </c>
      <c r="B169" s="34"/>
      <c r="C169" s="98"/>
      <c r="D169" s="99"/>
      <c r="E169" s="114"/>
      <c r="F169" s="116"/>
      <c r="G169" s="27"/>
      <c r="H169" s="105"/>
      <c r="I169" s="111">
        <f>IF(Logiciel[[#This Row],[MOTIF]]="",0,Logiciel[[#This Row],[MONTANT HTVA REALISE]])</f>
        <v>0</v>
      </c>
      <c r="J169" s="32"/>
      <c r="L169" s="55">
        <f t="shared" si="3"/>
        <v>0</v>
      </c>
    </row>
    <row r="170" spans="1:12" ht="15.75" thickBot="1">
      <c r="A170" s="204" t="str">
        <f>IF(ISBLANK(Logiciel[[#This Row],[DATE]]),"",ROW(Logiciel[[#This Row],[NUM]])-ROW($A$19))</f>
        <v/>
      </c>
      <c r="B170" s="34"/>
      <c r="C170" s="98"/>
      <c r="D170" s="99"/>
      <c r="E170" s="114"/>
      <c r="F170" s="116"/>
      <c r="G170" s="27"/>
      <c r="H170" s="105"/>
      <c r="I170" s="111">
        <f>IF(Logiciel[[#This Row],[MOTIF]]="",0,Logiciel[[#This Row],[MONTANT HTVA REALISE]])</f>
        <v>0</v>
      </c>
      <c r="J170" s="32"/>
      <c r="L170" s="55">
        <f t="shared" si="3"/>
        <v>0</v>
      </c>
    </row>
    <row r="171" spans="1:12" ht="15.75" thickBot="1">
      <c r="A171" s="204" t="str">
        <f>IF(ISBLANK(Logiciel[[#This Row],[DATE]]),"",ROW(Logiciel[[#This Row],[NUM]])-ROW($A$19))</f>
        <v/>
      </c>
      <c r="B171" s="34"/>
      <c r="C171" s="98"/>
      <c r="D171" s="99"/>
      <c r="E171" s="114"/>
      <c r="F171" s="116"/>
      <c r="G171" s="27"/>
      <c r="H171" s="105"/>
      <c r="I171" s="111">
        <f>IF(Logiciel[[#This Row],[MOTIF]]="",0,Logiciel[[#This Row],[MONTANT HTVA REALISE]])</f>
        <v>0</v>
      </c>
      <c r="J171" s="32"/>
      <c r="L171" s="55">
        <f t="shared" si="3"/>
        <v>0</v>
      </c>
    </row>
    <row r="172" spans="1:12" ht="15.75" thickBot="1">
      <c r="A172" s="204" t="str">
        <f>IF(ISBLANK(Logiciel[[#This Row],[DATE]]),"",ROW(Logiciel[[#This Row],[NUM]])-ROW($A$19))</f>
        <v/>
      </c>
      <c r="B172" s="34"/>
      <c r="C172" s="98"/>
      <c r="D172" s="99"/>
      <c r="E172" s="114"/>
      <c r="F172" s="116"/>
      <c r="G172" s="27"/>
      <c r="H172" s="105"/>
      <c r="I172" s="111">
        <f>IF(Logiciel[[#This Row],[MOTIF]]="",0,Logiciel[[#This Row],[MONTANT HTVA REALISE]])</f>
        <v>0</v>
      </c>
      <c r="J172" s="32"/>
      <c r="L172" s="55">
        <f t="shared" si="3"/>
        <v>0</v>
      </c>
    </row>
    <row r="173" spans="1:12" ht="15.75" thickBot="1">
      <c r="A173" s="204" t="str">
        <f>IF(ISBLANK(Logiciel[[#This Row],[DATE]]),"",ROW(Logiciel[[#This Row],[NUM]])-ROW($A$19))</f>
        <v/>
      </c>
      <c r="B173" s="34"/>
      <c r="C173" s="98"/>
      <c r="D173" s="99"/>
      <c r="E173" s="114"/>
      <c r="F173" s="116"/>
      <c r="G173" s="27"/>
      <c r="H173" s="105"/>
      <c r="I173" s="111">
        <f>IF(Logiciel[[#This Row],[MOTIF]]="",0,Logiciel[[#This Row],[MONTANT HTVA REALISE]])</f>
        <v>0</v>
      </c>
      <c r="J173" s="32"/>
      <c r="L173" s="55">
        <f t="shared" si="3"/>
        <v>0</v>
      </c>
    </row>
    <row r="174" spans="1:12" ht="15.75" thickBot="1">
      <c r="A174" s="204" t="str">
        <f>IF(ISBLANK(Logiciel[[#This Row],[DATE]]),"",ROW(Logiciel[[#This Row],[NUM]])-ROW($A$19))</f>
        <v/>
      </c>
      <c r="B174" s="34"/>
      <c r="C174" s="98"/>
      <c r="D174" s="99"/>
      <c r="E174" s="114"/>
      <c r="F174" s="116"/>
      <c r="G174" s="27"/>
      <c r="H174" s="105"/>
      <c r="I174" s="111">
        <f>IF(Logiciel[[#This Row],[MOTIF]]="",0,Logiciel[[#This Row],[MONTANT HTVA REALISE]])</f>
        <v>0</v>
      </c>
      <c r="J174" s="32"/>
      <c r="L174" s="55">
        <f t="shared" si="3"/>
        <v>0</v>
      </c>
    </row>
    <row r="175" spans="1:12" ht="15.75" thickBot="1">
      <c r="A175" s="204" t="str">
        <f>IF(ISBLANK(Logiciel[[#This Row],[DATE]]),"",ROW(Logiciel[[#This Row],[NUM]])-ROW($A$19))</f>
        <v/>
      </c>
      <c r="B175" s="34"/>
      <c r="C175" s="98"/>
      <c r="D175" s="99"/>
      <c r="E175" s="114"/>
      <c r="F175" s="116"/>
      <c r="G175" s="27"/>
      <c r="H175" s="105"/>
      <c r="I175" s="111">
        <f>IF(Logiciel[[#This Row],[MOTIF]]="",0,Logiciel[[#This Row],[MONTANT HTVA REALISE]])</f>
        <v>0</v>
      </c>
      <c r="J175" s="32"/>
      <c r="L175" s="55">
        <f t="shared" si="3"/>
        <v>0</v>
      </c>
    </row>
    <row r="176" spans="1:12" ht="15.75" thickBot="1">
      <c r="A176" s="204" t="str">
        <f>IF(ISBLANK(Logiciel[[#This Row],[DATE]]),"",ROW(Logiciel[[#This Row],[NUM]])-ROW($A$19))</f>
        <v/>
      </c>
      <c r="B176" s="34"/>
      <c r="C176" s="98"/>
      <c r="D176" s="99"/>
      <c r="E176" s="114"/>
      <c r="F176" s="116"/>
      <c r="G176" s="27"/>
      <c r="H176" s="105"/>
      <c r="I176" s="111">
        <f>IF(Logiciel[[#This Row],[MOTIF]]="",0,Logiciel[[#This Row],[MONTANT HTVA REALISE]])</f>
        <v>0</v>
      </c>
      <c r="J176" s="32"/>
      <c r="L176" s="55">
        <f t="shared" si="3"/>
        <v>0</v>
      </c>
    </row>
    <row r="177" spans="1:12" ht="15.75" thickBot="1">
      <c r="A177" s="204" t="str">
        <f>IF(ISBLANK(Logiciel[[#This Row],[DATE]]),"",ROW(Logiciel[[#This Row],[NUM]])-ROW($A$19))</f>
        <v/>
      </c>
      <c r="B177" s="34"/>
      <c r="C177" s="98"/>
      <c r="D177" s="99"/>
      <c r="E177" s="114"/>
      <c r="F177" s="116"/>
      <c r="G177" s="27"/>
      <c r="H177" s="105"/>
      <c r="I177" s="111">
        <f>IF(Logiciel[[#This Row],[MOTIF]]="",0,Logiciel[[#This Row],[MONTANT HTVA REALISE]])</f>
        <v>0</v>
      </c>
      <c r="J177" s="32"/>
      <c r="L177" s="55">
        <f t="shared" si="3"/>
        <v>0</v>
      </c>
    </row>
    <row r="178" spans="1:12" ht="15.75" thickBot="1">
      <c r="A178" s="204" t="str">
        <f>IF(ISBLANK(Logiciel[[#This Row],[DATE]]),"",ROW(Logiciel[[#This Row],[NUM]])-ROW($A$19))</f>
        <v/>
      </c>
      <c r="B178" s="34"/>
      <c r="C178" s="98"/>
      <c r="D178" s="99"/>
      <c r="E178" s="114"/>
      <c r="F178" s="116"/>
      <c r="G178" s="27"/>
      <c r="H178" s="105"/>
      <c r="I178" s="111">
        <f>IF(Logiciel[[#This Row],[MOTIF]]="",0,Logiciel[[#This Row],[MONTANT HTVA REALISE]])</f>
        <v>0</v>
      </c>
      <c r="J178" s="32"/>
      <c r="L178" s="55">
        <f t="shared" si="3"/>
        <v>0</v>
      </c>
    </row>
    <row r="179" spans="1:12" ht="15.75" thickBot="1">
      <c r="A179" s="204" t="str">
        <f>IF(ISBLANK(Logiciel[[#This Row],[DATE]]),"",ROW(Logiciel[[#This Row],[NUM]])-ROW($A$19))</f>
        <v/>
      </c>
      <c r="B179" s="34"/>
      <c r="C179" s="98"/>
      <c r="D179" s="99"/>
      <c r="E179" s="114"/>
      <c r="F179" s="116"/>
      <c r="G179" s="27"/>
      <c r="H179" s="105"/>
      <c r="I179" s="111">
        <f>IF(Logiciel[[#This Row],[MOTIF]]="",0,Logiciel[[#This Row],[MONTANT HTVA REALISE]])</f>
        <v>0</v>
      </c>
      <c r="J179" s="32"/>
      <c r="L179" s="55">
        <f t="shared" si="3"/>
        <v>0</v>
      </c>
    </row>
    <row r="180" spans="1:12" ht="15.75" thickBot="1">
      <c r="A180" s="204" t="str">
        <f>IF(ISBLANK(Logiciel[[#This Row],[DATE]]),"",ROW(Logiciel[[#This Row],[NUM]])-ROW($A$19))</f>
        <v/>
      </c>
      <c r="B180" s="34"/>
      <c r="C180" s="98"/>
      <c r="D180" s="99"/>
      <c r="E180" s="114"/>
      <c r="F180" s="116"/>
      <c r="G180" s="27"/>
      <c r="H180" s="105"/>
      <c r="I180" s="111">
        <f>IF(Logiciel[[#This Row],[MOTIF]]="",0,Logiciel[[#This Row],[MONTANT HTVA REALISE]])</f>
        <v>0</v>
      </c>
      <c r="J180" s="32"/>
      <c r="L180" s="55">
        <f t="shared" si="3"/>
        <v>0</v>
      </c>
    </row>
    <row r="181" spans="1:12" ht="15.75" thickBot="1">
      <c r="A181" s="204" t="str">
        <f>IF(ISBLANK(Logiciel[[#This Row],[DATE]]),"",ROW(Logiciel[[#This Row],[NUM]])-ROW($A$19))</f>
        <v/>
      </c>
      <c r="B181" s="34"/>
      <c r="C181" s="98"/>
      <c r="D181" s="99"/>
      <c r="E181" s="114"/>
      <c r="F181" s="116"/>
      <c r="G181" s="27"/>
      <c r="H181" s="105"/>
      <c r="I181" s="111">
        <f>IF(Logiciel[[#This Row],[MOTIF]]="",0,Logiciel[[#This Row],[MONTANT HTVA REALISE]])</f>
        <v>0</v>
      </c>
      <c r="J181" s="32"/>
      <c r="L181" s="55">
        <f t="shared" si="3"/>
        <v>0</v>
      </c>
    </row>
    <row r="182" spans="1:12" ht="15.75" thickBot="1">
      <c r="A182" s="204" t="str">
        <f>IF(ISBLANK(Logiciel[[#This Row],[DATE]]),"",ROW(Logiciel[[#This Row],[NUM]])-ROW($A$19))</f>
        <v/>
      </c>
      <c r="B182" s="34"/>
      <c r="C182" s="98"/>
      <c r="D182" s="99"/>
      <c r="E182" s="114"/>
      <c r="F182" s="116"/>
      <c r="G182" s="27"/>
      <c r="H182" s="105"/>
      <c r="I182" s="111">
        <f>IF(Logiciel[[#This Row],[MOTIF]]="",0,Logiciel[[#This Row],[MONTANT HTVA REALISE]])</f>
        <v>0</v>
      </c>
      <c r="J182" s="32"/>
      <c r="L182" s="55">
        <f t="shared" si="3"/>
        <v>0</v>
      </c>
    </row>
    <row r="183" spans="1:12" ht="15.75" thickBot="1">
      <c r="A183" s="204" t="str">
        <f>IF(ISBLANK(Logiciel[[#This Row],[DATE]]),"",ROW(Logiciel[[#This Row],[NUM]])-ROW($A$19))</f>
        <v/>
      </c>
      <c r="B183" s="34"/>
      <c r="C183" s="98"/>
      <c r="D183" s="99"/>
      <c r="E183" s="114"/>
      <c r="F183" s="116"/>
      <c r="G183" s="27"/>
      <c r="H183" s="105"/>
      <c r="I183" s="111">
        <f>IF(Logiciel[[#This Row],[MOTIF]]="",0,Logiciel[[#This Row],[MONTANT HTVA REALISE]])</f>
        <v>0</v>
      </c>
      <c r="J183" s="32"/>
      <c r="L183" s="55">
        <f t="shared" si="3"/>
        <v>0</v>
      </c>
    </row>
    <row r="184" spans="1:12" ht="15.75" thickBot="1">
      <c r="A184" s="204" t="str">
        <f>IF(ISBLANK(Logiciel[[#This Row],[DATE]]),"",ROW(Logiciel[[#This Row],[NUM]])-ROW($A$19))</f>
        <v/>
      </c>
      <c r="B184" s="34"/>
      <c r="C184" s="98"/>
      <c r="D184" s="99"/>
      <c r="E184" s="114"/>
      <c r="F184" s="116"/>
      <c r="G184" s="27"/>
      <c r="H184" s="105"/>
      <c r="I184" s="111">
        <f>IF(Logiciel[[#This Row],[MOTIF]]="",0,Logiciel[[#This Row],[MONTANT HTVA REALISE]])</f>
        <v>0</v>
      </c>
      <c r="J184" s="32"/>
      <c r="L184" s="55">
        <f t="shared" si="3"/>
        <v>0</v>
      </c>
    </row>
    <row r="185" spans="1:12" ht="15.75" thickBot="1">
      <c r="A185" s="204" t="str">
        <f>IF(ISBLANK(Logiciel[[#This Row],[DATE]]),"",ROW(Logiciel[[#This Row],[NUM]])-ROW($A$19))</f>
        <v/>
      </c>
      <c r="B185" s="34"/>
      <c r="C185" s="98"/>
      <c r="D185" s="99"/>
      <c r="E185" s="114"/>
      <c r="F185" s="116"/>
      <c r="G185" s="27"/>
      <c r="H185" s="105"/>
      <c r="I185" s="111">
        <f>IF(Logiciel[[#This Row],[MOTIF]]="",0,Logiciel[[#This Row],[MONTANT HTVA REALISE]])</f>
        <v>0</v>
      </c>
      <c r="J185" s="32"/>
      <c r="L185" s="55">
        <f t="shared" si="3"/>
        <v>0</v>
      </c>
    </row>
    <row r="186" spans="1:12" ht="15.75" thickBot="1">
      <c r="A186" s="204" t="str">
        <f>IF(ISBLANK(Logiciel[[#This Row],[DATE]]),"",ROW(Logiciel[[#This Row],[NUM]])-ROW($A$19))</f>
        <v/>
      </c>
      <c r="B186" s="34"/>
      <c r="C186" s="98"/>
      <c r="D186" s="99"/>
      <c r="E186" s="114"/>
      <c r="F186" s="116"/>
      <c r="G186" s="27"/>
      <c r="H186" s="105"/>
      <c r="I186" s="111">
        <f>IF(Logiciel[[#This Row],[MOTIF]]="",0,Logiciel[[#This Row],[MONTANT HTVA REALISE]])</f>
        <v>0</v>
      </c>
      <c r="J186" s="32"/>
      <c r="L186" s="55">
        <f t="shared" si="3"/>
        <v>0</v>
      </c>
    </row>
    <row r="187" spans="1:12" ht="15.75" thickBot="1">
      <c r="A187" s="204" t="str">
        <f>IF(ISBLANK(Logiciel[[#This Row],[DATE]]),"",ROW(Logiciel[[#This Row],[NUM]])-ROW($A$19))</f>
        <v/>
      </c>
      <c r="B187" s="34"/>
      <c r="C187" s="98"/>
      <c r="D187" s="99"/>
      <c r="E187" s="114"/>
      <c r="F187" s="116"/>
      <c r="G187" s="27"/>
      <c r="H187" s="105"/>
      <c r="I187" s="111">
        <f>IF(Logiciel[[#This Row],[MOTIF]]="",0,Logiciel[[#This Row],[MONTANT HTVA REALISE]])</f>
        <v>0</v>
      </c>
      <c r="J187" s="32"/>
      <c r="L187" s="55">
        <f t="shared" si="3"/>
        <v>0</v>
      </c>
    </row>
    <row r="188" spans="1:12" ht="15.75" thickBot="1">
      <c r="A188" s="204" t="str">
        <f>IF(ISBLANK(Logiciel[[#This Row],[DATE]]),"",ROW(Logiciel[[#This Row],[NUM]])-ROW($A$19))</f>
        <v/>
      </c>
      <c r="B188" s="34"/>
      <c r="C188" s="98"/>
      <c r="D188" s="99"/>
      <c r="E188" s="114"/>
      <c r="F188" s="116"/>
      <c r="G188" s="27"/>
      <c r="H188" s="105"/>
      <c r="I188" s="111">
        <f>IF(Logiciel[[#This Row],[MOTIF]]="",0,Logiciel[[#This Row],[MONTANT HTVA REALISE]])</f>
        <v>0</v>
      </c>
      <c r="J188" s="32"/>
      <c r="L188" s="55">
        <f t="shared" si="3"/>
        <v>0</v>
      </c>
    </row>
    <row r="189" spans="1:12" ht="15.75" thickBot="1">
      <c r="A189" s="204" t="str">
        <f>IF(ISBLANK(Logiciel[[#This Row],[DATE]]),"",ROW(Logiciel[[#This Row],[NUM]])-ROW($A$19))</f>
        <v/>
      </c>
      <c r="B189" s="34"/>
      <c r="C189" s="98"/>
      <c r="D189" s="99"/>
      <c r="E189" s="114"/>
      <c r="F189" s="116"/>
      <c r="G189" s="27"/>
      <c r="H189" s="105"/>
      <c r="I189" s="111">
        <f>IF(Logiciel[[#This Row],[MOTIF]]="",0,Logiciel[[#This Row],[MONTANT HTVA REALISE]])</f>
        <v>0</v>
      </c>
      <c r="J189" s="32"/>
      <c r="L189" s="55">
        <f t="shared" si="3"/>
        <v>0</v>
      </c>
    </row>
    <row r="190" spans="1:12" ht="15.75" thickBot="1">
      <c r="A190" s="204" t="str">
        <f>IF(ISBLANK(Logiciel[[#This Row],[DATE]]),"",ROW(Logiciel[[#This Row],[NUM]])-ROW($A$19))</f>
        <v/>
      </c>
      <c r="B190" s="34"/>
      <c r="C190" s="98"/>
      <c r="D190" s="99"/>
      <c r="E190" s="114"/>
      <c r="F190" s="116"/>
      <c r="G190" s="27"/>
      <c r="H190" s="105"/>
      <c r="I190" s="111">
        <f>IF(Logiciel[[#This Row],[MOTIF]]="",0,Logiciel[[#This Row],[MONTANT HTVA REALISE]])</f>
        <v>0</v>
      </c>
      <c r="J190" s="32"/>
      <c r="L190" s="55">
        <f t="shared" si="3"/>
        <v>0</v>
      </c>
    </row>
    <row r="191" spans="1:12" ht="15.75" thickBot="1">
      <c r="A191" s="204" t="str">
        <f>IF(ISBLANK(Logiciel[[#This Row],[DATE]]),"",ROW(Logiciel[[#This Row],[NUM]])-ROW($A$19))</f>
        <v/>
      </c>
      <c r="B191" s="34"/>
      <c r="C191" s="98"/>
      <c r="D191" s="99"/>
      <c r="E191" s="114"/>
      <c r="F191" s="116"/>
      <c r="G191" s="27"/>
      <c r="H191" s="105"/>
      <c r="I191" s="111">
        <f>IF(Logiciel[[#This Row],[MOTIF]]="",0,Logiciel[[#This Row],[MONTANT HTVA REALISE]])</f>
        <v>0</v>
      </c>
      <c r="J191" s="32"/>
      <c r="L191" s="55">
        <f t="shared" si="3"/>
        <v>0</v>
      </c>
    </row>
    <row r="192" spans="1:12" ht="15.75" thickBot="1">
      <c r="A192" s="204" t="str">
        <f>IF(ISBLANK(Logiciel[[#This Row],[DATE]]),"",ROW(Logiciel[[#This Row],[NUM]])-ROW($A$19))</f>
        <v/>
      </c>
      <c r="B192" s="34"/>
      <c r="C192" s="98"/>
      <c r="D192" s="99"/>
      <c r="E192" s="114"/>
      <c r="F192" s="116"/>
      <c r="G192" s="27"/>
      <c r="H192" s="105"/>
      <c r="I192" s="111">
        <f>IF(Logiciel[[#This Row],[MOTIF]]="",0,Logiciel[[#This Row],[MONTANT HTVA REALISE]])</f>
        <v>0</v>
      </c>
      <c r="J192" s="32"/>
      <c r="L192" s="55">
        <f t="shared" si="3"/>
        <v>0</v>
      </c>
    </row>
    <row r="193" spans="1:12" ht="15.75" thickBot="1">
      <c r="A193" s="204" t="str">
        <f>IF(ISBLANK(Logiciel[[#This Row],[DATE]]),"",ROW(Logiciel[[#This Row],[NUM]])-ROW($A$19))</f>
        <v/>
      </c>
      <c r="B193" s="34"/>
      <c r="C193" s="98"/>
      <c r="D193" s="99"/>
      <c r="E193" s="114"/>
      <c r="F193" s="116"/>
      <c r="G193" s="27"/>
      <c r="H193" s="105"/>
      <c r="I193" s="111">
        <f>IF(Logiciel[[#This Row],[MOTIF]]="",0,Logiciel[[#This Row],[MONTANT HTVA REALISE]])</f>
        <v>0</v>
      </c>
      <c r="J193" s="32"/>
      <c r="L193" s="55">
        <f t="shared" si="3"/>
        <v>0</v>
      </c>
    </row>
    <row r="194" spans="1:12" ht="15.75" thickBot="1">
      <c r="A194" s="204" t="str">
        <f>IF(ISBLANK(Logiciel[[#This Row],[DATE]]),"",ROW(Logiciel[[#This Row],[NUM]])-ROW($A$19))</f>
        <v/>
      </c>
      <c r="B194" s="34"/>
      <c r="C194" s="98"/>
      <c r="D194" s="99"/>
      <c r="E194" s="114"/>
      <c r="F194" s="116"/>
      <c r="G194" s="27"/>
      <c r="H194" s="105"/>
      <c r="I194" s="111">
        <f>IF(Logiciel[[#This Row],[MOTIF]]="",0,Logiciel[[#This Row],[MONTANT HTVA REALISE]])</f>
        <v>0</v>
      </c>
      <c r="J194" s="32"/>
      <c r="L194" s="55">
        <f t="shared" si="3"/>
        <v>0</v>
      </c>
    </row>
    <row r="195" spans="1:12" ht="15.75" thickBot="1">
      <c r="A195" s="204" t="str">
        <f>IF(ISBLANK(Logiciel[[#This Row],[DATE]]),"",ROW(Logiciel[[#This Row],[NUM]])-ROW($A$19))</f>
        <v/>
      </c>
      <c r="B195" s="34"/>
      <c r="C195" s="98"/>
      <c r="D195" s="99"/>
      <c r="E195" s="114"/>
      <c r="F195" s="116"/>
      <c r="G195" s="27"/>
      <c r="H195" s="105"/>
      <c r="I195" s="111">
        <f>IF(Logiciel[[#This Row],[MOTIF]]="",0,Logiciel[[#This Row],[MONTANT HTVA REALISE]])</f>
        <v>0</v>
      </c>
      <c r="J195" s="32"/>
      <c r="L195" s="55">
        <f t="shared" si="3"/>
        <v>0</v>
      </c>
    </row>
    <row r="196" spans="1:12" ht="15.75" thickBot="1">
      <c r="A196" s="204" t="str">
        <f>IF(ISBLANK(Logiciel[[#This Row],[DATE]]),"",ROW(Logiciel[[#This Row],[NUM]])-ROW($A$19))</f>
        <v/>
      </c>
      <c r="B196" s="34"/>
      <c r="C196" s="98"/>
      <c r="D196" s="99"/>
      <c r="E196" s="114"/>
      <c r="F196" s="116"/>
      <c r="G196" s="27"/>
      <c r="H196" s="105"/>
      <c r="I196" s="111">
        <f>IF(Logiciel[[#This Row],[MOTIF]]="",0,Logiciel[[#This Row],[MONTANT HTVA REALISE]])</f>
        <v>0</v>
      </c>
      <c r="J196" s="32"/>
      <c r="L196" s="55">
        <f t="shared" si="3"/>
        <v>0</v>
      </c>
    </row>
    <row r="197" spans="1:12" ht="15.75" thickBot="1">
      <c r="A197" s="204" t="str">
        <f>IF(ISBLANK(Logiciel[[#This Row],[DATE]]),"",ROW(Logiciel[[#This Row],[NUM]])-ROW($A$19))</f>
        <v/>
      </c>
      <c r="B197" s="34"/>
      <c r="C197" s="98"/>
      <c r="D197" s="99"/>
      <c r="E197" s="114"/>
      <c r="F197" s="116"/>
      <c r="G197" s="27"/>
      <c r="H197" s="105"/>
      <c r="I197" s="111">
        <f>IF(Logiciel[[#This Row],[MOTIF]]="",0,Logiciel[[#This Row],[MONTANT HTVA REALISE]])</f>
        <v>0</v>
      </c>
      <c r="J197" s="32"/>
      <c r="L197" s="55">
        <f t="shared" si="3"/>
        <v>0</v>
      </c>
    </row>
    <row r="198" spans="1:12" ht="15.75" thickBot="1">
      <c r="A198" s="204" t="str">
        <f>IF(ISBLANK(Logiciel[[#This Row],[DATE]]),"",ROW(Logiciel[[#This Row],[NUM]])-ROW($A$19))</f>
        <v/>
      </c>
      <c r="B198" s="34"/>
      <c r="C198" s="98"/>
      <c r="D198" s="99"/>
      <c r="E198" s="114"/>
      <c r="F198" s="116"/>
      <c r="G198" s="27"/>
      <c r="H198" s="105"/>
      <c r="I198" s="111">
        <f>IF(Logiciel[[#This Row],[MOTIF]]="",0,Logiciel[[#This Row],[MONTANT HTVA REALISE]])</f>
        <v>0</v>
      </c>
      <c r="J198" s="32"/>
      <c r="L198" s="55">
        <f t="shared" si="3"/>
        <v>0</v>
      </c>
    </row>
    <row r="199" spans="1:12" ht="15.75" thickBot="1">
      <c r="A199" s="204" t="str">
        <f>IF(ISBLANK(Logiciel[[#This Row],[DATE]]),"",ROW(Logiciel[[#This Row],[NUM]])-ROW($A$19))</f>
        <v/>
      </c>
      <c r="B199" s="34"/>
      <c r="C199" s="98"/>
      <c r="D199" s="99"/>
      <c r="E199" s="114"/>
      <c r="F199" s="116"/>
      <c r="G199" s="27"/>
      <c r="H199" s="105"/>
      <c r="I199" s="111">
        <f>IF(Logiciel[[#This Row],[MOTIF]]="",0,Logiciel[[#This Row],[MONTANT HTVA REALISE]])</f>
        <v>0</v>
      </c>
      <c r="J199" s="32"/>
      <c r="L199" s="55">
        <f t="shared" si="3"/>
        <v>0</v>
      </c>
    </row>
    <row r="200" spans="1:12" ht="15.75" thickBot="1">
      <c r="A200" s="204" t="str">
        <f>IF(ISBLANK(Logiciel[[#This Row],[DATE]]),"",ROW(Logiciel[[#This Row],[NUM]])-ROW($A$19))</f>
        <v/>
      </c>
      <c r="B200" s="34"/>
      <c r="C200" s="98"/>
      <c r="D200" s="99"/>
      <c r="E200" s="114"/>
      <c r="F200" s="116"/>
      <c r="G200" s="27"/>
      <c r="H200" s="105"/>
      <c r="I200" s="111">
        <f>IF(Logiciel[[#This Row],[MOTIF]]="",0,Logiciel[[#This Row],[MONTANT HTVA REALISE]])</f>
        <v>0</v>
      </c>
      <c r="J200" s="32"/>
      <c r="L200" s="55">
        <f t="shared" si="3"/>
        <v>0</v>
      </c>
    </row>
    <row r="201" spans="1:12" ht="15.75" thickBot="1">
      <c r="A201" s="204" t="str">
        <f>IF(ISBLANK(Logiciel[[#This Row],[DATE]]),"",ROW(Logiciel[[#This Row],[NUM]])-ROW($A$19))</f>
        <v/>
      </c>
      <c r="B201" s="34"/>
      <c r="C201" s="98"/>
      <c r="D201" s="99"/>
      <c r="E201" s="114"/>
      <c r="F201" s="116"/>
      <c r="G201" s="27"/>
      <c r="H201" s="105"/>
      <c r="I201" s="111">
        <f>IF(Logiciel[[#This Row],[MOTIF]]="",0,Logiciel[[#This Row],[MONTANT HTVA REALISE]])</f>
        <v>0</v>
      </c>
      <c r="J201" s="32"/>
      <c r="L201" s="55">
        <f t="shared" si="3"/>
        <v>0</v>
      </c>
    </row>
    <row r="202" spans="1:12" ht="15.75" thickBot="1">
      <c r="A202" s="204" t="str">
        <f>IF(ISBLANK(Logiciel[[#This Row],[DATE]]),"",ROW(Logiciel[[#This Row],[NUM]])-ROW($A$19))</f>
        <v/>
      </c>
      <c r="B202" s="34"/>
      <c r="C202" s="98"/>
      <c r="D202" s="99"/>
      <c r="E202" s="114"/>
      <c r="F202" s="116"/>
      <c r="G202" s="27"/>
      <c r="H202" s="105"/>
      <c r="I202" s="111">
        <f>IF(Logiciel[[#This Row],[MOTIF]]="",0,Logiciel[[#This Row],[MONTANT HTVA REALISE]])</f>
        <v>0</v>
      </c>
      <c r="J202" s="32"/>
      <c r="L202" s="55">
        <f t="shared" si="3"/>
        <v>0</v>
      </c>
    </row>
    <row r="203" spans="1:12" ht="15.75" thickBot="1">
      <c r="A203" s="204" t="str">
        <f>IF(ISBLANK(Logiciel[[#This Row],[DATE]]),"",ROW(Logiciel[[#This Row],[NUM]])-ROW($A$19))</f>
        <v/>
      </c>
      <c r="B203" s="34"/>
      <c r="C203" s="98"/>
      <c r="D203" s="99"/>
      <c r="E203" s="114"/>
      <c r="F203" s="116"/>
      <c r="G203" s="27"/>
      <c r="H203" s="105"/>
      <c r="I203" s="111">
        <f>IF(Logiciel[[#This Row],[MOTIF]]="",0,Logiciel[[#This Row],[MONTANT HTVA REALISE]])</f>
        <v>0</v>
      </c>
      <c r="J203" s="32"/>
      <c r="L203" s="55">
        <f t="shared" si="3"/>
        <v>0</v>
      </c>
    </row>
    <row r="204" spans="1:12" ht="15.75" thickBot="1">
      <c r="A204" s="204" t="str">
        <f>IF(ISBLANK(Logiciel[[#This Row],[DATE]]),"",ROW(Logiciel[[#This Row],[NUM]])-ROW($A$19))</f>
        <v/>
      </c>
      <c r="B204" s="34"/>
      <c r="C204" s="98"/>
      <c r="D204" s="99"/>
      <c r="E204" s="114"/>
      <c r="F204" s="116"/>
      <c r="G204" s="27"/>
      <c r="H204" s="105"/>
      <c r="I204" s="111">
        <f>IF(Logiciel[[#This Row],[MOTIF]]="",0,Logiciel[[#This Row],[MONTANT HTVA REALISE]])</f>
        <v>0</v>
      </c>
      <c r="J204" s="32"/>
      <c r="L204" s="55">
        <f t="shared" si="3"/>
        <v>0</v>
      </c>
    </row>
    <row r="205" spans="1:12" ht="15.75" thickBot="1">
      <c r="A205" s="204" t="str">
        <f>IF(ISBLANK(Logiciel[[#This Row],[DATE]]),"",ROW(Logiciel[[#This Row],[NUM]])-ROW($A$19))</f>
        <v/>
      </c>
      <c r="B205" s="34"/>
      <c r="C205" s="98"/>
      <c r="D205" s="99"/>
      <c r="E205" s="114"/>
      <c r="F205" s="116"/>
      <c r="G205" s="27"/>
      <c r="H205" s="105"/>
      <c r="I205" s="111">
        <f>IF(Logiciel[[#This Row],[MOTIF]]="",0,Logiciel[[#This Row],[MONTANT HTVA REALISE]])</f>
        <v>0</v>
      </c>
      <c r="J205" s="32"/>
      <c r="L205" s="55">
        <f t="shared" si="3"/>
        <v>0</v>
      </c>
    </row>
    <row r="206" spans="1:12" ht="15.75" thickBot="1">
      <c r="A206" s="204" t="str">
        <f>IF(ISBLANK(Logiciel[[#This Row],[DATE]]),"",ROW(Logiciel[[#This Row],[NUM]])-ROW($A$19))</f>
        <v/>
      </c>
      <c r="B206" s="34"/>
      <c r="C206" s="98"/>
      <c r="D206" s="99"/>
      <c r="E206" s="114"/>
      <c r="F206" s="116"/>
      <c r="G206" s="27"/>
      <c r="H206" s="105"/>
      <c r="I206" s="111">
        <f>IF(Logiciel[[#This Row],[MOTIF]]="",0,Logiciel[[#This Row],[MONTANT HTVA REALISE]])</f>
        <v>0</v>
      </c>
      <c r="J206" s="32"/>
      <c r="L206" s="55">
        <f t="shared" si="3"/>
        <v>0</v>
      </c>
    </row>
    <row r="207" spans="1:12" ht="15.75" thickBot="1">
      <c r="A207" s="204" t="str">
        <f>IF(ISBLANK(Logiciel[[#This Row],[DATE]]),"",ROW(Logiciel[[#This Row],[NUM]])-ROW($A$19))</f>
        <v/>
      </c>
      <c r="B207" s="34"/>
      <c r="C207" s="98"/>
      <c r="D207" s="99"/>
      <c r="E207" s="114"/>
      <c r="F207" s="116"/>
      <c r="G207" s="27"/>
      <c r="H207" s="105"/>
      <c r="I207" s="111">
        <f>IF(Logiciel[[#This Row],[MOTIF]]="",0,Logiciel[[#This Row],[MONTANT HTVA REALISE]])</f>
        <v>0</v>
      </c>
      <c r="J207" s="32"/>
      <c r="L207" s="55">
        <f t="shared" si="3"/>
        <v>0</v>
      </c>
    </row>
    <row r="208" spans="1:12" ht="15.75" thickBot="1">
      <c r="A208" s="204" t="str">
        <f>IF(ISBLANK(Logiciel[[#This Row],[DATE]]),"",ROW(Logiciel[[#This Row],[NUM]])-ROW($A$19))</f>
        <v/>
      </c>
      <c r="B208" s="34"/>
      <c r="C208" s="98"/>
      <c r="D208" s="99"/>
      <c r="E208" s="114"/>
      <c r="F208" s="116"/>
      <c r="G208" s="27"/>
      <c r="H208" s="105"/>
      <c r="I208" s="111">
        <f>IF(Logiciel[[#This Row],[MOTIF]]="",0,Logiciel[[#This Row],[MONTANT HTVA REALISE]])</f>
        <v>0</v>
      </c>
      <c r="J208" s="32"/>
      <c r="L208" s="55">
        <f t="shared" si="3"/>
        <v>0</v>
      </c>
    </row>
    <row r="209" spans="1:12" ht="15.75" thickBot="1">
      <c r="A209" s="204" t="str">
        <f>IF(ISBLANK(Logiciel[[#This Row],[DATE]]),"",ROW(Logiciel[[#This Row],[NUM]])-ROW($A$19))</f>
        <v/>
      </c>
      <c r="B209" s="34"/>
      <c r="C209" s="98"/>
      <c r="D209" s="99"/>
      <c r="E209" s="114"/>
      <c r="F209" s="116"/>
      <c r="G209" s="27"/>
      <c r="H209" s="105"/>
      <c r="I209" s="111">
        <f>IF(Logiciel[[#This Row],[MOTIF]]="",0,Logiciel[[#This Row],[MONTANT HTVA REALISE]])</f>
        <v>0</v>
      </c>
      <c r="J209" s="32"/>
      <c r="L209" s="55">
        <f t="shared" si="3"/>
        <v>0</v>
      </c>
    </row>
    <row r="210" spans="1:12" ht="15.75" thickBot="1">
      <c r="A210" s="204" t="str">
        <f>IF(ISBLANK(Logiciel[[#This Row],[DATE]]),"",ROW(Logiciel[[#This Row],[NUM]])-ROW($A$19))</f>
        <v/>
      </c>
      <c r="B210" s="34"/>
      <c r="C210" s="98"/>
      <c r="D210" s="99"/>
      <c r="E210" s="114"/>
      <c r="F210" s="116"/>
      <c r="G210" s="27"/>
      <c r="H210" s="105"/>
      <c r="I210" s="111">
        <f>IF(Logiciel[[#This Row],[MOTIF]]="",0,Logiciel[[#This Row],[MONTANT HTVA REALISE]])</f>
        <v>0</v>
      </c>
      <c r="J210" s="32"/>
      <c r="L210" s="55">
        <f t="shared" si="3"/>
        <v>0</v>
      </c>
    </row>
    <row r="211" spans="1:12" ht="15.75" thickBot="1">
      <c r="A211" s="204" t="str">
        <f>IF(ISBLANK(Logiciel[[#This Row],[DATE]]),"",ROW(Logiciel[[#This Row],[NUM]])-ROW($A$19))</f>
        <v/>
      </c>
      <c r="B211" s="34"/>
      <c r="C211" s="98"/>
      <c r="D211" s="99"/>
      <c r="E211" s="114"/>
      <c r="F211" s="116"/>
      <c r="G211" s="27"/>
      <c r="H211" s="105"/>
      <c r="I211" s="111">
        <f>IF(Logiciel[[#This Row],[MOTIF]]="",0,Logiciel[[#This Row],[MONTANT HTVA REALISE]])</f>
        <v>0</v>
      </c>
      <c r="J211" s="32"/>
      <c r="L211" s="55">
        <f t="shared" si="3"/>
        <v>0</v>
      </c>
    </row>
    <row r="212" spans="1:12" ht="15.75" thickBot="1">
      <c r="A212" s="204" t="str">
        <f>IF(ISBLANK(Logiciel[[#This Row],[DATE]]),"",ROW(Logiciel[[#This Row],[NUM]])-ROW($A$19))</f>
        <v/>
      </c>
      <c r="B212" s="34"/>
      <c r="C212" s="98"/>
      <c r="D212" s="99"/>
      <c r="E212" s="114"/>
      <c r="F212" s="116"/>
      <c r="G212" s="27"/>
      <c r="H212" s="105"/>
      <c r="I212" s="111">
        <f>IF(Logiciel[[#This Row],[MOTIF]]="",0,Logiciel[[#This Row],[MONTANT HTVA REALISE]])</f>
        <v>0</v>
      </c>
      <c r="J212" s="32"/>
      <c r="L212" s="55">
        <f t="shared" si="3"/>
        <v>0</v>
      </c>
    </row>
    <row r="213" spans="1:12" ht="15.75" thickBot="1">
      <c r="A213" s="204" t="str">
        <f>IF(ISBLANK(Logiciel[[#This Row],[DATE]]),"",ROW(Logiciel[[#This Row],[NUM]])-ROW($A$19))</f>
        <v/>
      </c>
      <c r="B213" s="34"/>
      <c r="C213" s="98"/>
      <c r="D213" s="99"/>
      <c r="E213" s="114"/>
      <c r="F213" s="116"/>
      <c r="G213" s="27"/>
      <c r="H213" s="105"/>
      <c r="I213" s="111">
        <f>IF(Logiciel[[#This Row],[MOTIF]]="",0,Logiciel[[#This Row],[MONTANT HTVA REALISE]])</f>
        <v>0</v>
      </c>
      <c r="J213" s="32"/>
      <c r="L213" s="55">
        <f t="shared" si="3"/>
        <v>0</v>
      </c>
    </row>
    <row r="214" spans="1:12" ht="15.75" thickBot="1">
      <c r="A214" s="204" t="str">
        <f>IF(ISBLANK(Logiciel[[#This Row],[DATE]]),"",ROW(Logiciel[[#This Row],[NUM]])-ROW($A$19))</f>
        <v/>
      </c>
      <c r="B214" s="34"/>
      <c r="C214" s="98"/>
      <c r="D214" s="99"/>
      <c r="E214" s="114"/>
      <c r="F214" s="116"/>
      <c r="G214" s="27"/>
      <c r="H214" s="105"/>
      <c r="I214" s="111">
        <f>IF(Logiciel[[#This Row],[MOTIF]]="",0,Logiciel[[#This Row],[MONTANT HTVA REALISE]])</f>
        <v>0</v>
      </c>
      <c r="J214" s="32"/>
      <c r="L214" s="55">
        <f t="shared" ref="L214:L277" si="4">+F214-I214</f>
        <v>0</v>
      </c>
    </row>
    <row r="215" spans="1:12" ht="15.75" thickBot="1">
      <c r="A215" s="204" t="str">
        <f>IF(ISBLANK(Logiciel[[#This Row],[DATE]]),"",ROW(Logiciel[[#This Row],[NUM]])-ROW($A$19))</f>
        <v/>
      </c>
      <c r="B215" s="34"/>
      <c r="C215" s="98"/>
      <c r="D215" s="99"/>
      <c r="E215" s="114"/>
      <c r="F215" s="116"/>
      <c r="G215" s="27"/>
      <c r="H215" s="105"/>
      <c r="I215" s="111">
        <f>IF(Logiciel[[#This Row],[MOTIF]]="",0,Logiciel[[#This Row],[MONTANT HTVA REALISE]])</f>
        <v>0</v>
      </c>
      <c r="J215" s="32"/>
      <c r="L215" s="55">
        <f t="shared" si="4"/>
        <v>0</v>
      </c>
    </row>
    <row r="216" spans="1:12" ht="15.75" thickBot="1">
      <c r="A216" s="204" t="str">
        <f>IF(ISBLANK(Logiciel[[#This Row],[DATE]]),"",ROW(Logiciel[[#This Row],[NUM]])-ROW($A$19))</f>
        <v/>
      </c>
      <c r="B216" s="34"/>
      <c r="C216" s="98"/>
      <c r="D216" s="99"/>
      <c r="E216" s="114"/>
      <c r="F216" s="116"/>
      <c r="G216" s="27"/>
      <c r="H216" s="105"/>
      <c r="I216" s="111">
        <f>IF(Logiciel[[#This Row],[MOTIF]]="",0,Logiciel[[#This Row],[MONTANT HTVA REALISE]])</f>
        <v>0</v>
      </c>
      <c r="J216" s="32"/>
      <c r="L216" s="55">
        <f t="shared" si="4"/>
        <v>0</v>
      </c>
    </row>
    <row r="217" spans="1:12" ht="15.75" thickBot="1">
      <c r="A217" s="204" t="str">
        <f>IF(ISBLANK(Logiciel[[#This Row],[DATE]]),"",ROW(Logiciel[[#This Row],[NUM]])-ROW($A$19))</f>
        <v/>
      </c>
      <c r="B217" s="34"/>
      <c r="C217" s="98"/>
      <c r="D217" s="99"/>
      <c r="E217" s="114"/>
      <c r="F217" s="116"/>
      <c r="G217" s="27"/>
      <c r="H217" s="105"/>
      <c r="I217" s="111">
        <f>IF(Logiciel[[#This Row],[MOTIF]]="",0,Logiciel[[#This Row],[MONTANT HTVA REALISE]])</f>
        <v>0</v>
      </c>
      <c r="J217" s="32"/>
      <c r="L217" s="55">
        <f t="shared" si="4"/>
        <v>0</v>
      </c>
    </row>
    <row r="218" spans="1:12" ht="15.75" thickBot="1">
      <c r="A218" s="204" t="str">
        <f>IF(ISBLANK(Logiciel[[#This Row],[DATE]]),"",ROW(Logiciel[[#This Row],[NUM]])-ROW($A$19))</f>
        <v/>
      </c>
      <c r="B218" s="34"/>
      <c r="C218" s="98"/>
      <c r="D218" s="99"/>
      <c r="E218" s="114"/>
      <c r="F218" s="116"/>
      <c r="G218" s="27"/>
      <c r="H218" s="105"/>
      <c r="I218" s="111">
        <f>IF(Logiciel[[#This Row],[MOTIF]]="",0,Logiciel[[#This Row],[MONTANT HTVA REALISE]])</f>
        <v>0</v>
      </c>
      <c r="J218" s="32"/>
      <c r="L218" s="55">
        <f t="shared" si="4"/>
        <v>0</v>
      </c>
    </row>
    <row r="219" spans="1:12" ht="15.75" thickBot="1">
      <c r="A219" s="204" t="str">
        <f>IF(ISBLANK(Logiciel[[#This Row],[DATE]]),"",ROW(Logiciel[[#This Row],[NUM]])-ROW($A$19))</f>
        <v/>
      </c>
      <c r="B219" s="34"/>
      <c r="C219" s="98"/>
      <c r="D219" s="99"/>
      <c r="E219" s="114"/>
      <c r="F219" s="116"/>
      <c r="G219" s="27"/>
      <c r="H219" s="105"/>
      <c r="I219" s="111">
        <f>IF(Logiciel[[#This Row],[MOTIF]]="",0,Logiciel[[#This Row],[MONTANT HTVA REALISE]])</f>
        <v>0</v>
      </c>
      <c r="J219" s="32"/>
      <c r="L219" s="55">
        <f t="shared" si="4"/>
        <v>0</v>
      </c>
    </row>
    <row r="220" spans="1:12" ht="15.75" thickBot="1">
      <c r="A220" s="204" t="str">
        <f>IF(ISBLANK(Logiciel[[#This Row],[DATE]]),"",ROW(Logiciel[[#This Row],[NUM]])-ROW($A$19))</f>
        <v/>
      </c>
      <c r="B220" s="34"/>
      <c r="C220" s="98"/>
      <c r="D220" s="99"/>
      <c r="E220" s="114"/>
      <c r="F220" s="116"/>
      <c r="G220" s="27"/>
      <c r="H220" s="105"/>
      <c r="I220" s="111">
        <f>IF(Logiciel[[#This Row],[MOTIF]]="",0,Logiciel[[#This Row],[MONTANT HTVA REALISE]])</f>
        <v>0</v>
      </c>
      <c r="J220" s="32"/>
      <c r="L220" s="55">
        <f t="shared" si="4"/>
        <v>0</v>
      </c>
    </row>
    <row r="221" spans="1:12" ht="15.75" thickBot="1">
      <c r="A221" s="204" t="str">
        <f>IF(ISBLANK(Logiciel[[#This Row],[DATE]]),"",ROW(Logiciel[[#This Row],[NUM]])-ROW($A$19))</f>
        <v/>
      </c>
      <c r="B221" s="34"/>
      <c r="C221" s="98"/>
      <c r="D221" s="99"/>
      <c r="E221" s="114"/>
      <c r="F221" s="116"/>
      <c r="G221" s="27"/>
      <c r="H221" s="105"/>
      <c r="I221" s="111">
        <f>IF(Logiciel[[#This Row],[MOTIF]]="",0,Logiciel[[#This Row],[MONTANT HTVA REALISE]])</f>
        <v>0</v>
      </c>
      <c r="J221" s="32"/>
      <c r="L221" s="55">
        <f t="shared" si="4"/>
        <v>0</v>
      </c>
    </row>
    <row r="222" spans="1:12" ht="15.75" thickBot="1">
      <c r="A222" s="204" t="str">
        <f>IF(ISBLANK(Logiciel[[#This Row],[DATE]]),"",ROW(Logiciel[[#This Row],[NUM]])-ROW($A$19))</f>
        <v/>
      </c>
      <c r="B222" s="34"/>
      <c r="C222" s="98"/>
      <c r="D222" s="99"/>
      <c r="E222" s="114"/>
      <c r="F222" s="116"/>
      <c r="G222" s="27"/>
      <c r="H222" s="105"/>
      <c r="I222" s="111">
        <f>IF(Logiciel[[#This Row],[MOTIF]]="",0,Logiciel[[#This Row],[MONTANT HTVA REALISE]])</f>
        <v>0</v>
      </c>
      <c r="J222" s="32"/>
      <c r="L222" s="55">
        <f t="shared" si="4"/>
        <v>0</v>
      </c>
    </row>
    <row r="223" spans="1:12" ht="15.75" thickBot="1">
      <c r="A223" s="204" t="str">
        <f>IF(ISBLANK(Logiciel[[#This Row],[DATE]]),"",ROW(Logiciel[[#This Row],[NUM]])-ROW($A$19))</f>
        <v/>
      </c>
      <c r="B223" s="34"/>
      <c r="C223" s="98"/>
      <c r="D223" s="99"/>
      <c r="E223" s="114"/>
      <c r="F223" s="116"/>
      <c r="G223" s="27"/>
      <c r="H223" s="105"/>
      <c r="I223" s="111">
        <f>IF(Logiciel[[#This Row],[MOTIF]]="",0,Logiciel[[#This Row],[MONTANT HTVA REALISE]])</f>
        <v>0</v>
      </c>
      <c r="J223" s="32"/>
      <c r="L223" s="55">
        <f t="shared" si="4"/>
        <v>0</v>
      </c>
    </row>
    <row r="224" spans="1:12" ht="15.75" thickBot="1">
      <c r="A224" s="204" t="str">
        <f>IF(ISBLANK(Logiciel[[#This Row],[DATE]]),"",ROW(Logiciel[[#This Row],[NUM]])-ROW($A$19))</f>
        <v/>
      </c>
      <c r="B224" s="34"/>
      <c r="C224" s="98"/>
      <c r="D224" s="99"/>
      <c r="E224" s="114"/>
      <c r="F224" s="116"/>
      <c r="G224" s="27"/>
      <c r="H224" s="105"/>
      <c r="I224" s="111">
        <f>IF(Logiciel[[#This Row],[MOTIF]]="",0,Logiciel[[#This Row],[MONTANT HTVA REALISE]])</f>
        <v>0</v>
      </c>
      <c r="J224" s="32"/>
      <c r="L224" s="55">
        <f t="shared" si="4"/>
        <v>0</v>
      </c>
    </row>
    <row r="225" spans="1:12" ht="15.75" thickBot="1">
      <c r="A225" s="204" t="str">
        <f>IF(ISBLANK(Logiciel[[#This Row],[DATE]]),"",ROW(Logiciel[[#This Row],[NUM]])-ROW($A$19))</f>
        <v/>
      </c>
      <c r="B225" s="34"/>
      <c r="C225" s="98"/>
      <c r="D225" s="99"/>
      <c r="E225" s="114"/>
      <c r="F225" s="116"/>
      <c r="G225" s="27"/>
      <c r="H225" s="105"/>
      <c r="I225" s="111">
        <f>IF(Logiciel[[#This Row],[MOTIF]]="",0,Logiciel[[#This Row],[MONTANT HTVA REALISE]])</f>
        <v>0</v>
      </c>
      <c r="J225" s="32"/>
      <c r="L225" s="55">
        <f t="shared" si="4"/>
        <v>0</v>
      </c>
    </row>
    <row r="226" spans="1:12" ht="15.75" thickBot="1">
      <c r="A226" s="204" t="str">
        <f>IF(ISBLANK(Logiciel[[#This Row],[DATE]]),"",ROW(Logiciel[[#This Row],[NUM]])-ROW($A$19))</f>
        <v/>
      </c>
      <c r="B226" s="34"/>
      <c r="C226" s="98"/>
      <c r="D226" s="99"/>
      <c r="E226" s="114"/>
      <c r="F226" s="116"/>
      <c r="G226" s="27"/>
      <c r="H226" s="105"/>
      <c r="I226" s="111">
        <f>IF(Logiciel[[#This Row],[MOTIF]]="",0,Logiciel[[#This Row],[MONTANT HTVA REALISE]])</f>
        <v>0</v>
      </c>
      <c r="J226" s="32"/>
      <c r="L226" s="55">
        <f t="shared" si="4"/>
        <v>0</v>
      </c>
    </row>
    <row r="227" spans="1:12" ht="15.75" thickBot="1">
      <c r="A227" s="204" t="str">
        <f>IF(ISBLANK(Logiciel[[#This Row],[DATE]]),"",ROW(Logiciel[[#This Row],[NUM]])-ROW($A$19))</f>
        <v/>
      </c>
      <c r="B227" s="34"/>
      <c r="C227" s="98"/>
      <c r="D227" s="99"/>
      <c r="E227" s="114"/>
      <c r="F227" s="116"/>
      <c r="G227" s="27"/>
      <c r="H227" s="105"/>
      <c r="I227" s="111">
        <f>IF(Logiciel[[#This Row],[MOTIF]]="",0,Logiciel[[#This Row],[MONTANT HTVA REALISE]])</f>
        <v>0</v>
      </c>
      <c r="J227" s="32"/>
      <c r="L227" s="55">
        <f t="shared" si="4"/>
        <v>0</v>
      </c>
    </row>
    <row r="228" spans="1:12" ht="15.75" thickBot="1">
      <c r="A228" s="204" t="str">
        <f>IF(ISBLANK(Logiciel[[#This Row],[DATE]]),"",ROW(Logiciel[[#This Row],[NUM]])-ROW($A$19))</f>
        <v/>
      </c>
      <c r="B228" s="34"/>
      <c r="C228" s="98"/>
      <c r="D228" s="99"/>
      <c r="E228" s="114"/>
      <c r="F228" s="116"/>
      <c r="G228" s="27"/>
      <c r="H228" s="105"/>
      <c r="I228" s="111">
        <f>IF(Logiciel[[#This Row],[MOTIF]]="",0,Logiciel[[#This Row],[MONTANT HTVA REALISE]])</f>
        <v>0</v>
      </c>
      <c r="J228" s="32"/>
      <c r="L228" s="55">
        <f t="shared" si="4"/>
        <v>0</v>
      </c>
    </row>
    <row r="229" spans="1:12" ht="15.75" thickBot="1">
      <c r="A229" s="204" t="str">
        <f>IF(ISBLANK(Logiciel[[#This Row],[DATE]]),"",ROW(Logiciel[[#This Row],[NUM]])-ROW($A$19))</f>
        <v/>
      </c>
      <c r="B229" s="34"/>
      <c r="C229" s="98"/>
      <c r="D229" s="99"/>
      <c r="E229" s="114"/>
      <c r="F229" s="116"/>
      <c r="G229" s="27"/>
      <c r="H229" s="105"/>
      <c r="I229" s="111">
        <f>IF(Logiciel[[#This Row],[MOTIF]]="",0,Logiciel[[#This Row],[MONTANT HTVA REALISE]])</f>
        <v>0</v>
      </c>
      <c r="J229" s="32"/>
      <c r="L229" s="55">
        <f t="shared" si="4"/>
        <v>0</v>
      </c>
    </row>
    <row r="230" spans="1:12" ht="15.75" thickBot="1">
      <c r="A230" s="204" t="str">
        <f>IF(ISBLANK(Logiciel[[#This Row],[DATE]]),"",ROW(Logiciel[[#This Row],[NUM]])-ROW($A$19))</f>
        <v/>
      </c>
      <c r="B230" s="34"/>
      <c r="C230" s="98"/>
      <c r="D230" s="99"/>
      <c r="E230" s="114"/>
      <c r="F230" s="116"/>
      <c r="G230" s="27"/>
      <c r="H230" s="105"/>
      <c r="I230" s="111">
        <f>IF(Logiciel[[#This Row],[MOTIF]]="",0,Logiciel[[#This Row],[MONTANT HTVA REALISE]])</f>
        <v>0</v>
      </c>
      <c r="J230" s="32"/>
      <c r="L230" s="55">
        <f t="shared" si="4"/>
        <v>0</v>
      </c>
    </row>
    <row r="231" spans="1:12" ht="15.75" thickBot="1">
      <c r="A231" s="204" t="str">
        <f>IF(ISBLANK(Logiciel[[#This Row],[DATE]]),"",ROW(Logiciel[[#This Row],[NUM]])-ROW($A$19))</f>
        <v/>
      </c>
      <c r="B231" s="34"/>
      <c r="C231" s="98"/>
      <c r="D231" s="99"/>
      <c r="E231" s="114"/>
      <c r="F231" s="116"/>
      <c r="G231" s="27"/>
      <c r="H231" s="105"/>
      <c r="I231" s="111">
        <f>IF(Logiciel[[#This Row],[MOTIF]]="",0,Logiciel[[#This Row],[MONTANT HTVA REALISE]])</f>
        <v>0</v>
      </c>
      <c r="J231" s="32"/>
      <c r="L231" s="55">
        <f t="shared" si="4"/>
        <v>0</v>
      </c>
    </row>
    <row r="232" spans="1:12" ht="15.75" thickBot="1">
      <c r="A232" s="204" t="str">
        <f>IF(ISBLANK(Logiciel[[#This Row],[DATE]]),"",ROW(Logiciel[[#This Row],[NUM]])-ROW($A$19))</f>
        <v/>
      </c>
      <c r="B232" s="34"/>
      <c r="C232" s="98"/>
      <c r="D232" s="99"/>
      <c r="E232" s="114"/>
      <c r="F232" s="116"/>
      <c r="G232" s="27"/>
      <c r="H232" s="105"/>
      <c r="I232" s="111">
        <f>IF(Logiciel[[#This Row],[MOTIF]]="",0,Logiciel[[#This Row],[MONTANT HTVA REALISE]])</f>
        <v>0</v>
      </c>
      <c r="J232" s="32"/>
      <c r="L232" s="55">
        <f t="shared" si="4"/>
        <v>0</v>
      </c>
    </row>
    <row r="233" spans="1:12" ht="15.75" thickBot="1">
      <c r="A233" s="204" t="str">
        <f>IF(ISBLANK(Logiciel[[#This Row],[DATE]]),"",ROW(Logiciel[[#This Row],[NUM]])-ROW($A$19))</f>
        <v/>
      </c>
      <c r="B233" s="34"/>
      <c r="C233" s="98"/>
      <c r="D233" s="99"/>
      <c r="E233" s="114"/>
      <c r="F233" s="116"/>
      <c r="G233" s="27"/>
      <c r="H233" s="105"/>
      <c r="I233" s="111">
        <f>IF(Logiciel[[#This Row],[MOTIF]]="",0,Logiciel[[#This Row],[MONTANT HTVA REALISE]])</f>
        <v>0</v>
      </c>
      <c r="J233" s="32"/>
      <c r="L233" s="55">
        <f t="shared" si="4"/>
        <v>0</v>
      </c>
    </row>
    <row r="234" spans="1:12" ht="15.75" thickBot="1">
      <c r="A234" s="204" t="str">
        <f>IF(ISBLANK(Logiciel[[#This Row],[DATE]]),"",ROW(Logiciel[[#This Row],[NUM]])-ROW($A$19))</f>
        <v/>
      </c>
      <c r="B234" s="34"/>
      <c r="C234" s="98"/>
      <c r="D234" s="99"/>
      <c r="E234" s="114"/>
      <c r="F234" s="116"/>
      <c r="G234" s="27"/>
      <c r="H234" s="105"/>
      <c r="I234" s="111">
        <f>IF(Logiciel[[#This Row],[MOTIF]]="",0,Logiciel[[#This Row],[MONTANT HTVA REALISE]])</f>
        <v>0</v>
      </c>
      <c r="J234" s="32"/>
      <c r="L234" s="55">
        <f t="shared" si="4"/>
        <v>0</v>
      </c>
    </row>
    <row r="235" spans="1:12" ht="15.75" thickBot="1">
      <c r="A235" s="204" t="str">
        <f>IF(ISBLANK(Logiciel[[#This Row],[DATE]]),"",ROW(Logiciel[[#This Row],[NUM]])-ROW($A$19))</f>
        <v/>
      </c>
      <c r="B235" s="34"/>
      <c r="C235" s="98"/>
      <c r="D235" s="99"/>
      <c r="E235" s="114"/>
      <c r="F235" s="116"/>
      <c r="G235" s="27"/>
      <c r="H235" s="105"/>
      <c r="I235" s="111">
        <f>IF(Logiciel[[#This Row],[MOTIF]]="",0,Logiciel[[#This Row],[MONTANT HTVA REALISE]])</f>
        <v>0</v>
      </c>
      <c r="J235" s="32"/>
      <c r="L235" s="55">
        <f t="shared" si="4"/>
        <v>0</v>
      </c>
    </row>
    <row r="236" spans="1:12" ht="15.75" thickBot="1">
      <c r="A236" s="204" t="str">
        <f>IF(ISBLANK(Logiciel[[#This Row],[DATE]]),"",ROW(Logiciel[[#This Row],[NUM]])-ROW($A$19))</f>
        <v/>
      </c>
      <c r="B236" s="34"/>
      <c r="C236" s="98"/>
      <c r="D236" s="99"/>
      <c r="E236" s="114"/>
      <c r="F236" s="116"/>
      <c r="G236" s="27"/>
      <c r="H236" s="105"/>
      <c r="I236" s="111">
        <f>IF(Logiciel[[#This Row],[MOTIF]]="",0,Logiciel[[#This Row],[MONTANT HTVA REALISE]])</f>
        <v>0</v>
      </c>
      <c r="J236" s="32"/>
      <c r="L236" s="55">
        <f t="shared" si="4"/>
        <v>0</v>
      </c>
    </row>
    <row r="237" spans="1:12" ht="15.75" thickBot="1">
      <c r="A237" s="204" t="str">
        <f>IF(ISBLANK(Logiciel[[#This Row],[DATE]]),"",ROW(Logiciel[[#This Row],[NUM]])-ROW($A$19))</f>
        <v/>
      </c>
      <c r="B237" s="34"/>
      <c r="C237" s="98"/>
      <c r="D237" s="99"/>
      <c r="E237" s="114"/>
      <c r="F237" s="116"/>
      <c r="G237" s="27"/>
      <c r="H237" s="105"/>
      <c r="I237" s="111">
        <f>IF(Logiciel[[#This Row],[MOTIF]]="",0,Logiciel[[#This Row],[MONTANT HTVA REALISE]])</f>
        <v>0</v>
      </c>
      <c r="J237" s="32"/>
      <c r="L237" s="55">
        <f t="shared" si="4"/>
        <v>0</v>
      </c>
    </row>
    <row r="238" spans="1:12" ht="15.75" thickBot="1">
      <c r="A238" s="204" t="str">
        <f>IF(ISBLANK(Logiciel[[#This Row],[DATE]]),"",ROW(Logiciel[[#This Row],[NUM]])-ROW($A$19))</f>
        <v/>
      </c>
      <c r="B238" s="34"/>
      <c r="C238" s="98"/>
      <c r="D238" s="99"/>
      <c r="E238" s="114"/>
      <c r="F238" s="116"/>
      <c r="G238" s="27"/>
      <c r="H238" s="105"/>
      <c r="I238" s="111">
        <f>IF(Logiciel[[#This Row],[MOTIF]]="",0,Logiciel[[#This Row],[MONTANT HTVA REALISE]])</f>
        <v>0</v>
      </c>
      <c r="J238" s="32"/>
      <c r="L238" s="55">
        <f t="shared" si="4"/>
        <v>0</v>
      </c>
    </row>
    <row r="239" spans="1:12" ht="15.75" thickBot="1">
      <c r="A239" s="204" t="str">
        <f>IF(ISBLANK(Logiciel[[#This Row],[DATE]]),"",ROW(Logiciel[[#This Row],[NUM]])-ROW($A$19))</f>
        <v/>
      </c>
      <c r="B239" s="34"/>
      <c r="C239" s="98"/>
      <c r="D239" s="99"/>
      <c r="E239" s="114"/>
      <c r="F239" s="116"/>
      <c r="G239" s="27"/>
      <c r="H239" s="105"/>
      <c r="I239" s="111">
        <f>IF(Logiciel[[#This Row],[MOTIF]]="",0,Logiciel[[#This Row],[MONTANT HTVA REALISE]])</f>
        <v>0</v>
      </c>
      <c r="J239" s="32"/>
      <c r="L239" s="55">
        <f t="shared" si="4"/>
        <v>0</v>
      </c>
    </row>
    <row r="240" spans="1:12" ht="15.75" thickBot="1">
      <c r="A240" s="204" t="str">
        <f>IF(ISBLANK(Logiciel[[#This Row],[DATE]]),"",ROW(Logiciel[[#This Row],[NUM]])-ROW($A$19))</f>
        <v/>
      </c>
      <c r="B240" s="34"/>
      <c r="C240" s="98"/>
      <c r="D240" s="99"/>
      <c r="E240" s="114"/>
      <c r="F240" s="116"/>
      <c r="G240" s="27"/>
      <c r="H240" s="105"/>
      <c r="I240" s="111">
        <f>IF(Logiciel[[#This Row],[MOTIF]]="",0,Logiciel[[#This Row],[MONTANT HTVA REALISE]])</f>
        <v>0</v>
      </c>
      <c r="J240" s="32"/>
      <c r="L240" s="55">
        <f t="shared" si="4"/>
        <v>0</v>
      </c>
    </row>
    <row r="241" spans="1:12" ht="15.75" thickBot="1">
      <c r="A241" s="204" t="str">
        <f>IF(ISBLANK(Logiciel[[#This Row],[DATE]]),"",ROW(Logiciel[[#This Row],[NUM]])-ROW($A$19))</f>
        <v/>
      </c>
      <c r="B241" s="34"/>
      <c r="C241" s="98"/>
      <c r="D241" s="99"/>
      <c r="E241" s="114"/>
      <c r="F241" s="116"/>
      <c r="G241" s="27"/>
      <c r="H241" s="105"/>
      <c r="I241" s="111">
        <f>IF(Logiciel[[#This Row],[MOTIF]]="",0,Logiciel[[#This Row],[MONTANT HTVA REALISE]])</f>
        <v>0</v>
      </c>
      <c r="J241" s="32"/>
      <c r="L241" s="55">
        <f t="shared" si="4"/>
        <v>0</v>
      </c>
    </row>
    <row r="242" spans="1:12" ht="15.75" thickBot="1">
      <c r="A242" s="204" t="str">
        <f>IF(ISBLANK(Logiciel[[#This Row],[DATE]]),"",ROW(Logiciel[[#This Row],[NUM]])-ROW($A$19))</f>
        <v/>
      </c>
      <c r="B242" s="34"/>
      <c r="C242" s="98"/>
      <c r="D242" s="99"/>
      <c r="E242" s="114"/>
      <c r="F242" s="116"/>
      <c r="G242" s="27"/>
      <c r="H242" s="105"/>
      <c r="I242" s="111">
        <f>IF(Logiciel[[#This Row],[MOTIF]]="",0,Logiciel[[#This Row],[MONTANT HTVA REALISE]])</f>
        <v>0</v>
      </c>
      <c r="J242" s="32"/>
      <c r="L242" s="55">
        <f t="shared" si="4"/>
        <v>0</v>
      </c>
    </row>
    <row r="243" spans="1:12" ht="15.75" thickBot="1">
      <c r="A243" s="204" t="str">
        <f>IF(ISBLANK(Logiciel[[#This Row],[DATE]]),"",ROW(Logiciel[[#This Row],[NUM]])-ROW($A$19))</f>
        <v/>
      </c>
      <c r="B243" s="34"/>
      <c r="C243" s="98"/>
      <c r="D243" s="99"/>
      <c r="E243" s="114"/>
      <c r="F243" s="116"/>
      <c r="G243" s="27"/>
      <c r="H243" s="105"/>
      <c r="I243" s="111">
        <f>IF(Logiciel[[#This Row],[MOTIF]]="",0,Logiciel[[#This Row],[MONTANT HTVA REALISE]])</f>
        <v>0</v>
      </c>
      <c r="J243" s="32"/>
      <c r="L243" s="55">
        <f t="shared" si="4"/>
        <v>0</v>
      </c>
    </row>
    <row r="244" spans="1:12" ht="15.75" thickBot="1">
      <c r="A244" s="204" t="str">
        <f>IF(ISBLANK(Logiciel[[#This Row],[DATE]]),"",ROW(Logiciel[[#This Row],[NUM]])-ROW($A$19))</f>
        <v/>
      </c>
      <c r="B244" s="34"/>
      <c r="C244" s="98"/>
      <c r="D244" s="99"/>
      <c r="E244" s="114"/>
      <c r="F244" s="116"/>
      <c r="G244" s="27"/>
      <c r="H244" s="105"/>
      <c r="I244" s="111">
        <f>IF(Logiciel[[#This Row],[MOTIF]]="",0,Logiciel[[#This Row],[MONTANT HTVA REALISE]])</f>
        <v>0</v>
      </c>
      <c r="J244" s="32"/>
      <c r="L244" s="55">
        <f t="shared" si="4"/>
        <v>0</v>
      </c>
    </row>
    <row r="245" spans="1:12" ht="15.75" thickBot="1">
      <c r="A245" s="204" t="str">
        <f>IF(ISBLANK(Logiciel[[#This Row],[DATE]]),"",ROW(Logiciel[[#This Row],[NUM]])-ROW($A$19))</f>
        <v/>
      </c>
      <c r="B245" s="34"/>
      <c r="C245" s="98"/>
      <c r="D245" s="99"/>
      <c r="E245" s="114"/>
      <c r="F245" s="116"/>
      <c r="G245" s="27"/>
      <c r="H245" s="105"/>
      <c r="I245" s="111">
        <f>IF(Logiciel[[#This Row],[MOTIF]]="",0,Logiciel[[#This Row],[MONTANT HTVA REALISE]])</f>
        <v>0</v>
      </c>
      <c r="J245" s="32"/>
      <c r="L245" s="55">
        <f t="shared" si="4"/>
        <v>0</v>
      </c>
    </row>
    <row r="246" spans="1:12" ht="15.75" thickBot="1">
      <c r="A246" s="204" t="str">
        <f>IF(ISBLANK(Logiciel[[#This Row],[DATE]]),"",ROW(Logiciel[[#This Row],[NUM]])-ROW($A$19))</f>
        <v/>
      </c>
      <c r="B246" s="34"/>
      <c r="C246" s="98"/>
      <c r="D246" s="99"/>
      <c r="E246" s="114"/>
      <c r="F246" s="116"/>
      <c r="G246" s="27"/>
      <c r="H246" s="105"/>
      <c r="I246" s="111">
        <f>IF(Logiciel[[#This Row],[MOTIF]]="",0,Logiciel[[#This Row],[MONTANT HTVA REALISE]])</f>
        <v>0</v>
      </c>
      <c r="J246" s="32"/>
      <c r="L246" s="55">
        <f t="shared" si="4"/>
        <v>0</v>
      </c>
    </row>
    <row r="247" spans="1:12" ht="15.75" thickBot="1">
      <c r="A247" s="204" t="str">
        <f>IF(ISBLANK(Logiciel[[#This Row],[DATE]]),"",ROW(Logiciel[[#This Row],[NUM]])-ROW($A$19))</f>
        <v/>
      </c>
      <c r="B247" s="34"/>
      <c r="C247" s="98"/>
      <c r="D247" s="99"/>
      <c r="E247" s="114"/>
      <c r="F247" s="116"/>
      <c r="G247" s="27"/>
      <c r="H247" s="105"/>
      <c r="I247" s="111">
        <f>IF(Logiciel[[#This Row],[MOTIF]]="",0,Logiciel[[#This Row],[MONTANT HTVA REALISE]])</f>
        <v>0</v>
      </c>
      <c r="J247" s="32"/>
      <c r="L247" s="55">
        <f t="shared" si="4"/>
        <v>0</v>
      </c>
    </row>
    <row r="248" spans="1:12" ht="15.75" thickBot="1">
      <c r="A248" s="204" t="str">
        <f>IF(ISBLANK(Logiciel[[#This Row],[DATE]]),"",ROW(Logiciel[[#This Row],[NUM]])-ROW($A$19))</f>
        <v/>
      </c>
      <c r="B248" s="34"/>
      <c r="C248" s="98"/>
      <c r="D248" s="99"/>
      <c r="E248" s="114"/>
      <c r="F248" s="116"/>
      <c r="G248" s="27"/>
      <c r="H248" s="105"/>
      <c r="I248" s="111">
        <f>IF(Logiciel[[#This Row],[MOTIF]]="",0,Logiciel[[#This Row],[MONTANT HTVA REALISE]])</f>
        <v>0</v>
      </c>
      <c r="J248" s="32"/>
      <c r="L248" s="55">
        <f t="shared" si="4"/>
        <v>0</v>
      </c>
    </row>
    <row r="249" spans="1:12" ht="15.75" thickBot="1">
      <c r="A249" s="204" t="str">
        <f>IF(ISBLANK(Logiciel[[#This Row],[DATE]]),"",ROW(Logiciel[[#This Row],[NUM]])-ROW($A$19))</f>
        <v/>
      </c>
      <c r="B249" s="34"/>
      <c r="C249" s="98"/>
      <c r="D249" s="99"/>
      <c r="E249" s="114"/>
      <c r="F249" s="116"/>
      <c r="G249" s="27"/>
      <c r="H249" s="105"/>
      <c r="I249" s="111">
        <f>IF(Logiciel[[#This Row],[MOTIF]]="",0,Logiciel[[#This Row],[MONTANT HTVA REALISE]])</f>
        <v>0</v>
      </c>
      <c r="J249" s="32"/>
      <c r="L249" s="55">
        <f t="shared" si="4"/>
        <v>0</v>
      </c>
    </row>
    <row r="250" spans="1:12" ht="15.75" thickBot="1">
      <c r="A250" s="204" t="str">
        <f>IF(ISBLANK(Logiciel[[#This Row],[DATE]]),"",ROW(Logiciel[[#This Row],[NUM]])-ROW($A$19))</f>
        <v/>
      </c>
      <c r="B250" s="34"/>
      <c r="C250" s="98"/>
      <c r="D250" s="99"/>
      <c r="E250" s="114"/>
      <c r="F250" s="116"/>
      <c r="G250" s="27"/>
      <c r="H250" s="105"/>
      <c r="I250" s="111">
        <f>IF(Logiciel[[#This Row],[MOTIF]]="",0,Logiciel[[#This Row],[MONTANT HTVA REALISE]])</f>
        <v>0</v>
      </c>
      <c r="J250" s="32"/>
      <c r="L250" s="55">
        <f t="shared" si="4"/>
        <v>0</v>
      </c>
    </row>
    <row r="251" spans="1:12" ht="15.75" thickBot="1">
      <c r="A251" s="204" t="str">
        <f>IF(ISBLANK(Logiciel[[#This Row],[DATE]]),"",ROW(Logiciel[[#This Row],[NUM]])-ROW($A$19))</f>
        <v/>
      </c>
      <c r="B251" s="34"/>
      <c r="C251" s="98"/>
      <c r="D251" s="99"/>
      <c r="E251" s="114"/>
      <c r="F251" s="116"/>
      <c r="G251" s="27"/>
      <c r="H251" s="105"/>
      <c r="I251" s="111">
        <f>IF(Logiciel[[#This Row],[MOTIF]]="",0,Logiciel[[#This Row],[MONTANT HTVA REALISE]])</f>
        <v>0</v>
      </c>
      <c r="J251" s="32"/>
      <c r="L251" s="55">
        <f t="shared" si="4"/>
        <v>0</v>
      </c>
    </row>
    <row r="252" spans="1:12" ht="15.75" thickBot="1">
      <c r="A252" s="204" t="str">
        <f>IF(ISBLANK(Logiciel[[#This Row],[DATE]]),"",ROW(Logiciel[[#This Row],[NUM]])-ROW($A$19))</f>
        <v/>
      </c>
      <c r="B252" s="34"/>
      <c r="C252" s="98"/>
      <c r="D252" s="99"/>
      <c r="E252" s="114"/>
      <c r="F252" s="116"/>
      <c r="G252" s="27"/>
      <c r="H252" s="105"/>
      <c r="I252" s="111">
        <f>IF(Logiciel[[#This Row],[MOTIF]]="",0,Logiciel[[#This Row],[MONTANT HTVA REALISE]])</f>
        <v>0</v>
      </c>
      <c r="J252" s="32"/>
      <c r="L252" s="55">
        <f t="shared" si="4"/>
        <v>0</v>
      </c>
    </row>
    <row r="253" spans="1:12" ht="15.75" thickBot="1">
      <c r="A253" s="204" t="str">
        <f>IF(ISBLANK(Logiciel[[#This Row],[DATE]]),"",ROW(Logiciel[[#This Row],[NUM]])-ROW($A$19))</f>
        <v/>
      </c>
      <c r="B253" s="34"/>
      <c r="C253" s="98"/>
      <c r="D253" s="99"/>
      <c r="E253" s="114"/>
      <c r="F253" s="116"/>
      <c r="G253" s="27"/>
      <c r="H253" s="105"/>
      <c r="I253" s="111">
        <f>IF(Logiciel[[#This Row],[MOTIF]]="",0,Logiciel[[#This Row],[MONTANT HTVA REALISE]])</f>
        <v>0</v>
      </c>
      <c r="J253" s="32"/>
      <c r="L253" s="55">
        <f t="shared" si="4"/>
        <v>0</v>
      </c>
    </row>
    <row r="254" spans="1:12" ht="15.75" thickBot="1">
      <c r="A254" s="204" t="str">
        <f>IF(ISBLANK(Logiciel[[#This Row],[DATE]]),"",ROW(Logiciel[[#This Row],[NUM]])-ROW($A$19))</f>
        <v/>
      </c>
      <c r="B254" s="34"/>
      <c r="C254" s="98"/>
      <c r="D254" s="99"/>
      <c r="E254" s="114"/>
      <c r="F254" s="116"/>
      <c r="G254" s="27"/>
      <c r="H254" s="105"/>
      <c r="I254" s="111">
        <f>IF(Logiciel[[#This Row],[MOTIF]]="",0,Logiciel[[#This Row],[MONTANT HTVA REALISE]])</f>
        <v>0</v>
      </c>
      <c r="J254" s="32"/>
      <c r="L254" s="55">
        <f t="shared" si="4"/>
        <v>0</v>
      </c>
    </row>
    <row r="255" spans="1:12" ht="15.75" thickBot="1">
      <c r="A255" s="204" t="str">
        <f>IF(ISBLANK(Logiciel[[#This Row],[DATE]]),"",ROW(Logiciel[[#This Row],[NUM]])-ROW($A$19))</f>
        <v/>
      </c>
      <c r="B255" s="34"/>
      <c r="C255" s="98"/>
      <c r="D255" s="99"/>
      <c r="E255" s="114"/>
      <c r="F255" s="116"/>
      <c r="G255" s="27"/>
      <c r="H255" s="105"/>
      <c r="I255" s="111">
        <f>IF(Logiciel[[#This Row],[MOTIF]]="",0,Logiciel[[#This Row],[MONTANT HTVA REALISE]])</f>
        <v>0</v>
      </c>
      <c r="J255" s="32"/>
      <c r="L255" s="55">
        <f t="shared" si="4"/>
        <v>0</v>
      </c>
    </row>
    <row r="256" spans="1:12" ht="15.75" thickBot="1">
      <c r="A256" s="204" t="str">
        <f>IF(ISBLANK(Logiciel[[#This Row],[DATE]]),"",ROW(Logiciel[[#This Row],[NUM]])-ROW($A$19))</f>
        <v/>
      </c>
      <c r="B256" s="34"/>
      <c r="C256" s="98"/>
      <c r="D256" s="99"/>
      <c r="E256" s="114"/>
      <c r="F256" s="116"/>
      <c r="G256" s="27"/>
      <c r="H256" s="105"/>
      <c r="I256" s="111">
        <f>IF(Logiciel[[#This Row],[MOTIF]]="",0,Logiciel[[#This Row],[MONTANT HTVA REALISE]])</f>
        <v>0</v>
      </c>
      <c r="J256" s="32"/>
      <c r="L256" s="55">
        <f t="shared" si="4"/>
        <v>0</v>
      </c>
    </row>
    <row r="257" spans="1:12" ht="15.75" thickBot="1">
      <c r="A257" s="204" t="str">
        <f>IF(ISBLANK(Logiciel[[#This Row],[DATE]]),"",ROW(Logiciel[[#This Row],[NUM]])-ROW($A$19))</f>
        <v/>
      </c>
      <c r="B257" s="34"/>
      <c r="C257" s="98"/>
      <c r="D257" s="99"/>
      <c r="E257" s="114"/>
      <c r="F257" s="116"/>
      <c r="G257" s="27"/>
      <c r="H257" s="105"/>
      <c r="I257" s="111">
        <f>IF(Logiciel[[#This Row],[MOTIF]]="",0,Logiciel[[#This Row],[MONTANT HTVA REALISE]])</f>
        <v>0</v>
      </c>
      <c r="J257" s="32"/>
      <c r="L257" s="55">
        <f t="shared" si="4"/>
        <v>0</v>
      </c>
    </row>
    <row r="258" spans="1:12" ht="15.75" thickBot="1">
      <c r="A258" s="204" t="str">
        <f>IF(ISBLANK(Logiciel[[#This Row],[DATE]]),"",ROW(Logiciel[[#This Row],[NUM]])-ROW($A$19))</f>
        <v/>
      </c>
      <c r="B258" s="34"/>
      <c r="C258" s="98"/>
      <c r="D258" s="99"/>
      <c r="E258" s="114"/>
      <c r="F258" s="116"/>
      <c r="G258" s="27"/>
      <c r="H258" s="105"/>
      <c r="I258" s="111">
        <f>IF(Logiciel[[#This Row],[MOTIF]]="",0,Logiciel[[#This Row],[MONTANT HTVA REALISE]])</f>
        <v>0</v>
      </c>
      <c r="J258" s="32"/>
      <c r="L258" s="55">
        <f t="shared" si="4"/>
        <v>0</v>
      </c>
    </row>
    <row r="259" spans="1:12" ht="15.75" thickBot="1">
      <c r="A259" s="204" t="str">
        <f>IF(ISBLANK(Logiciel[[#This Row],[DATE]]),"",ROW(Logiciel[[#This Row],[NUM]])-ROW($A$19))</f>
        <v/>
      </c>
      <c r="B259" s="34"/>
      <c r="C259" s="98"/>
      <c r="D259" s="99"/>
      <c r="E259" s="114"/>
      <c r="F259" s="116"/>
      <c r="G259" s="27"/>
      <c r="H259" s="105"/>
      <c r="I259" s="111">
        <f>IF(Logiciel[[#This Row],[MOTIF]]="",0,Logiciel[[#This Row],[MONTANT HTVA REALISE]])</f>
        <v>0</v>
      </c>
      <c r="J259" s="32"/>
      <c r="L259" s="55">
        <f t="shared" si="4"/>
        <v>0</v>
      </c>
    </row>
    <row r="260" spans="1:12" ht="15.75" thickBot="1">
      <c r="A260" s="204" t="str">
        <f>IF(ISBLANK(Logiciel[[#This Row],[DATE]]),"",ROW(Logiciel[[#This Row],[NUM]])-ROW($A$19))</f>
        <v/>
      </c>
      <c r="B260" s="34"/>
      <c r="C260" s="98"/>
      <c r="D260" s="99"/>
      <c r="E260" s="114"/>
      <c r="F260" s="116"/>
      <c r="G260" s="27"/>
      <c r="H260" s="105"/>
      <c r="I260" s="111">
        <f>IF(Logiciel[[#This Row],[MOTIF]]="",0,Logiciel[[#This Row],[MONTANT HTVA REALISE]])</f>
        <v>0</v>
      </c>
      <c r="J260" s="32"/>
      <c r="L260" s="55">
        <f t="shared" si="4"/>
        <v>0</v>
      </c>
    </row>
    <row r="261" spans="1:12" ht="15.75" thickBot="1">
      <c r="A261" s="204" t="str">
        <f>IF(ISBLANK(Logiciel[[#This Row],[DATE]]),"",ROW(Logiciel[[#This Row],[NUM]])-ROW($A$19))</f>
        <v/>
      </c>
      <c r="B261" s="34"/>
      <c r="C261" s="98"/>
      <c r="D261" s="99"/>
      <c r="E261" s="114"/>
      <c r="F261" s="116"/>
      <c r="G261" s="27"/>
      <c r="H261" s="105"/>
      <c r="I261" s="111">
        <f>IF(Logiciel[[#This Row],[MOTIF]]="",0,Logiciel[[#This Row],[MONTANT HTVA REALISE]])</f>
        <v>0</v>
      </c>
      <c r="J261" s="32"/>
      <c r="L261" s="55">
        <f t="shared" si="4"/>
        <v>0</v>
      </c>
    </row>
    <row r="262" spans="1:12" ht="15.75" thickBot="1">
      <c r="A262" s="204" t="str">
        <f>IF(ISBLANK(Logiciel[[#This Row],[DATE]]),"",ROW(Logiciel[[#This Row],[NUM]])-ROW($A$19))</f>
        <v/>
      </c>
      <c r="B262" s="34"/>
      <c r="C262" s="98"/>
      <c r="D262" s="99"/>
      <c r="E262" s="114"/>
      <c r="F262" s="116"/>
      <c r="G262" s="27"/>
      <c r="H262" s="105"/>
      <c r="I262" s="111">
        <f>IF(Logiciel[[#This Row],[MOTIF]]="",0,Logiciel[[#This Row],[MONTANT HTVA REALISE]])</f>
        <v>0</v>
      </c>
      <c r="J262" s="32"/>
      <c r="L262" s="55">
        <f t="shared" si="4"/>
        <v>0</v>
      </c>
    </row>
    <row r="263" spans="1:12" ht="15.75" thickBot="1">
      <c r="A263" s="204" t="str">
        <f>IF(ISBLANK(Logiciel[[#This Row],[DATE]]),"",ROW(Logiciel[[#This Row],[NUM]])-ROW($A$19))</f>
        <v/>
      </c>
      <c r="B263" s="34"/>
      <c r="C263" s="98"/>
      <c r="D263" s="99"/>
      <c r="E263" s="114"/>
      <c r="F263" s="116"/>
      <c r="G263" s="27"/>
      <c r="H263" s="105"/>
      <c r="I263" s="111">
        <f>IF(Logiciel[[#This Row],[MOTIF]]="",0,Logiciel[[#This Row],[MONTANT HTVA REALISE]])</f>
        <v>0</v>
      </c>
      <c r="J263" s="32"/>
      <c r="L263" s="55">
        <f t="shared" si="4"/>
        <v>0</v>
      </c>
    </row>
    <row r="264" spans="1:12" ht="15.75" thickBot="1">
      <c r="A264" s="204" t="str">
        <f>IF(ISBLANK(Logiciel[[#This Row],[DATE]]),"",ROW(Logiciel[[#This Row],[NUM]])-ROW($A$19))</f>
        <v/>
      </c>
      <c r="B264" s="34"/>
      <c r="C264" s="98"/>
      <c r="D264" s="99"/>
      <c r="E264" s="114"/>
      <c r="F264" s="116"/>
      <c r="G264" s="27"/>
      <c r="H264" s="105"/>
      <c r="I264" s="111">
        <f>IF(Logiciel[[#This Row],[MOTIF]]="",0,Logiciel[[#This Row],[MONTANT HTVA REALISE]])</f>
        <v>0</v>
      </c>
      <c r="J264" s="32"/>
      <c r="L264" s="55">
        <f t="shared" si="4"/>
        <v>0</v>
      </c>
    </row>
    <row r="265" spans="1:12" ht="15.75" thickBot="1">
      <c r="A265" s="204" t="str">
        <f>IF(ISBLANK(Logiciel[[#This Row],[DATE]]),"",ROW(Logiciel[[#This Row],[NUM]])-ROW($A$19))</f>
        <v/>
      </c>
      <c r="B265" s="34"/>
      <c r="C265" s="98"/>
      <c r="D265" s="99"/>
      <c r="E265" s="114"/>
      <c r="F265" s="116"/>
      <c r="G265" s="27"/>
      <c r="H265" s="105"/>
      <c r="I265" s="111">
        <f>IF(Logiciel[[#This Row],[MOTIF]]="",0,Logiciel[[#This Row],[MONTANT HTVA REALISE]])</f>
        <v>0</v>
      </c>
      <c r="J265" s="32"/>
      <c r="L265" s="55">
        <f t="shared" si="4"/>
        <v>0</v>
      </c>
    </row>
    <row r="266" spans="1:12" ht="15.75" thickBot="1">
      <c r="A266" s="204" t="str">
        <f>IF(ISBLANK(Logiciel[[#This Row],[DATE]]),"",ROW(Logiciel[[#This Row],[NUM]])-ROW($A$19))</f>
        <v/>
      </c>
      <c r="B266" s="34"/>
      <c r="C266" s="98"/>
      <c r="D266" s="99"/>
      <c r="E266" s="114"/>
      <c r="F266" s="116"/>
      <c r="G266" s="27"/>
      <c r="H266" s="105"/>
      <c r="I266" s="111">
        <f>IF(Logiciel[[#This Row],[MOTIF]]="",0,Logiciel[[#This Row],[MONTANT HTVA REALISE]])</f>
        <v>0</v>
      </c>
      <c r="J266" s="32"/>
      <c r="L266" s="55">
        <f t="shared" si="4"/>
        <v>0</v>
      </c>
    </row>
    <row r="267" spans="1:12" ht="15.75" thickBot="1">
      <c r="A267" s="204" t="str">
        <f>IF(ISBLANK(Logiciel[[#This Row],[DATE]]),"",ROW(Logiciel[[#This Row],[NUM]])-ROW($A$19))</f>
        <v/>
      </c>
      <c r="B267" s="34"/>
      <c r="C267" s="98"/>
      <c r="D267" s="99"/>
      <c r="E267" s="114"/>
      <c r="F267" s="116"/>
      <c r="G267" s="27"/>
      <c r="H267" s="105"/>
      <c r="I267" s="111">
        <f>IF(Logiciel[[#This Row],[MOTIF]]="",0,Logiciel[[#This Row],[MONTANT HTVA REALISE]])</f>
        <v>0</v>
      </c>
      <c r="J267" s="32"/>
      <c r="L267" s="55">
        <f t="shared" si="4"/>
        <v>0</v>
      </c>
    </row>
    <row r="268" spans="1:12" ht="15.75" thickBot="1">
      <c r="A268" s="204" t="str">
        <f>IF(ISBLANK(Logiciel[[#This Row],[DATE]]),"",ROW(Logiciel[[#This Row],[NUM]])-ROW($A$19))</f>
        <v/>
      </c>
      <c r="B268" s="34"/>
      <c r="C268" s="98"/>
      <c r="D268" s="99"/>
      <c r="E268" s="114"/>
      <c r="F268" s="116"/>
      <c r="G268" s="27"/>
      <c r="H268" s="105"/>
      <c r="I268" s="111">
        <f>IF(Logiciel[[#This Row],[MOTIF]]="",0,Logiciel[[#This Row],[MONTANT HTVA REALISE]])</f>
        <v>0</v>
      </c>
      <c r="J268" s="32"/>
      <c r="L268" s="55">
        <f t="shared" si="4"/>
        <v>0</v>
      </c>
    </row>
    <row r="269" spans="1:12" ht="15.75" thickBot="1">
      <c r="A269" s="204" t="str">
        <f>IF(ISBLANK(Logiciel[[#This Row],[DATE]]),"",ROW(Logiciel[[#This Row],[NUM]])-ROW($A$19))</f>
        <v/>
      </c>
      <c r="B269" s="34"/>
      <c r="C269" s="98"/>
      <c r="D269" s="99"/>
      <c r="E269" s="114"/>
      <c r="F269" s="116"/>
      <c r="G269" s="27"/>
      <c r="H269" s="105"/>
      <c r="I269" s="111">
        <f>IF(Logiciel[[#This Row],[MOTIF]]="",0,Logiciel[[#This Row],[MONTANT HTVA REALISE]])</f>
        <v>0</v>
      </c>
      <c r="J269" s="32"/>
      <c r="L269" s="55">
        <f t="shared" si="4"/>
        <v>0</v>
      </c>
    </row>
    <row r="270" spans="1:12" ht="15.75" thickBot="1">
      <c r="A270" s="204" t="str">
        <f>IF(ISBLANK(Logiciel[[#This Row],[DATE]]),"",ROW(Logiciel[[#This Row],[NUM]])-ROW($A$19))</f>
        <v/>
      </c>
      <c r="B270" s="34"/>
      <c r="C270" s="98"/>
      <c r="D270" s="99"/>
      <c r="E270" s="114"/>
      <c r="F270" s="116"/>
      <c r="G270" s="27"/>
      <c r="H270" s="105"/>
      <c r="I270" s="111">
        <f>IF(Logiciel[[#This Row],[MOTIF]]="",0,Logiciel[[#This Row],[MONTANT HTVA REALISE]])</f>
        <v>0</v>
      </c>
      <c r="J270" s="32"/>
      <c r="L270" s="55">
        <f t="shared" si="4"/>
        <v>0</v>
      </c>
    </row>
    <row r="271" spans="1:12" ht="15.75" thickBot="1">
      <c r="A271" s="204" t="str">
        <f>IF(ISBLANK(Logiciel[[#This Row],[DATE]]),"",ROW(Logiciel[[#This Row],[NUM]])-ROW($A$19))</f>
        <v/>
      </c>
      <c r="B271" s="34"/>
      <c r="C271" s="98"/>
      <c r="D271" s="99"/>
      <c r="E271" s="114"/>
      <c r="F271" s="116"/>
      <c r="G271" s="27"/>
      <c r="H271" s="105"/>
      <c r="I271" s="111">
        <f>IF(Logiciel[[#This Row],[MOTIF]]="",0,Logiciel[[#This Row],[MONTANT HTVA REALISE]])</f>
        <v>0</v>
      </c>
      <c r="J271" s="32"/>
      <c r="L271" s="55">
        <f t="shared" si="4"/>
        <v>0</v>
      </c>
    </row>
    <row r="272" spans="1:12" ht="15.75" thickBot="1">
      <c r="A272" s="204" t="str">
        <f>IF(ISBLANK(Logiciel[[#This Row],[DATE]]),"",ROW(Logiciel[[#This Row],[NUM]])-ROW($A$19))</f>
        <v/>
      </c>
      <c r="B272" s="34"/>
      <c r="C272" s="98"/>
      <c r="D272" s="99"/>
      <c r="E272" s="114"/>
      <c r="F272" s="116"/>
      <c r="G272" s="27"/>
      <c r="H272" s="105"/>
      <c r="I272" s="111">
        <f>IF(Logiciel[[#This Row],[MOTIF]]="",0,Logiciel[[#This Row],[MONTANT HTVA REALISE]])</f>
        <v>0</v>
      </c>
      <c r="J272" s="32"/>
      <c r="L272" s="55">
        <f t="shared" si="4"/>
        <v>0</v>
      </c>
    </row>
    <row r="273" spans="1:12" ht="15.75" thickBot="1">
      <c r="A273" s="204" t="str">
        <f>IF(ISBLANK(Logiciel[[#This Row],[DATE]]),"",ROW(Logiciel[[#This Row],[NUM]])-ROW($A$19))</f>
        <v/>
      </c>
      <c r="B273" s="34"/>
      <c r="C273" s="98"/>
      <c r="D273" s="99"/>
      <c r="E273" s="114"/>
      <c r="F273" s="116"/>
      <c r="G273" s="27"/>
      <c r="H273" s="105"/>
      <c r="I273" s="111">
        <f>IF(Logiciel[[#This Row],[MOTIF]]="",0,Logiciel[[#This Row],[MONTANT HTVA REALISE]])</f>
        <v>0</v>
      </c>
      <c r="J273" s="32"/>
      <c r="L273" s="55">
        <f t="shared" si="4"/>
        <v>0</v>
      </c>
    </row>
    <row r="274" spans="1:12" ht="15.75" thickBot="1">
      <c r="A274" s="204" t="str">
        <f>IF(ISBLANK(Logiciel[[#This Row],[DATE]]),"",ROW(Logiciel[[#This Row],[NUM]])-ROW($A$19))</f>
        <v/>
      </c>
      <c r="B274" s="34"/>
      <c r="C274" s="98"/>
      <c r="D274" s="99"/>
      <c r="E274" s="114"/>
      <c r="F274" s="116"/>
      <c r="G274" s="27"/>
      <c r="H274" s="105"/>
      <c r="I274" s="111">
        <f>IF(Logiciel[[#This Row],[MOTIF]]="",0,Logiciel[[#This Row],[MONTANT HTVA REALISE]])</f>
        <v>0</v>
      </c>
      <c r="J274" s="32"/>
      <c r="L274" s="55">
        <f t="shared" si="4"/>
        <v>0</v>
      </c>
    </row>
    <row r="275" spans="1:12" ht="15.75" thickBot="1">
      <c r="A275" s="204" t="str">
        <f>IF(ISBLANK(Logiciel[[#This Row],[DATE]]),"",ROW(Logiciel[[#This Row],[NUM]])-ROW($A$19))</f>
        <v/>
      </c>
      <c r="B275" s="34"/>
      <c r="C275" s="98"/>
      <c r="D275" s="99"/>
      <c r="E275" s="114"/>
      <c r="F275" s="116"/>
      <c r="G275" s="27"/>
      <c r="H275" s="105"/>
      <c r="I275" s="111">
        <f>IF(Logiciel[[#This Row],[MOTIF]]="",0,Logiciel[[#This Row],[MONTANT HTVA REALISE]])</f>
        <v>0</v>
      </c>
      <c r="J275" s="32"/>
      <c r="L275" s="55">
        <f t="shared" si="4"/>
        <v>0</v>
      </c>
    </row>
    <row r="276" spans="1:12" ht="15.75" thickBot="1">
      <c r="A276" s="204" t="str">
        <f>IF(ISBLANK(Logiciel[[#This Row],[DATE]]),"",ROW(Logiciel[[#This Row],[NUM]])-ROW($A$19))</f>
        <v/>
      </c>
      <c r="B276" s="34"/>
      <c r="C276" s="98"/>
      <c r="D276" s="99"/>
      <c r="E276" s="114"/>
      <c r="F276" s="116"/>
      <c r="G276" s="27"/>
      <c r="H276" s="105"/>
      <c r="I276" s="111">
        <f>IF(Logiciel[[#This Row],[MOTIF]]="",0,Logiciel[[#This Row],[MONTANT HTVA REALISE]])</f>
        <v>0</v>
      </c>
      <c r="J276" s="32"/>
      <c r="L276" s="55">
        <f t="shared" si="4"/>
        <v>0</v>
      </c>
    </row>
    <row r="277" spans="1:12" ht="15.75" thickBot="1">
      <c r="A277" s="204" t="str">
        <f>IF(ISBLANK(Logiciel[[#This Row],[DATE]]),"",ROW(Logiciel[[#This Row],[NUM]])-ROW($A$19))</f>
        <v/>
      </c>
      <c r="B277" s="34"/>
      <c r="C277" s="98"/>
      <c r="D277" s="99"/>
      <c r="E277" s="114"/>
      <c r="F277" s="116"/>
      <c r="G277" s="27"/>
      <c r="H277" s="105"/>
      <c r="I277" s="111">
        <f>IF(Logiciel[[#This Row],[MOTIF]]="",0,Logiciel[[#This Row],[MONTANT HTVA REALISE]])</f>
        <v>0</v>
      </c>
      <c r="J277" s="32"/>
      <c r="L277" s="55">
        <f t="shared" si="4"/>
        <v>0</v>
      </c>
    </row>
    <row r="278" spans="1:12" ht="15.75" thickBot="1">
      <c r="A278" s="204" t="str">
        <f>IF(ISBLANK(Logiciel[[#This Row],[DATE]]),"",ROW(Logiciel[[#This Row],[NUM]])-ROW($A$19))</f>
        <v/>
      </c>
      <c r="B278" s="34"/>
      <c r="C278" s="98"/>
      <c r="D278" s="99"/>
      <c r="E278" s="114"/>
      <c r="F278" s="116"/>
      <c r="G278" s="27"/>
      <c r="H278" s="105"/>
      <c r="I278" s="111">
        <f>IF(Logiciel[[#This Row],[MOTIF]]="",0,Logiciel[[#This Row],[MONTANT HTVA REALISE]])</f>
        <v>0</v>
      </c>
      <c r="J278" s="32"/>
      <c r="L278" s="55">
        <f t="shared" ref="L278:L313" si="5">+F278-I278</f>
        <v>0</v>
      </c>
    </row>
    <row r="279" spans="1:12" ht="15.75" thickBot="1">
      <c r="A279" s="204" t="str">
        <f>IF(ISBLANK(Logiciel[[#This Row],[DATE]]),"",ROW(Logiciel[[#This Row],[NUM]])-ROW($A$19))</f>
        <v/>
      </c>
      <c r="B279" s="34"/>
      <c r="C279" s="98"/>
      <c r="D279" s="99"/>
      <c r="E279" s="114"/>
      <c r="F279" s="116"/>
      <c r="G279" s="27"/>
      <c r="H279" s="105"/>
      <c r="I279" s="111">
        <f>IF(Logiciel[[#This Row],[MOTIF]]="",0,Logiciel[[#This Row],[MONTANT HTVA REALISE]])</f>
        <v>0</v>
      </c>
      <c r="J279" s="32"/>
      <c r="L279" s="55">
        <f t="shared" si="5"/>
        <v>0</v>
      </c>
    </row>
    <row r="280" spans="1:12" ht="15.75" thickBot="1">
      <c r="A280" s="204" t="str">
        <f>IF(ISBLANK(Logiciel[[#This Row],[DATE]]),"",ROW(Logiciel[[#This Row],[NUM]])-ROW($A$19))</f>
        <v/>
      </c>
      <c r="B280" s="34"/>
      <c r="C280" s="98"/>
      <c r="D280" s="99"/>
      <c r="E280" s="114"/>
      <c r="F280" s="116"/>
      <c r="G280" s="27"/>
      <c r="H280" s="105"/>
      <c r="I280" s="111">
        <f>IF(Logiciel[[#This Row],[MOTIF]]="",0,Logiciel[[#This Row],[MONTANT HTVA REALISE]])</f>
        <v>0</v>
      </c>
      <c r="J280" s="32"/>
      <c r="L280" s="55">
        <f t="shared" si="5"/>
        <v>0</v>
      </c>
    </row>
    <row r="281" spans="1:12" ht="15.75" thickBot="1">
      <c r="A281" s="204" t="str">
        <f>IF(ISBLANK(Logiciel[[#This Row],[DATE]]),"",ROW(Logiciel[[#This Row],[NUM]])-ROW($A$19))</f>
        <v/>
      </c>
      <c r="B281" s="34"/>
      <c r="C281" s="98"/>
      <c r="D281" s="99"/>
      <c r="E281" s="114"/>
      <c r="F281" s="116"/>
      <c r="G281" s="27"/>
      <c r="H281" s="105"/>
      <c r="I281" s="111">
        <f>IF(Logiciel[[#This Row],[MOTIF]]="",0,Logiciel[[#This Row],[MONTANT HTVA REALISE]])</f>
        <v>0</v>
      </c>
      <c r="J281" s="32"/>
      <c r="L281" s="55">
        <f t="shared" si="5"/>
        <v>0</v>
      </c>
    </row>
    <row r="282" spans="1:12" ht="15.75" thickBot="1">
      <c r="A282" s="204" t="str">
        <f>IF(ISBLANK(Logiciel[[#This Row],[DATE]]),"",ROW(Logiciel[[#This Row],[NUM]])-ROW($A$19))</f>
        <v/>
      </c>
      <c r="B282" s="34"/>
      <c r="C282" s="98"/>
      <c r="D282" s="99"/>
      <c r="E282" s="114"/>
      <c r="F282" s="116"/>
      <c r="G282" s="27"/>
      <c r="H282" s="105"/>
      <c r="I282" s="111">
        <f>IF(Logiciel[[#This Row],[MOTIF]]="",0,Logiciel[[#This Row],[MONTANT HTVA REALISE]])</f>
        <v>0</v>
      </c>
      <c r="J282" s="32"/>
      <c r="L282" s="55">
        <f t="shared" si="5"/>
        <v>0</v>
      </c>
    </row>
    <row r="283" spans="1:12" ht="15.75" thickBot="1">
      <c r="A283" s="204" t="str">
        <f>IF(ISBLANK(Logiciel[[#This Row],[DATE]]),"",ROW(Logiciel[[#This Row],[NUM]])-ROW($A$19))</f>
        <v/>
      </c>
      <c r="B283" s="34"/>
      <c r="C283" s="98"/>
      <c r="D283" s="99"/>
      <c r="E283" s="114"/>
      <c r="F283" s="116"/>
      <c r="G283" s="27"/>
      <c r="H283" s="105"/>
      <c r="I283" s="111">
        <f>IF(Logiciel[[#This Row],[MOTIF]]="",0,Logiciel[[#This Row],[MONTANT HTVA REALISE]])</f>
        <v>0</v>
      </c>
      <c r="J283" s="32"/>
      <c r="L283" s="55">
        <f t="shared" si="5"/>
        <v>0</v>
      </c>
    </row>
    <row r="284" spans="1:12" ht="15.75" thickBot="1">
      <c r="A284" s="204" t="str">
        <f>IF(ISBLANK(Logiciel[[#This Row],[DATE]]),"",ROW(Logiciel[[#This Row],[NUM]])-ROW($A$19))</f>
        <v/>
      </c>
      <c r="B284" s="34"/>
      <c r="C284" s="98"/>
      <c r="D284" s="99"/>
      <c r="E284" s="114"/>
      <c r="F284" s="116"/>
      <c r="G284" s="27"/>
      <c r="H284" s="105"/>
      <c r="I284" s="111">
        <f>IF(Logiciel[[#This Row],[MOTIF]]="",0,Logiciel[[#This Row],[MONTANT HTVA REALISE]])</f>
        <v>0</v>
      </c>
      <c r="J284" s="32"/>
      <c r="L284" s="55">
        <f t="shared" si="5"/>
        <v>0</v>
      </c>
    </row>
    <row r="285" spans="1:12" ht="15.75" thickBot="1">
      <c r="A285" s="204" t="str">
        <f>IF(ISBLANK(Logiciel[[#This Row],[DATE]]),"",ROW(Logiciel[[#This Row],[NUM]])-ROW($A$19))</f>
        <v/>
      </c>
      <c r="B285" s="34"/>
      <c r="C285" s="98"/>
      <c r="D285" s="99"/>
      <c r="E285" s="114"/>
      <c r="F285" s="116"/>
      <c r="G285" s="27"/>
      <c r="H285" s="105"/>
      <c r="I285" s="111">
        <f>IF(Logiciel[[#This Row],[MOTIF]]="",0,Logiciel[[#This Row],[MONTANT HTVA REALISE]])</f>
        <v>0</v>
      </c>
      <c r="J285" s="32"/>
      <c r="L285" s="55">
        <f t="shared" si="5"/>
        <v>0</v>
      </c>
    </row>
    <row r="286" spans="1:12" ht="15.75" thickBot="1">
      <c r="A286" s="204" t="str">
        <f>IF(ISBLANK(Logiciel[[#This Row],[DATE]]),"",ROW(Logiciel[[#This Row],[NUM]])-ROW($A$19))</f>
        <v/>
      </c>
      <c r="B286" s="34"/>
      <c r="C286" s="98"/>
      <c r="D286" s="99"/>
      <c r="E286" s="114"/>
      <c r="F286" s="116"/>
      <c r="G286" s="27"/>
      <c r="H286" s="105"/>
      <c r="I286" s="111">
        <f>IF(Logiciel[[#This Row],[MOTIF]]="",0,Logiciel[[#This Row],[MONTANT HTVA REALISE]])</f>
        <v>0</v>
      </c>
      <c r="J286" s="32"/>
      <c r="L286" s="55">
        <f t="shared" si="5"/>
        <v>0</v>
      </c>
    </row>
    <row r="287" spans="1:12" ht="15.75" thickBot="1">
      <c r="A287" s="204" t="str">
        <f>IF(ISBLANK(Logiciel[[#This Row],[DATE]]),"",ROW(Logiciel[[#This Row],[NUM]])-ROW($A$19))</f>
        <v/>
      </c>
      <c r="B287" s="34"/>
      <c r="C287" s="98"/>
      <c r="D287" s="99"/>
      <c r="E287" s="114"/>
      <c r="F287" s="116"/>
      <c r="G287" s="27"/>
      <c r="H287" s="105"/>
      <c r="I287" s="111">
        <f>IF(Logiciel[[#This Row],[MOTIF]]="",0,Logiciel[[#This Row],[MONTANT HTVA REALISE]])</f>
        <v>0</v>
      </c>
      <c r="J287" s="32"/>
      <c r="L287" s="55">
        <f t="shared" si="5"/>
        <v>0</v>
      </c>
    </row>
    <row r="288" spans="1:12" ht="15.75" thickBot="1">
      <c r="A288" s="204" t="str">
        <f>IF(ISBLANK(Logiciel[[#This Row],[DATE]]),"",ROW(Logiciel[[#This Row],[NUM]])-ROW($A$19))</f>
        <v/>
      </c>
      <c r="B288" s="34"/>
      <c r="C288" s="98"/>
      <c r="D288" s="99"/>
      <c r="E288" s="114"/>
      <c r="F288" s="116"/>
      <c r="G288" s="27"/>
      <c r="H288" s="105"/>
      <c r="I288" s="111">
        <f>IF(Logiciel[[#This Row],[MOTIF]]="",0,Logiciel[[#This Row],[MONTANT HTVA REALISE]])</f>
        <v>0</v>
      </c>
      <c r="J288" s="32"/>
      <c r="L288" s="55">
        <f t="shared" si="5"/>
        <v>0</v>
      </c>
    </row>
    <row r="289" spans="1:12" ht="15.75" thickBot="1">
      <c r="A289" s="204" t="str">
        <f>IF(ISBLANK(Logiciel[[#This Row],[DATE]]),"",ROW(Logiciel[[#This Row],[NUM]])-ROW($A$19))</f>
        <v/>
      </c>
      <c r="B289" s="34"/>
      <c r="C289" s="98"/>
      <c r="D289" s="99"/>
      <c r="E289" s="114"/>
      <c r="F289" s="116"/>
      <c r="G289" s="27"/>
      <c r="H289" s="105"/>
      <c r="I289" s="111">
        <f>IF(Logiciel[[#This Row],[MOTIF]]="",0,Logiciel[[#This Row],[MONTANT HTVA REALISE]])</f>
        <v>0</v>
      </c>
      <c r="J289" s="32"/>
      <c r="L289" s="55">
        <f t="shared" si="5"/>
        <v>0</v>
      </c>
    </row>
    <row r="290" spans="1:12" ht="15.75" thickBot="1">
      <c r="A290" s="204" t="str">
        <f>IF(ISBLANK(Logiciel[[#This Row],[DATE]]),"",ROW(Logiciel[[#This Row],[NUM]])-ROW($A$19))</f>
        <v/>
      </c>
      <c r="B290" s="34"/>
      <c r="C290" s="98"/>
      <c r="D290" s="99"/>
      <c r="E290" s="114"/>
      <c r="F290" s="116"/>
      <c r="G290" s="27"/>
      <c r="H290" s="105"/>
      <c r="I290" s="111">
        <f>IF(Logiciel[[#This Row],[MOTIF]]="",0,Logiciel[[#This Row],[MONTANT HTVA REALISE]])</f>
        <v>0</v>
      </c>
      <c r="J290" s="32"/>
      <c r="L290" s="55">
        <f t="shared" si="5"/>
        <v>0</v>
      </c>
    </row>
    <row r="291" spans="1:12" ht="15.75" thickBot="1">
      <c r="A291" s="204" t="str">
        <f>IF(ISBLANK(Logiciel[[#This Row],[DATE]]),"",ROW(Logiciel[[#This Row],[NUM]])-ROW($A$19))</f>
        <v/>
      </c>
      <c r="B291" s="34"/>
      <c r="C291" s="98"/>
      <c r="D291" s="99"/>
      <c r="E291" s="114"/>
      <c r="F291" s="116"/>
      <c r="G291" s="27"/>
      <c r="H291" s="105"/>
      <c r="I291" s="111">
        <f>IF(Logiciel[[#This Row],[MOTIF]]="",0,Logiciel[[#This Row],[MONTANT HTVA REALISE]])</f>
        <v>0</v>
      </c>
      <c r="J291" s="32"/>
      <c r="L291" s="55">
        <f t="shared" si="5"/>
        <v>0</v>
      </c>
    </row>
    <row r="292" spans="1:12" ht="15.75" thickBot="1">
      <c r="A292" s="204" t="str">
        <f>IF(ISBLANK(Logiciel[[#This Row],[DATE]]),"",ROW(Logiciel[[#This Row],[NUM]])-ROW($A$19))</f>
        <v/>
      </c>
      <c r="B292" s="34"/>
      <c r="C292" s="98"/>
      <c r="D292" s="99"/>
      <c r="E292" s="114"/>
      <c r="F292" s="116"/>
      <c r="G292" s="27"/>
      <c r="H292" s="105"/>
      <c r="I292" s="111">
        <f>IF(Logiciel[[#This Row],[MOTIF]]="",0,Logiciel[[#This Row],[MONTANT HTVA REALISE]])</f>
        <v>0</v>
      </c>
      <c r="J292" s="32"/>
      <c r="L292" s="55">
        <f t="shared" si="5"/>
        <v>0</v>
      </c>
    </row>
    <row r="293" spans="1:12" ht="15.75" thickBot="1">
      <c r="A293" s="204" t="str">
        <f>IF(ISBLANK(Logiciel[[#This Row],[DATE]]),"",ROW(Logiciel[[#This Row],[NUM]])-ROW($A$19))</f>
        <v/>
      </c>
      <c r="B293" s="34"/>
      <c r="C293" s="98"/>
      <c r="D293" s="99"/>
      <c r="E293" s="114"/>
      <c r="F293" s="116"/>
      <c r="G293" s="27"/>
      <c r="H293" s="105"/>
      <c r="I293" s="111">
        <f>IF(Logiciel[[#This Row],[MOTIF]]="",0,Logiciel[[#This Row],[MONTANT HTVA REALISE]])</f>
        <v>0</v>
      </c>
      <c r="J293" s="32"/>
      <c r="L293" s="55">
        <f t="shared" si="5"/>
        <v>0</v>
      </c>
    </row>
    <row r="294" spans="1:12" ht="15.75" thickBot="1">
      <c r="A294" s="204" t="str">
        <f>IF(ISBLANK(Logiciel[[#This Row],[DATE]]),"",ROW(Logiciel[[#This Row],[NUM]])-ROW($A$19))</f>
        <v/>
      </c>
      <c r="B294" s="34"/>
      <c r="C294" s="98"/>
      <c r="D294" s="99"/>
      <c r="E294" s="114"/>
      <c r="F294" s="116"/>
      <c r="G294" s="27"/>
      <c r="H294" s="105"/>
      <c r="I294" s="111">
        <f>IF(Logiciel[[#This Row],[MOTIF]]="",0,Logiciel[[#This Row],[MONTANT HTVA REALISE]])</f>
        <v>0</v>
      </c>
      <c r="J294" s="32"/>
      <c r="L294" s="55">
        <f t="shared" si="5"/>
        <v>0</v>
      </c>
    </row>
    <row r="295" spans="1:12" ht="15.75" thickBot="1">
      <c r="A295" s="204" t="str">
        <f>IF(ISBLANK(Logiciel[[#This Row],[DATE]]),"",ROW(Logiciel[[#This Row],[NUM]])-ROW($A$19))</f>
        <v/>
      </c>
      <c r="B295" s="34"/>
      <c r="C295" s="98"/>
      <c r="D295" s="99"/>
      <c r="E295" s="114"/>
      <c r="F295" s="116"/>
      <c r="G295" s="27"/>
      <c r="H295" s="105"/>
      <c r="I295" s="111">
        <f>IF(Logiciel[[#This Row],[MOTIF]]="",0,Logiciel[[#This Row],[MONTANT HTVA REALISE]])</f>
        <v>0</v>
      </c>
      <c r="J295" s="32"/>
      <c r="L295" s="55">
        <f t="shared" si="5"/>
        <v>0</v>
      </c>
    </row>
    <row r="296" spans="1:12" ht="15.75" thickBot="1">
      <c r="A296" s="204" t="str">
        <f>IF(ISBLANK(Logiciel[[#This Row],[DATE]]),"",ROW(Logiciel[[#This Row],[NUM]])-ROW($A$19))</f>
        <v/>
      </c>
      <c r="B296" s="34"/>
      <c r="C296" s="98"/>
      <c r="D296" s="99"/>
      <c r="E296" s="114"/>
      <c r="F296" s="116"/>
      <c r="G296" s="27"/>
      <c r="H296" s="105"/>
      <c r="I296" s="111">
        <f>IF(Logiciel[[#This Row],[MOTIF]]="",0,Logiciel[[#This Row],[MONTANT HTVA REALISE]])</f>
        <v>0</v>
      </c>
      <c r="J296" s="32"/>
      <c r="L296" s="55">
        <f t="shared" si="5"/>
        <v>0</v>
      </c>
    </row>
    <row r="297" spans="1:12" ht="15.75" thickBot="1">
      <c r="A297" s="204" t="str">
        <f>IF(ISBLANK(Logiciel[[#This Row],[DATE]]),"",ROW(Logiciel[[#This Row],[NUM]])-ROW($A$19))</f>
        <v/>
      </c>
      <c r="B297" s="34"/>
      <c r="C297" s="98"/>
      <c r="D297" s="99"/>
      <c r="E297" s="114"/>
      <c r="F297" s="116"/>
      <c r="G297" s="27"/>
      <c r="H297" s="105"/>
      <c r="I297" s="111">
        <f>IF(Logiciel[[#This Row],[MOTIF]]="",0,Logiciel[[#This Row],[MONTANT HTVA REALISE]])</f>
        <v>0</v>
      </c>
      <c r="J297" s="32"/>
      <c r="L297" s="55">
        <f t="shared" si="5"/>
        <v>0</v>
      </c>
    </row>
    <row r="298" spans="1:12" ht="15.75" thickBot="1">
      <c r="A298" s="204" t="str">
        <f>IF(ISBLANK(Logiciel[[#This Row],[DATE]]),"",ROW(Logiciel[[#This Row],[NUM]])-ROW($A$19))</f>
        <v/>
      </c>
      <c r="B298" s="34"/>
      <c r="C298" s="98"/>
      <c r="D298" s="99"/>
      <c r="E298" s="114"/>
      <c r="F298" s="116"/>
      <c r="G298" s="27"/>
      <c r="H298" s="105"/>
      <c r="I298" s="111">
        <f>IF(Logiciel[[#This Row],[MOTIF]]="",0,Logiciel[[#This Row],[MONTANT HTVA REALISE]])</f>
        <v>0</v>
      </c>
      <c r="J298" s="32"/>
      <c r="L298" s="55">
        <f t="shared" si="5"/>
        <v>0</v>
      </c>
    </row>
    <row r="299" spans="1:12" ht="15.75" thickBot="1">
      <c r="A299" s="204" t="str">
        <f>IF(ISBLANK(Logiciel[[#This Row],[DATE]]),"",ROW(Logiciel[[#This Row],[NUM]])-ROW($A$19))</f>
        <v/>
      </c>
      <c r="B299" s="34"/>
      <c r="C299" s="98"/>
      <c r="D299" s="99"/>
      <c r="E299" s="114"/>
      <c r="F299" s="116"/>
      <c r="G299" s="27"/>
      <c r="H299" s="105"/>
      <c r="I299" s="111">
        <f>IF(Logiciel[[#This Row],[MOTIF]]="",0,Logiciel[[#This Row],[MONTANT HTVA REALISE]])</f>
        <v>0</v>
      </c>
      <c r="J299" s="32"/>
      <c r="L299" s="55">
        <f t="shared" si="5"/>
        <v>0</v>
      </c>
    </row>
    <row r="300" spans="1:12" ht="15.75" thickBot="1">
      <c r="A300" s="204" t="str">
        <f>IF(ISBLANK(Logiciel[[#This Row],[DATE]]),"",ROW(Logiciel[[#This Row],[NUM]])-ROW($A$19))</f>
        <v/>
      </c>
      <c r="B300" s="34"/>
      <c r="C300" s="98"/>
      <c r="D300" s="99"/>
      <c r="E300" s="114"/>
      <c r="F300" s="116"/>
      <c r="G300" s="27"/>
      <c r="H300" s="105"/>
      <c r="I300" s="111">
        <f>IF(Logiciel[[#This Row],[MOTIF]]="",0,Logiciel[[#This Row],[MONTANT HTVA REALISE]])</f>
        <v>0</v>
      </c>
      <c r="J300" s="32"/>
      <c r="L300" s="55">
        <f t="shared" si="5"/>
        <v>0</v>
      </c>
    </row>
    <row r="301" spans="1:12" ht="15.75" thickBot="1">
      <c r="A301" s="204" t="str">
        <f>IF(ISBLANK(Logiciel[[#This Row],[DATE]]),"",ROW(Logiciel[[#This Row],[NUM]])-ROW($A$19))</f>
        <v/>
      </c>
      <c r="B301" s="34"/>
      <c r="C301" s="98"/>
      <c r="D301" s="99"/>
      <c r="E301" s="114"/>
      <c r="F301" s="116"/>
      <c r="G301" s="27"/>
      <c r="H301" s="105"/>
      <c r="I301" s="111">
        <f>IF(Logiciel[[#This Row],[MOTIF]]="",0,Logiciel[[#This Row],[MONTANT HTVA REALISE]])</f>
        <v>0</v>
      </c>
      <c r="J301" s="32"/>
      <c r="L301" s="55">
        <f t="shared" si="5"/>
        <v>0</v>
      </c>
    </row>
    <row r="302" spans="1:12" ht="15.75" thickBot="1">
      <c r="A302" s="204" t="str">
        <f>IF(ISBLANK(Logiciel[[#This Row],[DATE]]),"",ROW(Logiciel[[#This Row],[NUM]])-ROW($A$19))</f>
        <v/>
      </c>
      <c r="B302" s="34"/>
      <c r="C302" s="98"/>
      <c r="D302" s="99"/>
      <c r="E302" s="114"/>
      <c r="F302" s="116"/>
      <c r="G302" s="27"/>
      <c r="H302" s="105"/>
      <c r="I302" s="111">
        <f>IF(Logiciel[[#This Row],[MOTIF]]="",0,Logiciel[[#This Row],[MONTANT HTVA REALISE]])</f>
        <v>0</v>
      </c>
      <c r="J302" s="32"/>
      <c r="L302" s="55">
        <f t="shared" si="5"/>
        <v>0</v>
      </c>
    </row>
    <row r="303" spans="1:12" ht="15.75" thickBot="1">
      <c r="A303" s="204" t="str">
        <f>IF(ISBLANK(Logiciel[[#This Row],[DATE]]),"",ROW(Logiciel[[#This Row],[NUM]])-ROW($A$19))</f>
        <v/>
      </c>
      <c r="B303" s="34"/>
      <c r="C303" s="98"/>
      <c r="D303" s="99"/>
      <c r="E303" s="114"/>
      <c r="F303" s="116"/>
      <c r="G303" s="27"/>
      <c r="H303" s="105"/>
      <c r="I303" s="111">
        <f>IF(Logiciel[[#This Row],[MOTIF]]="",0,Logiciel[[#This Row],[MONTANT HTVA REALISE]])</f>
        <v>0</v>
      </c>
      <c r="J303" s="32"/>
      <c r="L303" s="55">
        <f t="shared" si="5"/>
        <v>0</v>
      </c>
    </row>
    <row r="304" spans="1:12" ht="15.75" thickBot="1">
      <c r="A304" s="204" t="str">
        <f>IF(ISBLANK(Logiciel[[#This Row],[DATE]]),"",ROW(Logiciel[[#This Row],[NUM]])-ROW($A$19))</f>
        <v/>
      </c>
      <c r="B304" s="34"/>
      <c r="C304" s="98"/>
      <c r="D304" s="99"/>
      <c r="E304" s="114"/>
      <c r="F304" s="116"/>
      <c r="G304" s="27"/>
      <c r="H304" s="105"/>
      <c r="I304" s="111">
        <f>IF(Logiciel[[#This Row],[MOTIF]]="",0,Logiciel[[#This Row],[MONTANT HTVA REALISE]])</f>
        <v>0</v>
      </c>
      <c r="J304" s="32"/>
      <c r="L304" s="55">
        <f t="shared" si="5"/>
        <v>0</v>
      </c>
    </row>
    <row r="305" spans="1:12" ht="15.75" thickBot="1">
      <c r="A305" s="204" t="str">
        <f>IF(ISBLANK(Logiciel[[#This Row],[DATE]]),"",ROW(Logiciel[[#This Row],[NUM]])-ROW($A$19))</f>
        <v/>
      </c>
      <c r="B305" s="34"/>
      <c r="C305" s="98"/>
      <c r="D305" s="99"/>
      <c r="E305" s="114"/>
      <c r="F305" s="116"/>
      <c r="G305" s="27"/>
      <c r="H305" s="105"/>
      <c r="I305" s="111">
        <f>IF(Logiciel[[#This Row],[MOTIF]]="",0,Logiciel[[#This Row],[MONTANT HTVA REALISE]])</f>
        <v>0</v>
      </c>
      <c r="J305" s="32"/>
      <c r="L305" s="55">
        <f t="shared" si="5"/>
        <v>0</v>
      </c>
    </row>
    <row r="306" spans="1:12" ht="15.75" thickBot="1">
      <c r="A306" s="204" t="str">
        <f>IF(ISBLANK(Logiciel[[#This Row],[DATE]]),"",ROW(Logiciel[[#This Row],[NUM]])-ROW($A$19))</f>
        <v/>
      </c>
      <c r="B306" s="34"/>
      <c r="C306" s="98"/>
      <c r="D306" s="99"/>
      <c r="E306" s="114"/>
      <c r="F306" s="116"/>
      <c r="G306" s="27"/>
      <c r="H306" s="105"/>
      <c r="I306" s="111">
        <f>IF(Logiciel[[#This Row],[MOTIF]]="",0,Logiciel[[#This Row],[MONTANT HTVA REALISE]])</f>
        <v>0</v>
      </c>
      <c r="J306" s="32"/>
      <c r="L306" s="55">
        <f t="shared" si="5"/>
        <v>0</v>
      </c>
    </row>
    <row r="307" spans="1:12" ht="15.75" thickBot="1">
      <c r="A307" s="204" t="str">
        <f>IF(ISBLANK(Logiciel[[#This Row],[DATE]]),"",ROW(Logiciel[[#This Row],[NUM]])-ROW($A$19))</f>
        <v/>
      </c>
      <c r="B307" s="34"/>
      <c r="C307" s="98"/>
      <c r="D307" s="99"/>
      <c r="E307" s="114"/>
      <c r="F307" s="116"/>
      <c r="G307" s="27"/>
      <c r="H307" s="105"/>
      <c r="I307" s="111">
        <f>IF(Logiciel[[#This Row],[MOTIF]]="",0,Logiciel[[#This Row],[MONTANT HTVA REALISE]])</f>
        <v>0</v>
      </c>
      <c r="J307" s="32"/>
      <c r="L307" s="55">
        <f t="shared" si="5"/>
        <v>0</v>
      </c>
    </row>
    <row r="308" spans="1:12" ht="15.75" thickBot="1">
      <c r="A308" s="204" t="str">
        <f>IF(ISBLANK(Logiciel[[#This Row],[DATE]]),"",ROW(Logiciel[[#This Row],[NUM]])-ROW($A$19))</f>
        <v/>
      </c>
      <c r="B308" s="34"/>
      <c r="C308" s="98"/>
      <c r="D308" s="99"/>
      <c r="E308" s="114"/>
      <c r="F308" s="116"/>
      <c r="G308" s="27"/>
      <c r="H308" s="105"/>
      <c r="I308" s="111">
        <f>IF(Logiciel[[#This Row],[MOTIF]]="",0,Logiciel[[#This Row],[MONTANT HTVA REALISE]])</f>
        <v>0</v>
      </c>
      <c r="J308" s="32"/>
      <c r="L308" s="55">
        <f t="shared" si="5"/>
        <v>0</v>
      </c>
    </row>
    <row r="309" spans="1:12" ht="15.75" thickBot="1">
      <c r="A309" s="204" t="str">
        <f>IF(ISBLANK(Logiciel[[#This Row],[DATE]]),"",ROW(Logiciel[[#This Row],[NUM]])-ROW($A$19))</f>
        <v/>
      </c>
      <c r="B309" s="34"/>
      <c r="C309" s="98"/>
      <c r="D309" s="99"/>
      <c r="E309" s="114"/>
      <c r="F309" s="116"/>
      <c r="G309" s="27"/>
      <c r="H309" s="105"/>
      <c r="I309" s="111">
        <f>IF(Logiciel[[#This Row],[MOTIF]]="",0,Logiciel[[#This Row],[MONTANT HTVA REALISE]])</f>
        <v>0</v>
      </c>
      <c r="J309" s="32"/>
      <c r="L309" s="55">
        <f t="shared" si="5"/>
        <v>0</v>
      </c>
    </row>
    <row r="310" spans="1:12" ht="15.75" thickBot="1">
      <c r="A310" s="204" t="str">
        <f>IF(ISBLANK(Logiciel[[#This Row],[DATE]]),"",ROW(Logiciel[[#This Row],[NUM]])-ROW($A$19))</f>
        <v/>
      </c>
      <c r="B310" s="34"/>
      <c r="C310" s="98"/>
      <c r="D310" s="99"/>
      <c r="E310" s="114"/>
      <c r="F310" s="116"/>
      <c r="G310" s="27"/>
      <c r="H310" s="105"/>
      <c r="I310" s="111">
        <f>IF(Logiciel[[#This Row],[MOTIF]]="",0,Logiciel[[#This Row],[MONTANT HTVA REALISE]])</f>
        <v>0</v>
      </c>
      <c r="J310" s="32"/>
      <c r="L310" s="55">
        <f t="shared" si="5"/>
        <v>0</v>
      </c>
    </row>
    <row r="311" spans="1:12" ht="15.75" thickBot="1">
      <c r="A311" s="204" t="str">
        <f>IF(ISBLANK(Logiciel[[#This Row],[DATE]]),"",ROW(Logiciel[[#This Row],[NUM]])-ROW($A$19))</f>
        <v/>
      </c>
      <c r="B311" s="34"/>
      <c r="C311" s="98"/>
      <c r="D311" s="99"/>
      <c r="E311" s="114"/>
      <c r="F311" s="116"/>
      <c r="G311" s="27"/>
      <c r="H311" s="105"/>
      <c r="I311" s="111">
        <f>IF(Logiciel[[#This Row],[MOTIF]]="",0,Logiciel[[#This Row],[MONTANT HTVA REALISE]])</f>
        <v>0</v>
      </c>
      <c r="J311" s="32"/>
      <c r="L311" s="55">
        <f t="shared" si="5"/>
        <v>0</v>
      </c>
    </row>
    <row r="312" spans="1:12" ht="15.75" thickBot="1">
      <c r="A312" s="204" t="str">
        <f>IF(ISBLANK(Logiciel[[#This Row],[DATE]]),"",ROW(Logiciel[[#This Row],[NUM]])-ROW($A$19))</f>
        <v/>
      </c>
      <c r="B312" s="34"/>
      <c r="C312" s="98"/>
      <c r="D312" s="99"/>
      <c r="E312" s="114"/>
      <c r="F312" s="116"/>
      <c r="G312" s="27"/>
      <c r="H312" s="105"/>
      <c r="I312" s="111">
        <f>IF(Logiciel[[#This Row],[MOTIF]]="",0,Logiciel[[#This Row],[MONTANT HTVA REALISE]])</f>
        <v>0</v>
      </c>
      <c r="J312" s="32"/>
      <c r="L312" s="55">
        <f t="shared" si="5"/>
        <v>0</v>
      </c>
    </row>
    <row r="313" spans="1:12" ht="15.75" thickBot="1">
      <c r="A313" s="204" t="str">
        <f>IF(ISBLANK(Logiciel[[#This Row],[DATE]]),"",ROW(Logiciel[[#This Row],[NUM]])-ROW($A$19))</f>
        <v/>
      </c>
      <c r="B313" s="34"/>
      <c r="C313" s="98"/>
      <c r="D313" s="99"/>
      <c r="E313" s="114"/>
      <c r="F313" s="116"/>
      <c r="G313" s="27"/>
      <c r="H313" s="105"/>
      <c r="I313" s="111">
        <f>IF(Logiciel[[#This Row],[MOTIF]]="",0,Logiciel[[#This Row],[MONTANT HTVA REALISE]])</f>
        <v>0</v>
      </c>
      <c r="J313" s="32"/>
      <c r="L313" s="55">
        <f t="shared" si="5"/>
        <v>0</v>
      </c>
    </row>
    <row r="314" spans="1:12">
      <c r="G314" s="27"/>
    </row>
    <row r="315" spans="1:12">
      <c r="G315" s="27"/>
    </row>
  </sheetData>
  <sheetProtection algorithmName="SHA-512" hashValue="39K1NmJlwYLGILIFL2qp9PSS6SZ1dcs1W5onrAH3HqKPcVb6ADuLPWQDej/aNTiFjB8U41vuwaEG9M7U0XzF8Q==" saltValue="gZV1AzOYxeVYhHJoY7NnMQ=="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313">
    <cfRule type="notContainsBlanks" dxfId="162" priority="4">
      <formula>LEN(TRIM(A20))&gt;0</formula>
    </cfRule>
  </conditionalFormatting>
  <conditionalFormatting sqref="D2">
    <cfRule type="notContainsBlanks" dxfId="161" priority="3">
      <formula>LEN(TRIM(D2))&gt;0</formula>
    </cfRule>
  </conditionalFormatting>
  <conditionalFormatting sqref="D4">
    <cfRule type="notContainsBlanks" dxfId="160" priority="2">
      <formula>LEN(TRIM(D4))&gt;0</formula>
    </cfRule>
  </conditionalFormatting>
  <conditionalFormatting sqref="D6">
    <cfRule type="notContainsBlanks" dxfId="159" priority="1">
      <formula>LEN(TRIM(D6))&gt;0</formula>
    </cfRule>
  </conditionalFormatting>
  <pageMargins left="0.7" right="0.7" top="0.75" bottom="0.75" header="0.3" footer="0.3"/>
  <pageSetup paperSize="9" orientation="portrait" r:id="rId1"/>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368047F-8B46-4E26-A96A-D09FC30BF4F0}">
          <x14:formula1>
            <xm:f>RESSOURCE!$B$3:$B$17</xm:f>
          </x14:formula1>
          <xm:sqref>H20:H313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98DC4-2D90-42EE-97A9-0E6CDFF8EE0E}">
  <sheetPr codeName="Feuil4"/>
  <dimension ref="A1:L364"/>
  <sheetViews>
    <sheetView topLeftCell="A4" zoomScale="80" zoomScaleNormal="80" workbookViewId="0">
      <selection activeCell="F21" sqref="F21:F362"/>
    </sheetView>
  </sheetViews>
  <sheetFormatPr baseColWidth="10" defaultRowHeight="15"/>
  <cols>
    <col min="1" max="1" width="9.75" customWidth="1"/>
    <col min="2" max="2" width="14.5" customWidth="1"/>
    <col min="3" max="3" width="33.75" customWidth="1"/>
    <col min="4" max="4" width="17.875" customWidth="1"/>
    <col min="5" max="5" width="28.5" customWidth="1"/>
    <col min="6" max="6" width="24.375" customWidth="1"/>
    <col min="7" max="7" width="9.25" style="1" customWidth="1"/>
    <col min="8" max="8" width="23.375" style="1" bestFit="1" customWidth="1"/>
    <col min="9" max="9" width="22.125" bestFit="1" customWidth="1"/>
    <col min="10" max="10" width="15.75" customWidth="1"/>
    <col min="11" max="11" width="9.875" customWidth="1"/>
    <col min="12" max="12" width="21.375" style="2" bestFit="1" customWidth="1"/>
  </cols>
  <sheetData>
    <row r="1" spans="1:12" s="3" customFormat="1" ht="22.9" customHeight="1">
      <c r="A1" s="39"/>
      <c r="B1" s="39"/>
      <c r="C1" s="39"/>
      <c r="D1" s="40"/>
      <c r="E1" s="39"/>
      <c r="F1" s="41"/>
      <c r="G1" s="39"/>
      <c r="H1" s="39"/>
      <c r="I1" s="39"/>
      <c r="J1" s="39"/>
      <c r="K1" s="39"/>
      <c r="L1" s="42"/>
    </row>
    <row r="2" spans="1:12" s="3" customFormat="1" ht="22.9" customHeight="1">
      <c r="A2" s="39"/>
      <c r="B2" s="39"/>
      <c r="C2" s="43" t="s">
        <v>4</v>
      </c>
      <c r="D2" s="212">
        <f>'GUIDE D''UTILISATION'!C2</f>
        <v>0</v>
      </c>
      <c r="E2" s="213"/>
      <c r="F2" s="214"/>
      <c r="G2" s="39"/>
      <c r="H2" s="39"/>
      <c r="I2" s="39"/>
      <c r="J2" s="39"/>
      <c r="K2" s="39"/>
      <c r="L2" s="42"/>
    </row>
    <row r="3" spans="1:12" s="3" customFormat="1" ht="22.9" customHeight="1">
      <c r="A3" s="39"/>
      <c r="B3" s="39"/>
      <c r="C3" s="39"/>
      <c r="D3" s="40"/>
      <c r="E3" s="39"/>
      <c r="F3" s="41"/>
      <c r="G3" s="39"/>
      <c r="H3" s="39"/>
      <c r="I3" s="39"/>
      <c r="J3" s="39"/>
      <c r="K3" s="39"/>
      <c r="L3" s="42"/>
    </row>
    <row r="4" spans="1:12" s="3" customFormat="1" ht="22.9" customHeight="1">
      <c r="A4" s="39"/>
      <c r="B4" s="39"/>
      <c r="C4" s="43" t="s">
        <v>5</v>
      </c>
      <c r="D4" s="212">
        <f>'GUIDE D''UTILISATION'!C4</f>
        <v>0</v>
      </c>
      <c r="E4" s="213"/>
      <c r="F4" s="214"/>
      <c r="G4" s="39"/>
      <c r="H4" s="39"/>
      <c r="I4" s="39"/>
      <c r="J4" s="39"/>
      <c r="K4" s="39"/>
      <c r="L4" s="42"/>
    </row>
    <row r="5" spans="1:12" s="3" customFormat="1" ht="22.9" customHeight="1">
      <c r="A5" s="39"/>
      <c r="B5" s="39"/>
      <c r="C5" s="39"/>
      <c r="D5" s="39"/>
      <c r="E5" s="39"/>
      <c r="F5" s="41"/>
      <c r="G5" s="39"/>
      <c r="H5" s="39"/>
      <c r="I5" s="39"/>
      <c r="J5" s="39"/>
      <c r="K5" s="39"/>
      <c r="L5" s="42"/>
    </row>
    <row r="6" spans="1:12" s="3" customFormat="1" ht="22.9" customHeight="1">
      <c r="A6" s="39"/>
      <c r="B6" s="39"/>
      <c r="C6" s="43" t="s">
        <v>6</v>
      </c>
      <c r="D6" s="230">
        <f>'GUIDE D''UTILISATION'!C6</f>
        <v>0</v>
      </c>
      <c r="E6" s="231"/>
      <c r="F6" s="232"/>
      <c r="G6" s="39"/>
      <c r="H6" s="39"/>
      <c r="I6" s="39"/>
      <c r="J6" s="39"/>
      <c r="K6" s="39"/>
      <c r="L6" s="42"/>
    </row>
    <row r="7" spans="1:12" s="3" customFormat="1" ht="22.9" customHeight="1">
      <c r="A7" s="39"/>
      <c r="B7" s="39"/>
      <c r="C7" s="39"/>
      <c r="D7" s="40"/>
      <c r="E7" s="39"/>
      <c r="F7" s="41"/>
      <c r="G7" s="39"/>
      <c r="H7" s="39"/>
      <c r="I7" s="39"/>
      <c r="J7" s="39"/>
      <c r="K7" s="39"/>
      <c r="L7" s="42"/>
    </row>
    <row r="8" spans="1:12" s="3" customFormat="1" ht="22.9" customHeight="1">
      <c r="A8" s="39"/>
      <c r="B8" s="39"/>
      <c r="C8" s="39"/>
      <c r="D8" s="40"/>
      <c r="E8" s="39"/>
      <c r="F8" s="41"/>
      <c r="G8" s="39"/>
      <c r="H8" s="39"/>
      <c r="I8" s="39"/>
      <c r="J8" s="39"/>
      <c r="K8" s="39"/>
      <c r="L8" s="42"/>
    </row>
    <row r="9" spans="1:12" s="3" customFormat="1" ht="22.9" customHeight="1">
      <c r="A9" s="218" t="s">
        <v>7</v>
      </c>
      <c r="B9" s="219"/>
      <c r="C9" s="219"/>
      <c r="D9" s="219"/>
      <c r="E9" s="219"/>
      <c r="F9" s="219"/>
      <c r="G9" s="219"/>
      <c r="H9" s="219"/>
      <c r="I9" s="219"/>
      <c r="J9" s="219"/>
      <c r="K9" s="4"/>
      <c r="L9" s="4"/>
    </row>
    <row r="10" spans="1:12" s="3" customFormat="1" ht="22.9" customHeight="1">
      <c r="A10" s="39"/>
      <c r="B10" s="39"/>
      <c r="C10" s="39"/>
      <c r="D10" s="40"/>
      <c r="E10" s="39"/>
      <c r="F10" s="41"/>
      <c r="G10" s="39"/>
      <c r="H10" s="39"/>
      <c r="I10" s="39"/>
      <c r="J10" s="39"/>
      <c r="K10" s="39"/>
      <c r="L10" s="42"/>
    </row>
    <row r="11" spans="1:12" s="3" customFormat="1" ht="22.9" customHeight="1">
      <c r="A11" s="220" t="s">
        <v>8</v>
      </c>
      <c r="B11" s="221"/>
      <c r="C11" s="221"/>
      <c r="D11" s="221"/>
      <c r="E11" s="221"/>
      <c r="F11" s="221"/>
      <c r="G11" s="221"/>
      <c r="H11" s="221"/>
      <c r="I11" s="221"/>
      <c r="J11" s="39"/>
      <c r="K11" s="39"/>
      <c r="L11" s="39"/>
    </row>
    <row r="12" spans="1:12" s="3" customFormat="1" ht="22.9" customHeight="1">
      <c r="A12" s="39"/>
      <c r="B12" s="39"/>
      <c r="C12" s="39"/>
      <c r="D12" s="40"/>
      <c r="E12" s="39"/>
      <c r="F12" s="41"/>
      <c r="G12" s="39"/>
      <c r="H12" s="39"/>
      <c r="I12" s="39"/>
      <c r="J12" s="39"/>
      <c r="K12" s="39"/>
      <c r="L12" s="42"/>
    </row>
    <row r="13" spans="1:12" s="3" customFormat="1" ht="22.9" customHeight="1">
      <c r="A13" s="39"/>
      <c r="B13" s="39"/>
      <c r="C13" s="39"/>
      <c r="D13" s="40"/>
      <c r="E13" s="39"/>
      <c r="F13" s="41"/>
      <c r="G13" s="39"/>
      <c r="H13" s="39"/>
      <c r="I13" s="39"/>
      <c r="J13" s="39"/>
      <c r="K13" s="39"/>
      <c r="L13" s="5" t="s">
        <v>9</v>
      </c>
    </row>
    <row r="14" spans="1:12" s="6" customFormat="1" ht="22.9" customHeight="1">
      <c r="A14" s="44"/>
      <c r="B14" s="222" t="s">
        <v>6</v>
      </c>
      <c r="C14" s="222" t="s">
        <v>10</v>
      </c>
      <c r="D14" s="223" t="s">
        <v>11</v>
      </c>
      <c r="E14" s="224" t="s">
        <v>12</v>
      </c>
      <c r="F14" s="225" t="s">
        <v>13</v>
      </c>
      <c r="G14" s="44"/>
      <c r="H14" s="211" t="s">
        <v>14</v>
      </c>
      <c r="I14" s="211"/>
      <c r="J14" s="211"/>
      <c r="K14" s="44"/>
      <c r="L14" s="44"/>
    </row>
    <row r="15" spans="1:12" s="6"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22"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63</v>
      </c>
      <c r="C19" s="48"/>
      <c r="D19" s="48"/>
      <c r="E19" s="48"/>
      <c r="F19" s="55">
        <f>SUM(F20:F458)</f>
        <v>0</v>
      </c>
      <c r="G19" s="44"/>
      <c r="H19" s="56"/>
      <c r="I19" s="55">
        <f>SUM(I20:I458)</f>
        <v>0</v>
      </c>
      <c r="J19" s="57" t="e">
        <f>I19/F19</f>
        <v>#DIV/0!</v>
      </c>
      <c r="K19" s="48"/>
      <c r="L19" s="55">
        <f t="shared" ref="L19" si="0">+F19-I19</f>
        <v>0</v>
      </c>
    </row>
    <row r="20" spans="1:12" ht="15.75" thickBot="1">
      <c r="A20" s="204" t="str">
        <f>IF(ISBLANK(Immo_Incorp[[#This Row],[DATE]]),"",ROW(Immo_Incorp[[#This Row],[NUM]])-ROW($A$19))</f>
        <v/>
      </c>
      <c r="B20" s="90"/>
      <c r="C20" s="101"/>
      <c r="D20" s="102"/>
      <c r="E20" s="103"/>
      <c r="F20" s="95"/>
      <c r="G20" s="6"/>
      <c r="H20" s="104"/>
      <c r="I20" s="109">
        <f>IF(Immo_Incorp[[#This Row],[MOTIF]]="",0,Immo_Incorp[[#This Row],[MONTANT HTVA REALISE]])</f>
        <v>0</v>
      </c>
      <c r="J20" s="7"/>
      <c r="L20" s="55">
        <f>+F20-I20</f>
        <v>0</v>
      </c>
    </row>
    <row r="21" spans="1:12" ht="15.75" thickBot="1">
      <c r="A21" s="204" t="str">
        <f>IF(ISBLANK(Immo_Incorp[[#This Row],[DATE]]),"",ROW(Immo_Incorp[[#This Row],[NUM]])-ROW($A$19))</f>
        <v/>
      </c>
      <c r="B21" s="34"/>
      <c r="C21" s="98"/>
      <c r="D21" s="99"/>
      <c r="E21" s="98"/>
      <c r="F21" s="95"/>
      <c r="G21" s="6"/>
      <c r="H21" s="105"/>
      <c r="I21" s="110">
        <f>IF(Immo_Incorp[[#This Row],[MOTIF]]="",0,Immo_Incorp[[#This Row],[MONTANT HTVA REALISE]])</f>
        <v>0</v>
      </c>
      <c r="J21" s="7"/>
      <c r="L21" s="55">
        <f>+F21-I21</f>
        <v>0</v>
      </c>
    </row>
    <row r="22" spans="1:12" ht="15.75" thickBot="1">
      <c r="A22" s="204" t="str">
        <f>IF(ISBLANK(Immo_Incorp[[#This Row],[DATE]]),"",ROW(Immo_Incorp[[#This Row],[NUM]])-ROW($A$19))</f>
        <v/>
      </c>
      <c r="B22" s="34"/>
      <c r="C22" s="98"/>
      <c r="D22" s="99"/>
      <c r="E22" s="98"/>
      <c r="F22" s="95"/>
      <c r="G22" s="6"/>
      <c r="H22" s="105"/>
      <c r="I22" s="111">
        <f>IF(Immo_Incorp[[#This Row],[MOTIF]]="",0,Immo_Incorp[[#This Row],[MONTANT HTVA REALISE]])</f>
        <v>0</v>
      </c>
      <c r="J22" s="7"/>
      <c r="L22" s="55">
        <f t="shared" ref="L22:L85" si="1">+F22-I22</f>
        <v>0</v>
      </c>
    </row>
    <row r="23" spans="1:12" ht="15.75" thickBot="1">
      <c r="A23" s="204" t="str">
        <f>IF(ISBLANK(Immo_Incorp[[#This Row],[DATE]]),"",ROW(Immo_Incorp[[#This Row],[NUM]])-ROW($A$19))</f>
        <v/>
      </c>
      <c r="B23" s="34"/>
      <c r="C23" s="98"/>
      <c r="D23" s="99"/>
      <c r="E23" s="98"/>
      <c r="F23" s="95"/>
      <c r="G23" s="6"/>
      <c r="H23" s="105"/>
      <c r="I23" s="111">
        <f>IF(Immo_Incorp[[#This Row],[MOTIF]]="",0,Immo_Incorp[[#This Row],[MONTANT HTVA REALISE]])</f>
        <v>0</v>
      </c>
      <c r="J23" s="7"/>
      <c r="L23" s="55">
        <f t="shared" si="1"/>
        <v>0</v>
      </c>
    </row>
    <row r="24" spans="1:12" ht="15.75" thickBot="1">
      <c r="A24" s="204" t="str">
        <f>IF(ISBLANK(Immo_Incorp[[#This Row],[DATE]]),"",ROW(Immo_Incorp[[#This Row],[NUM]])-ROW($A$19))</f>
        <v/>
      </c>
      <c r="B24" s="34"/>
      <c r="C24" s="98"/>
      <c r="D24" s="99"/>
      <c r="E24" s="98"/>
      <c r="F24" s="95"/>
      <c r="G24" s="6"/>
      <c r="H24" s="105"/>
      <c r="I24" s="111">
        <f>IF(Immo_Incorp[[#This Row],[MOTIF]]="",0,Immo_Incorp[[#This Row],[MONTANT HTVA REALISE]])</f>
        <v>0</v>
      </c>
      <c r="J24" s="7"/>
      <c r="L24" s="55">
        <f t="shared" si="1"/>
        <v>0</v>
      </c>
    </row>
    <row r="25" spans="1:12" ht="15.75" thickBot="1">
      <c r="A25" s="204" t="str">
        <f>IF(ISBLANK(Immo_Incorp[[#This Row],[DATE]]),"",ROW(Immo_Incorp[[#This Row],[NUM]])-ROW($A$19))</f>
        <v/>
      </c>
      <c r="B25" s="34"/>
      <c r="C25" s="98"/>
      <c r="D25" s="99"/>
      <c r="E25" s="98"/>
      <c r="F25" s="95"/>
      <c r="G25" s="6"/>
      <c r="H25" s="105"/>
      <c r="I25" s="111">
        <f>IF(Immo_Incorp[[#This Row],[MOTIF]]="",0,Immo_Incorp[[#This Row],[MONTANT HTVA REALISE]])</f>
        <v>0</v>
      </c>
      <c r="J25" s="7"/>
      <c r="L25" s="55">
        <f t="shared" si="1"/>
        <v>0</v>
      </c>
    </row>
    <row r="26" spans="1:12" ht="15.75" thickBot="1">
      <c r="A26" s="204" t="str">
        <f>IF(ISBLANK(Immo_Incorp[[#This Row],[DATE]]),"",ROW(Immo_Incorp[[#This Row],[NUM]])-ROW($A$19))</f>
        <v/>
      </c>
      <c r="B26" s="34"/>
      <c r="C26" s="98"/>
      <c r="D26" s="99"/>
      <c r="E26" s="98"/>
      <c r="F26" s="95"/>
      <c r="G26" s="6"/>
      <c r="H26" s="105"/>
      <c r="I26" s="111">
        <f>IF(Immo_Incorp[[#This Row],[MOTIF]]="",0,Immo_Incorp[[#This Row],[MONTANT HTVA REALISE]])</f>
        <v>0</v>
      </c>
      <c r="J26" s="7"/>
      <c r="L26" s="55">
        <f t="shared" si="1"/>
        <v>0</v>
      </c>
    </row>
    <row r="27" spans="1:12" ht="15.75" thickBot="1">
      <c r="A27" s="204" t="str">
        <f>IF(ISBLANK(Immo_Incorp[[#This Row],[DATE]]),"",ROW(Immo_Incorp[[#This Row],[NUM]])-ROW($A$19))</f>
        <v/>
      </c>
      <c r="B27" s="34"/>
      <c r="C27" s="98"/>
      <c r="D27" s="99"/>
      <c r="E27" s="98"/>
      <c r="F27" s="95"/>
      <c r="G27" s="6"/>
      <c r="H27" s="105"/>
      <c r="I27" s="111">
        <f>IF(Immo_Incorp[[#This Row],[MOTIF]]="",0,Immo_Incorp[[#This Row],[MONTANT HTVA REALISE]])</f>
        <v>0</v>
      </c>
      <c r="J27" s="7"/>
      <c r="L27" s="55">
        <f t="shared" si="1"/>
        <v>0</v>
      </c>
    </row>
    <row r="28" spans="1:12" ht="15.75" thickBot="1">
      <c r="A28" s="204" t="str">
        <f>IF(ISBLANK(Immo_Incorp[[#This Row],[DATE]]),"",ROW(Immo_Incorp[[#This Row],[NUM]])-ROW($A$19))</f>
        <v/>
      </c>
      <c r="B28" s="34"/>
      <c r="C28" s="98"/>
      <c r="D28" s="99"/>
      <c r="E28" s="98"/>
      <c r="F28" s="95"/>
      <c r="G28" s="6"/>
      <c r="H28" s="105"/>
      <c r="I28" s="111">
        <f>IF(Immo_Incorp[[#This Row],[MOTIF]]="",0,Immo_Incorp[[#This Row],[MONTANT HTVA REALISE]])</f>
        <v>0</v>
      </c>
      <c r="J28" s="7"/>
      <c r="L28" s="55">
        <f t="shared" si="1"/>
        <v>0</v>
      </c>
    </row>
    <row r="29" spans="1:12" ht="15.75" thickBot="1">
      <c r="A29" s="204" t="str">
        <f>IF(ISBLANK(Immo_Incorp[[#This Row],[DATE]]),"",ROW(Immo_Incorp[[#This Row],[NUM]])-ROW($A$19))</f>
        <v/>
      </c>
      <c r="B29" s="34"/>
      <c r="C29" s="98"/>
      <c r="D29" s="99"/>
      <c r="E29" s="98"/>
      <c r="F29" s="95"/>
      <c r="G29" s="6"/>
      <c r="H29" s="105"/>
      <c r="I29" s="111">
        <f>IF(Immo_Incorp[[#This Row],[MOTIF]]="",0,Immo_Incorp[[#This Row],[MONTANT HTVA REALISE]])</f>
        <v>0</v>
      </c>
      <c r="J29" s="7"/>
      <c r="L29" s="55">
        <f t="shared" si="1"/>
        <v>0</v>
      </c>
    </row>
    <row r="30" spans="1:12" ht="15.75" thickBot="1">
      <c r="A30" s="204" t="str">
        <f>IF(ISBLANK(Immo_Incorp[[#This Row],[DATE]]),"",ROW(Immo_Incorp[[#This Row],[NUM]])-ROW($A$19))</f>
        <v/>
      </c>
      <c r="B30" s="34"/>
      <c r="C30" s="98"/>
      <c r="D30" s="99"/>
      <c r="E30" s="98"/>
      <c r="F30" s="95"/>
      <c r="G30" s="6"/>
      <c r="H30" s="105"/>
      <c r="I30" s="111">
        <f>IF(Immo_Incorp[[#This Row],[MOTIF]]="",0,Immo_Incorp[[#This Row],[MONTANT HTVA REALISE]])</f>
        <v>0</v>
      </c>
      <c r="J30" s="7"/>
      <c r="L30" s="55">
        <f t="shared" si="1"/>
        <v>0</v>
      </c>
    </row>
    <row r="31" spans="1:12" ht="15.75" thickBot="1">
      <c r="A31" s="204" t="str">
        <f>IF(ISBLANK(Immo_Incorp[[#This Row],[DATE]]),"",ROW(Immo_Incorp[[#This Row],[NUM]])-ROW($A$19))</f>
        <v/>
      </c>
      <c r="B31" s="34"/>
      <c r="C31" s="98"/>
      <c r="D31" s="99"/>
      <c r="E31" s="98"/>
      <c r="F31" s="95"/>
      <c r="G31" s="6"/>
      <c r="H31" s="105"/>
      <c r="I31" s="111">
        <f>IF(Immo_Incorp[[#This Row],[MOTIF]]="",0,Immo_Incorp[[#This Row],[MONTANT HTVA REALISE]])</f>
        <v>0</v>
      </c>
      <c r="J31" s="7"/>
      <c r="L31" s="55">
        <f t="shared" si="1"/>
        <v>0</v>
      </c>
    </row>
    <row r="32" spans="1:12" ht="15.75" thickBot="1">
      <c r="A32" s="204" t="str">
        <f>IF(ISBLANK(Immo_Incorp[[#This Row],[DATE]]),"",ROW(Immo_Incorp[[#This Row],[NUM]])-ROW($A$19))</f>
        <v/>
      </c>
      <c r="B32" s="34"/>
      <c r="C32" s="98"/>
      <c r="D32" s="99"/>
      <c r="E32" s="98"/>
      <c r="F32" s="95"/>
      <c r="G32" s="6"/>
      <c r="H32" s="105"/>
      <c r="I32" s="111">
        <f>IF(Immo_Incorp[[#This Row],[MOTIF]]="",0,Immo_Incorp[[#This Row],[MONTANT HTVA REALISE]])</f>
        <v>0</v>
      </c>
      <c r="J32" s="7"/>
      <c r="L32" s="55">
        <f t="shared" si="1"/>
        <v>0</v>
      </c>
    </row>
    <row r="33" spans="1:12" ht="15.75" thickBot="1">
      <c r="A33" s="204" t="str">
        <f>IF(ISBLANK(Immo_Incorp[[#This Row],[DATE]]),"",ROW(Immo_Incorp[[#This Row],[NUM]])-ROW($A$19))</f>
        <v/>
      </c>
      <c r="B33" s="34"/>
      <c r="C33" s="98"/>
      <c r="D33" s="99"/>
      <c r="E33" s="98"/>
      <c r="F33" s="95"/>
      <c r="G33" s="6"/>
      <c r="H33" s="105"/>
      <c r="I33" s="111">
        <f>IF(Immo_Incorp[[#This Row],[MOTIF]]="",0,Immo_Incorp[[#This Row],[MONTANT HTVA REALISE]])</f>
        <v>0</v>
      </c>
      <c r="J33" s="7"/>
      <c r="L33" s="55">
        <f t="shared" si="1"/>
        <v>0</v>
      </c>
    </row>
    <row r="34" spans="1:12" ht="15.75" thickBot="1">
      <c r="A34" s="204" t="str">
        <f>IF(ISBLANK(Immo_Incorp[[#This Row],[DATE]]),"",ROW(Immo_Incorp[[#This Row],[NUM]])-ROW($A$19))</f>
        <v/>
      </c>
      <c r="B34" s="34"/>
      <c r="C34" s="98"/>
      <c r="D34" s="99"/>
      <c r="E34" s="98"/>
      <c r="F34" s="95"/>
      <c r="G34" s="6"/>
      <c r="H34" s="105"/>
      <c r="I34" s="111">
        <f>IF(Immo_Incorp[[#This Row],[MOTIF]]="",0,Immo_Incorp[[#This Row],[MONTANT HTVA REALISE]])</f>
        <v>0</v>
      </c>
      <c r="J34" s="7"/>
      <c r="L34" s="55">
        <f t="shared" si="1"/>
        <v>0</v>
      </c>
    </row>
    <row r="35" spans="1:12" ht="15.75" thickBot="1">
      <c r="A35" s="204" t="str">
        <f>IF(ISBLANK(Immo_Incorp[[#This Row],[DATE]]),"",ROW(Immo_Incorp[[#This Row],[NUM]])-ROW($A$19))</f>
        <v/>
      </c>
      <c r="B35" s="34"/>
      <c r="C35" s="98"/>
      <c r="D35" s="99"/>
      <c r="E35" s="98"/>
      <c r="F35" s="95"/>
      <c r="G35" s="6"/>
      <c r="H35" s="105"/>
      <c r="I35" s="111">
        <f>IF(Immo_Incorp[[#This Row],[MOTIF]]="",0,Immo_Incorp[[#This Row],[MONTANT HTVA REALISE]])</f>
        <v>0</v>
      </c>
      <c r="J35" s="7"/>
      <c r="L35" s="55">
        <f t="shared" si="1"/>
        <v>0</v>
      </c>
    </row>
    <row r="36" spans="1:12" ht="15.75" thickBot="1">
      <c r="A36" s="204" t="str">
        <f>IF(ISBLANK(Immo_Incorp[[#This Row],[DATE]]),"",ROW(Immo_Incorp[[#This Row],[NUM]])-ROW($A$19))</f>
        <v/>
      </c>
      <c r="B36" s="34"/>
      <c r="C36" s="98"/>
      <c r="D36" s="99"/>
      <c r="E36" s="98"/>
      <c r="F36" s="95"/>
      <c r="G36" s="6"/>
      <c r="H36" s="105"/>
      <c r="I36" s="111">
        <f>IF(Immo_Incorp[[#This Row],[MOTIF]]="",0,Immo_Incorp[[#This Row],[MONTANT HTVA REALISE]])</f>
        <v>0</v>
      </c>
      <c r="J36" s="7"/>
      <c r="L36" s="55">
        <f t="shared" si="1"/>
        <v>0</v>
      </c>
    </row>
    <row r="37" spans="1:12" ht="15.75" thickBot="1">
      <c r="A37" s="204" t="str">
        <f>IF(ISBLANK(Immo_Incorp[[#This Row],[DATE]]),"",ROW(Immo_Incorp[[#This Row],[NUM]])-ROW($A$19))</f>
        <v/>
      </c>
      <c r="B37" s="34"/>
      <c r="C37" s="98"/>
      <c r="D37" s="99"/>
      <c r="E37" s="98"/>
      <c r="F37" s="95"/>
      <c r="G37" s="6"/>
      <c r="H37" s="105"/>
      <c r="I37" s="111">
        <f>IF(Immo_Incorp[[#This Row],[MOTIF]]="",0,Immo_Incorp[[#This Row],[MONTANT HTVA REALISE]])</f>
        <v>0</v>
      </c>
      <c r="J37" s="7"/>
      <c r="L37" s="55">
        <f t="shared" si="1"/>
        <v>0</v>
      </c>
    </row>
    <row r="38" spans="1:12" ht="15.75" thickBot="1">
      <c r="A38" s="204" t="str">
        <f>IF(ISBLANK(Immo_Incorp[[#This Row],[DATE]]),"",ROW(Immo_Incorp[[#This Row],[NUM]])-ROW($A$19))</f>
        <v/>
      </c>
      <c r="B38" s="34"/>
      <c r="C38" s="98"/>
      <c r="D38" s="99"/>
      <c r="E38" s="98"/>
      <c r="F38" s="95"/>
      <c r="G38" s="6"/>
      <c r="H38" s="105"/>
      <c r="I38" s="111">
        <f>IF(Immo_Incorp[[#This Row],[MOTIF]]="",0,Immo_Incorp[[#This Row],[MONTANT HTVA REALISE]])</f>
        <v>0</v>
      </c>
      <c r="J38" s="7"/>
      <c r="L38" s="55">
        <f t="shared" si="1"/>
        <v>0</v>
      </c>
    </row>
    <row r="39" spans="1:12" ht="15.75" thickBot="1">
      <c r="A39" s="204" t="str">
        <f>IF(ISBLANK(Immo_Incorp[[#This Row],[DATE]]),"",ROW(Immo_Incorp[[#This Row],[NUM]])-ROW($A$19))</f>
        <v/>
      </c>
      <c r="B39" s="34"/>
      <c r="C39" s="98"/>
      <c r="D39" s="99"/>
      <c r="E39" s="98"/>
      <c r="F39" s="95"/>
      <c r="G39" s="6"/>
      <c r="H39" s="105"/>
      <c r="I39" s="111">
        <f>IF(Immo_Incorp[[#This Row],[MOTIF]]="",0,Immo_Incorp[[#This Row],[MONTANT HTVA REALISE]])</f>
        <v>0</v>
      </c>
      <c r="J39" s="7"/>
      <c r="L39" s="55">
        <f t="shared" si="1"/>
        <v>0</v>
      </c>
    </row>
    <row r="40" spans="1:12" ht="15.75" thickBot="1">
      <c r="A40" s="204" t="str">
        <f>IF(ISBLANK(Immo_Incorp[[#This Row],[DATE]]),"",ROW(Immo_Incorp[[#This Row],[NUM]])-ROW($A$19))</f>
        <v/>
      </c>
      <c r="B40" s="34"/>
      <c r="C40" s="98"/>
      <c r="D40" s="99"/>
      <c r="E40" s="98"/>
      <c r="F40" s="95"/>
      <c r="G40" s="6"/>
      <c r="H40" s="105"/>
      <c r="I40" s="111">
        <f>IF(Immo_Incorp[[#This Row],[MOTIF]]="",0,Immo_Incorp[[#This Row],[MONTANT HTVA REALISE]])</f>
        <v>0</v>
      </c>
      <c r="J40" s="7"/>
      <c r="L40" s="55">
        <f t="shared" si="1"/>
        <v>0</v>
      </c>
    </row>
    <row r="41" spans="1:12" ht="15.75" thickBot="1">
      <c r="A41" s="204" t="str">
        <f>IF(ISBLANK(Immo_Incorp[[#This Row],[DATE]]),"",ROW(Immo_Incorp[[#This Row],[NUM]])-ROW($A$19))</f>
        <v/>
      </c>
      <c r="B41" s="34"/>
      <c r="C41" s="98"/>
      <c r="D41" s="99"/>
      <c r="E41" s="98"/>
      <c r="F41" s="95"/>
      <c r="G41" s="6"/>
      <c r="H41" s="105"/>
      <c r="I41" s="111">
        <f>IF(Immo_Incorp[[#This Row],[MOTIF]]="",0,Immo_Incorp[[#This Row],[MONTANT HTVA REALISE]])</f>
        <v>0</v>
      </c>
      <c r="J41" s="7"/>
      <c r="L41" s="55">
        <f t="shared" si="1"/>
        <v>0</v>
      </c>
    </row>
    <row r="42" spans="1:12" ht="15.75" thickBot="1">
      <c r="A42" s="204" t="str">
        <f>IF(ISBLANK(Immo_Incorp[[#This Row],[DATE]]),"",ROW(Immo_Incorp[[#This Row],[NUM]])-ROW($A$19))</f>
        <v/>
      </c>
      <c r="B42" s="34"/>
      <c r="C42" s="98"/>
      <c r="D42" s="99"/>
      <c r="E42" s="98"/>
      <c r="F42" s="95"/>
      <c r="G42" s="6"/>
      <c r="H42" s="105"/>
      <c r="I42" s="111">
        <f>IF(Immo_Incorp[[#This Row],[MOTIF]]="",0,Immo_Incorp[[#This Row],[MONTANT HTVA REALISE]])</f>
        <v>0</v>
      </c>
      <c r="J42" s="7"/>
      <c r="L42" s="55">
        <f t="shared" si="1"/>
        <v>0</v>
      </c>
    </row>
    <row r="43" spans="1:12" ht="15.75" thickBot="1">
      <c r="A43" s="204" t="str">
        <f>IF(ISBLANK(Immo_Incorp[[#This Row],[DATE]]),"",ROW(Immo_Incorp[[#This Row],[NUM]])-ROW($A$19))</f>
        <v/>
      </c>
      <c r="B43" s="34"/>
      <c r="C43" s="98"/>
      <c r="D43" s="99"/>
      <c r="E43" s="98"/>
      <c r="F43" s="95"/>
      <c r="G43" s="6"/>
      <c r="H43" s="105"/>
      <c r="I43" s="111">
        <f>IF(Immo_Incorp[[#This Row],[MOTIF]]="",0,Immo_Incorp[[#This Row],[MONTANT HTVA REALISE]])</f>
        <v>0</v>
      </c>
      <c r="J43" s="7"/>
      <c r="L43" s="55">
        <f t="shared" si="1"/>
        <v>0</v>
      </c>
    </row>
    <row r="44" spans="1:12" ht="15.75" thickBot="1">
      <c r="A44" s="204" t="str">
        <f>IF(ISBLANK(Immo_Incorp[[#This Row],[DATE]]),"",ROW(Immo_Incorp[[#This Row],[NUM]])-ROW($A$19))</f>
        <v/>
      </c>
      <c r="B44" s="34"/>
      <c r="C44" s="98"/>
      <c r="D44" s="99"/>
      <c r="E44" s="98"/>
      <c r="F44" s="95"/>
      <c r="G44" s="6"/>
      <c r="H44" s="105"/>
      <c r="I44" s="111">
        <f>IF(Immo_Incorp[[#This Row],[MOTIF]]="",0,Immo_Incorp[[#This Row],[MONTANT HTVA REALISE]])</f>
        <v>0</v>
      </c>
      <c r="J44" s="7"/>
      <c r="L44" s="55">
        <f t="shared" si="1"/>
        <v>0</v>
      </c>
    </row>
    <row r="45" spans="1:12" ht="15.75" thickBot="1">
      <c r="A45" s="204" t="str">
        <f>IF(ISBLANK(Immo_Incorp[[#This Row],[DATE]]),"",ROW(Immo_Incorp[[#This Row],[NUM]])-ROW($A$19))</f>
        <v/>
      </c>
      <c r="B45" s="34"/>
      <c r="C45" s="98"/>
      <c r="D45" s="99"/>
      <c r="E45" s="98"/>
      <c r="F45" s="95"/>
      <c r="G45" s="6"/>
      <c r="H45" s="105"/>
      <c r="I45" s="111">
        <f>IF(Immo_Incorp[[#This Row],[MOTIF]]="",0,Immo_Incorp[[#This Row],[MONTANT HTVA REALISE]])</f>
        <v>0</v>
      </c>
      <c r="J45" s="7"/>
      <c r="L45" s="55">
        <f t="shared" si="1"/>
        <v>0</v>
      </c>
    </row>
    <row r="46" spans="1:12" ht="15.75" thickBot="1">
      <c r="A46" s="204" t="str">
        <f>IF(ISBLANK(Immo_Incorp[[#This Row],[DATE]]),"",ROW(Immo_Incorp[[#This Row],[NUM]])-ROW($A$19))</f>
        <v/>
      </c>
      <c r="B46" s="34"/>
      <c r="C46" s="98"/>
      <c r="D46" s="99"/>
      <c r="E46" s="98"/>
      <c r="F46" s="95"/>
      <c r="G46" s="6"/>
      <c r="H46" s="105"/>
      <c r="I46" s="111">
        <f>IF(Immo_Incorp[[#This Row],[MOTIF]]="",0,Immo_Incorp[[#This Row],[MONTANT HTVA REALISE]])</f>
        <v>0</v>
      </c>
      <c r="J46" s="7"/>
      <c r="L46" s="55">
        <f t="shared" si="1"/>
        <v>0</v>
      </c>
    </row>
    <row r="47" spans="1:12" ht="15.75" thickBot="1">
      <c r="A47" s="204" t="str">
        <f>IF(ISBLANK(Immo_Incorp[[#This Row],[DATE]]),"",ROW(Immo_Incorp[[#This Row],[NUM]])-ROW($A$19))</f>
        <v/>
      </c>
      <c r="B47" s="34"/>
      <c r="C47" s="98"/>
      <c r="D47" s="99"/>
      <c r="E47" s="98"/>
      <c r="F47" s="95"/>
      <c r="G47" s="6"/>
      <c r="H47" s="105"/>
      <c r="I47" s="111">
        <f>IF(Immo_Incorp[[#This Row],[MOTIF]]="",0,Immo_Incorp[[#This Row],[MONTANT HTVA REALISE]])</f>
        <v>0</v>
      </c>
      <c r="J47" s="7"/>
      <c r="L47" s="55">
        <f t="shared" si="1"/>
        <v>0</v>
      </c>
    </row>
    <row r="48" spans="1:12" ht="15.75" thickBot="1">
      <c r="A48" s="204" t="str">
        <f>IF(ISBLANK(Immo_Incorp[[#This Row],[DATE]]),"",ROW(Immo_Incorp[[#This Row],[NUM]])-ROW($A$19))</f>
        <v/>
      </c>
      <c r="B48" s="34"/>
      <c r="C48" s="98"/>
      <c r="D48" s="99"/>
      <c r="E48" s="98"/>
      <c r="F48" s="95"/>
      <c r="G48" s="6"/>
      <c r="H48" s="105"/>
      <c r="I48" s="111">
        <f>IF(Immo_Incorp[[#This Row],[MOTIF]]="",0,Immo_Incorp[[#This Row],[MONTANT HTVA REALISE]])</f>
        <v>0</v>
      </c>
      <c r="J48" s="7"/>
      <c r="L48" s="55">
        <f t="shared" si="1"/>
        <v>0</v>
      </c>
    </row>
    <row r="49" spans="1:12" ht="15.75" thickBot="1">
      <c r="A49" s="204" t="str">
        <f>IF(ISBLANK(Immo_Incorp[[#This Row],[DATE]]),"",ROW(Immo_Incorp[[#This Row],[NUM]])-ROW($A$19))</f>
        <v/>
      </c>
      <c r="B49" s="34"/>
      <c r="C49" s="98"/>
      <c r="D49" s="99"/>
      <c r="E49" s="98"/>
      <c r="F49" s="95"/>
      <c r="G49" s="6"/>
      <c r="H49" s="105"/>
      <c r="I49" s="111">
        <f>IF(Immo_Incorp[[#This Row],[MOTIF]]="",0,Immo_Incorp[[#This Row],[MONTANT HTVA REALISE]])</f>
        <v>0</v>
      </c>
      <c r="J49" s="7"/>
      <c r="L49" s="55">
        <f t="shared" si="1"/>
        <v>0</v>
      </c>
    </row>
    <row r="50" spans="1:12" ht="15.75" thickBot="1">
      <c r="A50" s="204" t="str">
        <f>IF(ISBLANK(Immo_Incorp[[#This Row],[DATE]]),"",ROW(Immo_Incorp[[#This Row],[NUM]])-ROW($A$19))</f>
        <v/>
      </c>
      <c r="B50" s="34"/>
      <c r="C50" s="98"/>
      <c r="D50" s="99"/>
      <c r="E50" s="98"/>
      <c r="F50" s="95"/>
      <c r="G50" s="6"/>
      <c r="H50" s="105"/>
      <c r="I50" s="111">
        <f>IF(Immo_Incorp[[#This Row],[MOTIF]]="",0,Immo_Incorp[[#This Row],[MONTANT HTVA REALISE]])</f>
        <v>0</v>
      </c>
      <c r="J50" s="7"/>
      <c r="L50" s="55">
        <f t="shared" si="1"/>
        <v>0</v>
      </c>
    </row>
    <row r="51" spans="1:12" ht="15.75" thickBot="1">
      <c r="A51" s="204" t="str">
        <f>IF(ISBLANK(Immo_Incorp[[#This Row],[DATE]]),"",ROW(Immo_Incorp[[#This Row],[NUM]])-ROW($A$19))</f>
        <v/>
      </c>
      <c r="B51" s="34"/>
      <c r="C51" s="98"/>
      <c r="D51" s="99"/>
      <c r="E51" s="98"/>
      <c r="F51" s="95"/>
      <c r="G51" s="6"/>
      <c r="H51" s="105"/>
      <c r="I51" s="111">
        <f>IF(Immo_Incorp[[#This Row],[MOTIF]]="",0,Immo_Incorp[[#This Row],[MONTANT HTVA REALISE]])</f>
        <v>0</v>
      </c>
      <c r="J51" s="7"/>
      <c r="L51" s="55">
        <f t="shared" si="1"/>
        <v>0</v>
      </c>
    </row>
    <row r="52" spans="1:12" ht="15.75" thickBot="1">
      <c r="A52" s="204" t="str">
        <f>IF(ISBLANK(Immo_Incorp[[#This Row],[DATE]]),"",ROW(Immo_Incorp[[#This Row],[NUM]])-ROW($A$19))</f>
        <v/>
      </c>
      <c r="B52" s="34"/>
      <c r="C52" s="98"/>
      <c r="D52" s="99"/>
      <c r="E52" s="98"/>
      <c r="F52" s="95"/>
      <c r="G52" s="6"/>
      <c r="H52" s="105"/>
      <c r="I52" s="111">
        <f>IF(Immo_Incorp[[#This Row],[MOTIF]]="",0,Immo_Incorp[[#This Row],[MONTANT HTVA REALISE]])</f>
        <v>0</v>
      </c>
      <c r="J52" s="7"/>
      <c r="L52" s="55">
        <f t="shared" si="1"/>
        <v>0</v>
      </c>
    </row>
    <row r="53" spans="1:12" ht="15.75" thickBot="1">
      <c r="A53" s="204" t="str">
        <f>IF(ISBLANK(Immo_Incorp[[#This Row],[DATE]]),"",ROW(Immo_Incorp[[#This Row],[NUM]])-ROW($A$19))</f>
        <v/>
      </c>
      <c r="B53" s="34"/>
      <c r="C53" s="98"/>
      <c r="D53" s="99"/>
      <c r="E53" s="98"/>
      <c r="F53" s="95"/>
      <c r="G53" s="6"/>
      <c r="H53" s="105"/>
      <c r="I53" s="111">
        <f>IF(Immo_Incorp[[#This Row],[MOTIF]]="",0,Immo_Incorp[[#This Row],[MONTANT HTVA REALISE]])</f>
        <v>0</v>
      </c>
      <c r="J53" s="7"/>
      <c r="L53" s="55">
        <f t="shared" si="1"/>
        <v>0</v>
      </c>
    </row>
    <row r="54" spans="1:12" ht="15.75" thickBot="1">
      <c r="A54" s="204" t="str">
        <f>IF(ISBLANK(Immo_Incorp[[#This Row],[DATE]]),"",ROW(Immo_Incorp[[#This Row],[NUM]])-ROW($A$19))</f>
        <v/>
      </c>
      <c r="B54" s="34"/>
      <c r="C54" s="98"/>
      <c r="D54" s="99"/>
      <c r="E54" s="98"/>
      <c r="F54" s="95"/>
      <c r="G54" s="6"/>
      <c r="H54" s="105"/>
      <c r="I54" s="111">
        <f>IF(Immo_Incorp[[#This Row],[MOTIF]]="",0,Immo_Incorp[[#This Row],[MONTANT HTVA REALISE]])</f>
        <v>0</v>
      </c>
      <c r="J54" s="7"/>
      <c r="L54" s="55">
        <f t="shared" si="1"/>
        <v>0</v>
      </c>
    </row>
    <row r="55" spans="1:12" ht="15.75" thickBot="1">
      <c r="A55" s="204" t="str">
        <f>IF(ISBLANK(Immo_Incorp[[#This Row],[DATE]]),"",ROW(Immo_Incorp[[#This Row],[NUM]])-ROW($A$19))</f>
        <v/>
      </c>
      <c r="B55" s="34"/>
      <c r="C55" s="98"/>
      <c r="D55" s="99"/>
      <c r="E55" s="98"/>
      <c r="F55" s="95"/>
      <c r="G55" s="6"/>
      <c r="H55" s="105"/>
      <c r="I55" s="111">
        <f>IF(Immo_Incorp[[#This Row],[MOTIF]]="",0,Immo_Incorp[[#This Row],[MONTANT HTVA REALISE]])</f>
        <v>0</v>
      </c>
      <c r="J55" s="7"/>
      <c r="L55" s="55">
        <f t="shared" si="1"/>
        <v>0</v>
      </c>
    </row>
    <row r="56" spans="1:12" ht="15.75" thickBot="1">
      <c r="A56" s="204" t="str">
        <f>IF(ISBLANK(Immo_Incorp[[#This Row],[DATE]]),"",ROW(Immo_Incorp[[#This Row],[NUM]])-ROW($A$19))</f>
        <v/>
      </c>
      <c r="B56" s="34"/>
      <c r="C56" s="98"/>
      <c r="D56" s="99"/>
      <c r="E56" s="98"/>
      <c r="F56" s="95"/>
      <c r="G56" s="6"/>
      <c r="H56" s="105"/>
      <c r="I56" s="111">
        <f>IF(Immo_Incorp[[#This Row],[MOTIF]]="",0,Immo_Incorp[[#This Row],[MONTANT HTVA REALISE]])</f>
        <v>0</v>
      </c>
      <c r="J56" s="7"/>
      <c r="L56" s="55">
        <f t="shared" si="1"/>
        <v>0</v>
      </c>
    </row>
    <row r="57" spans="1:12" ht="15.75" thickBot="1">
      <c r="A57" s="204" t="str">
        <f>IF(ISBLANK(Immo_Incorp[[#This Row],[DATE]]),"",ROW(Immo_Incorp[[#This Row],[NUM]])-ROW($A$19))</f>
        <v/>
      </c>
      <c r="B57" s="34"/>
      <c r="C57" s="98"/>
      <c r="D57" s="99"/>
      <c r="E57" s="98"/>
      <c r="F57" s="95"/>
      <c r="G57" s="6"/>
      <c r="H57" s="105"/>
      <c r="I57" s="111">
        <f>IF(Immo_Incorp[[#This Row],[MOTIF]]="",0,Immo_Incorp[[#This Row],[MONTANT HTVA REALISE]])</f>
        <v>0</v>
      </c>
      <c r="J57" s="7"/>
      <c r="L57" s="55">
        <f t="shared" si="1"/>
        <v>0</v>
      </c>
    </row>
    <row r="58" spans="1:12" ht="15.75" thickBot="1">
      <c r="A58" s="204" t="str">
        <f>IF(ISBLANK(Immo_Incorp[[#This Row],[DATE]]),"",ROW(Immo_Incorp[[#This Row],[NUM]])-ROW($A$19))</f>
        <v/>
      </c>
      <c r="B58" s="34"/>
      <c r="C58" s="98"/>
      <c r="D58" s="99"/>
      <c r="E58" s="98"/>
      <c r="F58" s="95"/>
      <c r="G58" s="6"/>
      <c r="H58" s="105"/>
      <c r="I58" s="111">
        <f>IF(Immo_Incorp[[#This Row],[MOTIF]]="",0,Immo_Incorp[[#This Row],[MONTANT HTVA REALISE]])</f>
        <v>0</v>
      </c>
      <c r="J58" s="7"/>
      <c r="L58" s="55">
        <f t="shared" si="1"/>
        <v>0</v>
      </c>
    </row>
    <row r="59" spans="1:12" ht="15.75" thickBot="1">
      <c r="A59" s="204" t="str">
        <f>IF(ISBLANK(Immo_Incorp[[#This Row],[DATE]]),"",ROW(Immo_Incorp[[#This Row],[NUM]])-ROW($A$19))</f>
        <v/>
      </c>
      <c r="B59" s="34"/>
      <c r="C59" s="98"/>
      <c r="D59" s="99"/>
      <c r="E59" s="98"/>
      <c r="F59" s="95"/>
      <c r="G59" s="6"/>
      <c r="H59" s="105"/>
      <c r="I59" s="111">
        <f>IF(Immo_Incorp[[#This Row],[MOTIF]]="",0,Immo_Incorp[[#This Row],[MONTANT HTVA REALISE]])</f>
        <v>0</v>
      </c>
      <c r="J59" s="7"/>
      <c r="L59" s="55">
        <f t="shared" si="1"/>
        <v>0</v>
      </c>
    </row>
    <row r="60" spans="1:12" ht="15.75" thickBot="1">
      <c r="A60" s="204" t="str">
        <f>IF(ISBLANK(Immo_Incorp[[#This Row],[DATE]]),"",ROW(Immo_Incorp[[#This Row],[NUM]])-ROW($A$19))</f>
        <v/>
      </c>
      <c r="B60" s="34"/>
      <c r="C60" s="98"/>
      <c r="D60" s="99"/>
      <c r="E60" s="98"/>
      <c r="F60" s="95"/>
      <c r="G60" s="6"/>
      <c r="H60" s="105"/>
      <c r="I60" s="111">
        <f>IF(Immo_Incorp[[#This Row],[MOTIF]]="",0,Immo_Incorp[[#This Row],[MONTANT HTVA REALISE]])</f>
        <v>0</v>
      </c>
      <c r="J60" s="7"/>
      <c r="L60" s="55">
        <f t="shared" si="1"/>
        <v>0</v>
      </c>
    </row>
    <row r="61" spans="1:12" ht="15.75" thickBot="1">
      <c r="A61" s="204" t="str">
        <f>IF(ISBLANK(Immo_Incorp[[#This Row],[DATE]]),"",ROW(Immo_Incorp[[#This Row],[NUM]])-ROW($A$19))</f>
        <v/>
      </c>
      <c r="B61" s="34"/>
      <c r="C61" s="98"/>
      <c r="D61" s="99"/>
      <c r="E61" s="98"/>
      <c r="F61" s="95"/>
      <c r="G61" s="6"/>
      <c r="H61" s="105"/>
      <c r="I61" s="111">
        <f>IF(Immo_Incorp[[#This Row],[MOTIF]]="",0,Immo_Incorp[[#This Row],[MONTANT HTVA REALISE]])</f>
        <v>0</v>
      </c>
      <c r="J61" s="7"/>
      <c r="L61" s="55">
        <f t="shared" si="1"/>
        <v>0</v>
      </c>
    </row>
    <row r="62" spans="1:12" ht="15.75" thickBot="1">
      <c r="A62" s="204" t="str">
        <f>IF(ISBLANK(Immo_Incorp[[#This Row],[DATE]]),"",ROW(Immo_Incorp[[#This Row],[NUM]])-ROW($A$19))</f>
        <v/>
      </c>
      <c r="B62" s="34"/>
      <c r="C62" s="98"/>
      <c r="D62" s="99"/>
      <c r="E62" s="98"/>
      <c r="F62" s="95"/>
      <c r="G62" s="6"/>
      <c r="H62" s="105"/>
      <c r="I62" s="111">
        <f>IF(Immo_Incorp[[#This Row],[MOTIF]]="",0,Immo_Incorp[[#This Row],[MONTANT HTVA REALISE]])</f>
        <v>0</v>
      </c>
      <c r="J62" s="7"/>
      <c r="L62" s="55">
        <f t="shared" si="1"/>
        <v>0</v>
      </c>
    </row>
    <row r="63" spans="1:12" ht="15.75" thickBot="1">
      <c r="A63" s="204" t="str">
        <f>IF(ISBLANK(Immo_Incorp[[#This Row],[DATE]]),"",ROW(Immo_Incorp[[#This Row],[NUM]])-ROW($A$19))</f>
        <v/>
      </c>
      <c r="B63" s="34"/>
      <c r="C63" s="98"/>
      <c r="D63" s="99"/>
      <c r="E63" s="98"/>
      <c r="F63" s="95"/>
      <c r="G63" s="6"/>
      <c r="H63" s="105"/>
      <c r="I63" s="111">
        <f>IF(Immo_Incorp[[#This Row],[MOTIF]]="",0,Immo_Incorp[[#This Row],[MONTANT HTVA REALISE]])</f>
        <v>0</v>
      </c>
      <c r="J63" s="7"/>
      <c r="L63" s="55">
        <f t="shared" si="1"/>
        <v>0</v>
      </c>
    </row>
    <row r="64" spans="1:12" ht="15.75" thickBot="1">
      <c r="A64" s="204" t="str">
        <f>IF(ISBLANK(Immo_Incorp[[#This Row],[DATE]]),"",ROW(Immo_Incorp[[#This Row],[NUM]])-ROW($A$19))</f>
        <v/>
      </c>
      <c r="B64" s="34"/>
      <c r="C64" s="98"/>
      <c r="D64" s="99"/>
      <c r="E64" s="98"/>
      <c r="F64" s="95"/>
      <c r="G64" s="6"/>
      <c r="H64" s="105"/>
      <c r="I64" s="111">
        <f>IF(Immo_Incorp[[#This Row],[MOTIF]]="",0,Immo_Incorp[[#This Row],[MONTANT HTVA REALISE]])</f>
        <v>0</v>
      </c>
      <c r="J64" s="7"/>
      <c r="L64" s="55">
        <f t="shared" si="1"/>
        <v>0</v>
      </c>
    </row>
    <row r="65" spans="1:12" ht="15.75" thickBot="1">
      <c r="A65" s="204" t="str">
        <f>IF(ISBLANK(Immo_Incorp[[#This Row],[DATE]]),"",ROW(Immo_Incorp[[#This Row],[NUM]])-ROW($A$19))</f>
        <v/>
      </c>
      <c r="B65" s="34"/>
      <c r="C65" s="98"/>
      <c r="D65" s="99"/>
      <c r="E65" s="98"/>
      <c r="F65" s="95"/>
      <c r="G65" s="6"/>
      <c r="H65" s="105"/>
      <c r="I65" s="111">
        <f>IF(Immo_Incorp[[#This Row],[MOTIF]]="",0,Immo_Incorp[[#This Row],[MONTANT HTVA REALISE]])</f>
        <v>0</v>
      </c>
      <c r="J65" s="7"/>
      <c r="L65" s="55">
        <f t="shared" si="1"/>
        <v>0</v>
      </c>
    </row>
    <row r="66" spans="1:12" ht="15.75" thickBot="1">
      <c r="A66" s="204" t="str">
        <f>IF(ISBLANK(Immo_Incorp[[#This Row],[DATE]]),"",ROW(Immo_Incorp[[#This Row],[NUM]])-ROW($A$19))</f>
        <v/>
      </c>
      <c r="B66" s="34"/>
      <c r="C66" s="98"/>
      <c r="D66" s="99"/>
      <c r="E66" s="98"/>
      <c r="F66" s="95"/>
      <c r="G66" s="6"/>
      <c r="H66" s="105"/>
      <c r="I66" s="111">
        <f>IF(Immo_Incorp[[#This Row],[MOTIF]]="",0,Immo_Incorp[[#This Row],[MONTANT HTVA REALISE]])</f>
        <v>0</v>
      </c>
      <c r="J66" s="7"/>
      <c r="L66" s="55">
        <f t="shared" si="1"/>
        <v>0</v>
      </c>
    </row>
    <row r="67" spans="1:12" ht="15.75" thickBot="1">
      <c r="A67" s="204" t="str">
        <f>IF(ISBLANK(Immo_Incorp[[#This Row],[DATE]]),"",ROW(Immo_Incorp[[#This Row],[NUM]])-ROW($A$19))</f>
        <v/>
      </c>
      <c r="B67" s="34"/>
      <c r="C67" s="98"/>
      <c r="D67" s="99"/>
      <c r="E67" s="98"/>
      <c r="F67" s="95"/>
      <c r="G67" s="6"/>
      <c r="H67" s="105"/>
      <c r="I67" s="111">
        <f>IF(Immo_Incorp[[#This Row],[MOTIF]]="",0,Immo_Incorp[[#This Row],[MONTANT HTVA REALISE]])</f>
        <v>0</v>
      </c>
      <c r="J67" s="7"/>
      <c r="L67" s="55">
        <f t="shared" si="1"/>
        <v>0</v>
      </c>
    </row>
    <row r="68" spans="1:12" ht="15.75" thickBot="1">
      <c r="A68" s="204" t="str">
        <f>IF(ISBLANK(Immo_Incorp[[#This Row],[DATE]]),"",ROW(Immo_Incorp[[#This Row],[NUM]])-ROW($A$19))</f>
        <v/>
      </c>
      <c r="B68" s="34"/>
      <c r="C68" s="98"/>
      <c r="D68" s="99"/>
      <c r="E68" s="98"/>
      <c r="F68" s="95"/>
      <c r="G68" s="6"/>
      <c r="H68" s="105"/>
      <c r="I68" s="111">
        <f>IF(Immo_Incorp[[#This Row],[MOTIF]]="",0,Immo_Incorp[[#This Row],[MONTANT HTVA REALISE]])</f>
        <v>0</v>
      </c>
      <c r="J68" s="7"/>
      <c r="L68" s="55">
        <f t="shared" si="1"/>
        <v>0</v>
      </c>
    </row>
    <row r="69" spans="1:12" ht="15.75" thickBot="1">
      <c r="A69" s="204" t="str">
        <f>IF(ISBLANK(Immo_Incorp[[#This Row],[DATE]]),"",ROW(Immo_Incorp[[#This Row],[NUM]])-ROW($A$19))</f>
        <v/>
      </c>
      <c r="B69" s="34"/>
      <c r="C69" s="98"/>
      <c r="D69" s="99"/>
      <c r="E69" s="98"/>
      <c r="F69" s="95"/>
      <c r="G69" s="6"/>
      <c r="H69" s="105"/>
      <c r="I69" s="111">
        <f>IF(Immo_Incorp[[#This Row],[MOTIF]]="",0,Immo_Incorp[[#This Row],[MONTANT HTVA REALISE]])</f>
        <v>0</v>
      </c>
      <c r="J69" s="7"/>
      <c r="L69" s="55">
        <f t="shared" si="1"/>
        <v>0</v>
      </c>
    </row>
    <row r="70" spans="1:12" ht="15.75" thickBot="1">
      <c r="A70" s="204" t="str">
        <f>IF(ISBLANK(Immo_Incorp[[#This Row],[DATE]]),"",ROW(Immo_Incorp[[#This Row],[NUM]])-ROW($A$19))</f>
        <v/>
      </c>
      <c r="B70" s="34"/>
      <c r="C70" s="98"/>
      <c r="D70" s="99"/>
      <c r="E70" s="98"/>
      <c r="F70" s="95"/>
      <c r="G70" s="6"/>
      <c r="H70" s="105"/>
      <c r="I70" s="111">
        <f>IF(Immo_Incorp[[#This Row],[MOTIF]]="",0,Immo_Incorp[[#This Row],[MONTANT HTVA REALISE]])</f>
        <v>0</v>
      </c>
      <c r="J70" s="7"/>
      <c r="L70" s="55">
        <f t="shared" si="1"/>
        <v>0</v>
      </c>
    </row>
    <row r="71" spans="1:12" ht="15.75" thickBot="1">
      <c r="A71" s="204" t="str">
        <f>IF(ISBLANK(Immo_Incorp[[#This Row],[DATE]]),"",ROW(Immo_Incorp[[#This Row],[NUM]])-ROW($A$19))</f>
        <v/>
      </c>
      <c r="B71" s="34"/>
      <c r="C71" s="98"/>
      <c r="D71" s="99"/>
      <c r="E71" s="98"/>
      <c r="F71" s="95"/>
      <c r="G71" s="6"/>
      <c r="H71" s="105"/>
      <c r="I71" s="111">
        <f>IF(Immo_Incorp[[#This Row],[MOTIF]]="",0,Immo_Incorp[[#This Row],[MONTANT HTVA REALISE]])</f>
        <v>0</v>
      </c>
      <c r="J71" s="7"/>
      <c r="L71" s="55">
        <f t="shared" si="1"/>
        <v>0</v>
      </c>
    </row>
    <row r="72" spans="1:12" ht="15.75" thickBot="1">
      <c r="A72" s="204" t="str">
        <f>IF(ISBLANK(Immo_Incorp[[#This Row],[DATE]]),"",ROW(Immo_Incorp[[#This Row],[NUM]])-ROW($A$19))</f>
        <v/>
      </c>
      <c r="B72" s="34"/>
      <c r="C72" s="98"/>
      <c r="D72" s="99"/>
      <c r="E72" s="98"/>
      <c r="F72" s="95"/>
      <c r="G72" s="6"/>
      <c r="H72" s="105"/>
      <c r="I72" s="111">
        <f>IF(Immo_Incorp[[#This Row],[MOTIF]]="",0,Immo_Incorp[[#This Row],[MONTANT HTVA REALISE]])</f>
        <v>0</v>
      </c>
      <c r="J72" s="7"/>
      <c r="L72" s="55">
        <f t="shared" si="1"/>
        <v>0</v>
      </c>
    </row>
    <row r="73" spans="1:12" ht="15.75" thickBot="1">
      <c r="A73" s="204" t="str">
        <f>IF(ISBLANK(Immo_Incorp[[#This Row],[DATE]]),"",ROW(Immo_Incorp[[#This Row],[NUM]])-ROW($A$19))</f>
        <v/>
      </c>
      <c r="B73" s="34"/>
      <c r="C73" s="98"/>
      <c r="D73" s="99"/>
      <c r="E73" s="98"/>
      <c r="F73" s="95"/>
      <c r="G73" s="6"/>
      <c r="H73" s="105"/>
      <c r="I73" s="111">
        <f>IF(Immo_Incorp[[#This Row],[MOTIF]]="",0,Immo_Incorp[[#This Row],[MONTANT HTVA REALISE]])</f>
        <v>0</v>
      </c>
      <c r="J73" s="7"/>
      <c r="L73" s="55">
        <f t="shared" si="1"/>
        <v>0</v>
      </c>
    </row>
    <row r="74" spans="1:12" ht="15.75" thickBot="1">
      <c r="A74" s="204" t="str">
        <f>IF(ISBLANK(Immo_Incorp[[#This Row],[DATE]]),"",ROW(Immo_Incorp[[#This Row],[NUM]])-ROW($A$19))</f>
        <v/>
      </c>
      <c r="B74" s="34"/>
      <c r="C74" s="98"/>
      <c r="D74" s="99"/>
      <c r="E74" s="98"/>
      <c r="F74" s="95"/>
      <c r="G74" s="6"/>
      <c r="H74" s="105"/>
      <c r="I74" s="111">
        <f>IF(Immo_Incorp[[#This Row],[MOTIF]]="",0,Immo_Incorp[[#This Row],[MONTANT HTVA REALISE]])</f>
        <v>0</v>
      </c>
      <c r="J74" s="7"/>
      <c r="L74" s="55">
        <f t="shared" si="1"/>
        <v>0</v>
      </c>
    </row>
    <row r="75" spans="1:12" ht="15.75" thickBot="1">
      <c r="A75" s="204" t="str">
        <f>IF(ISBLANK(Immo_Incorp[[#This Row],[DATE]]),"",ROW(Immo_Incorp[[#This Row],[NUM]])-ROW($A$19))</f>
        <v/>
      </c>
      <c r="B75" s="34"/>
      <c r="C75" s="98"/>
      <c r="D75" s="99"/>
      <c r="E75" s="98"/>
      <c r="F75" s="95"/>
      <c r="G75" s="6"/>
      <c r="H75" s="105"/>
      <c r="I75" s="111">
        <f>IF(Immo_Incorp[[#This Row],[MOTIF]]="",0,Immo_Incorp[[#This Row],[MONTANT HTVA REALISE]])</f>
        <v>0</v>
      </c>
      <c r="J75" s="7"/>
      <c r="L75" s="55">
        <f t="shared" si="1"/>
        <v>0</v>
      </c>
    </row>
    <row r="76" spans="1:12" ht="15.75" thickBot="1">
      <c r="A76" s="204" t="str">
        <f>IF(ISBLANK(Immo_Incorp[[#This Row],[DATE]]),"",ROW(Immo_Incorp[[#This Row],[NUM]])-ROW($A$19))</f>
        <v/>
      </c>
      <c r="B76" s="34"/>
      <c r="C76" s="98"/>
      <c r="D76" s="99"/>
      <c r="E76" s="98"/>
      <c r="F76" s="95"/>
      <c r="G76" s="6"/>
      <c r="H76" s="105"/>
      <c r="I76" s="111">
        <f>IF(Immo_Incorp[[#This Row],[MOTIF]]="",0,Immo_Incorp[[#This Row],[MONTANT HTVA REALISE]])</f>
        <v>0</v>
      </c>
      <c r="J76" s="7"/>
      <c r="L76" s="55">
        <f t="shared" si="1"/>
        <v>0</v>
      </c>
    </row>
    <row r="77" spans="1:12" ht="15.75" thickBot="1">
      <c r="A77" s="204" t="str">
        <f>IF(ISBLANK(Immo_Incorp[[#This Row],[DATE]]),"",ROW(Immo_Incorp[[#This Row],[NUM]])-ROW($A$19))</f>
        <v/>
      </c>
      <c r="B77" s="34"/>
      <c r="C77" s="98"/>
      <c r="D77" s="99"/>
      <c r="E77" s="98"/>
      <c r="F77" s="95"/>
      <c r="G77" s="6"/>
      <c r="H77" s="105"/>
      <c r="I77" s="111">
        <f>IF(Immo_Incorp[[#This Row],[MOTIF]]="",0,Immo_Incorp[[#This Row],[MONTANT HTVA REALISE]])</f>
        <v>0</v>
      </c>
      <c r="J77" s="7"/>
      <c r="L77" s="55">
        <f t="shared" si="1"/>
        <v>0</v>
      </c>
    </row>
    <row r="78" spans="1:12" ht="15.75" thickBot="1">
      <c r="A78" s="204" t="str">
        <f>IF(ISBLANK(Immo_Incorp[[#This Row],[DATE]]),"",ROW(Immo_Incorp[[#This Row],[NUM]])-ROW($A$19))</f>
        <v/>
      </c>
      <c r="B78" s="34"/>
      <c r="C78" s="98"/>
      <c r="D78" s="99"/>
      <c r="E78" s="98"/>
      <c r="F78" s="95"/>
      <c r="G78" s="6"/>
      <c r="H78" s="105"/>
      <c r="I78" s="111">
        <f>IF(Immo_Incorp[[#This Row],[MOTIF]]="",0,Immo_Incorp[[#This Row],[MONTANT HTVA REALISE]])</f>
        <v>0</v>
      </c>
      <c r="J78" s="7"/>
      <c r="L78" s="55">
        <f t="shared" si="1"/>
        <v>0</v>
      </c>
    </row>
    <row r="79" spans="1:12" ht="15.75" thickBot="1">
      <c r="A79" s="204" t="str">
        <f>IF(ISBLANK(Immo_Incorp[[#This Row],[DATE]]),"",ROW(Immo_Incorp[[#This Row],[NUM]])-ROW($A$19))</f>
        <v/>
      </c>
      <c r="B79" s="34"/>
      <c r="C79" s="98"/>
      <c r="D79" s="99"/>
      <c r="E79" s="98"/>
      <c r="F79" s="95"/>
      <c r="G79" s="6"/>
      <c r="H79" s="105"/>
      <c r="I79" s="111">
        <f>IF(Immo_Incorp[[#This Row],[MOTIF]]="",0,Immo_Incorp[[#This Row],[MONTANT HTVA REALISE]])</f>
        <v>0</v>
      </c>
      <c r="J79" s="7"/>
      <c r="L79" s="55">
        <f t="shared" si="1"/>
        <v>0</v>
      </c>
    </row>
    <row r="80" spans="1:12" ht="15.75" thickBot="1">
      <c r="A80" s="204" t="str">
        <f>IF(ISBLANK(Immo_Incorp[[#This Row],[DATE]]),"",ROW(Immo_Incorp[[#This Row],[NUM]])-ROW($A$19))</f>
        <v/>
      </c>
      <c r="B80" s="34"/>
      <c r="C80" s="98"/>
      <c r="D80" s="99"/>
      <c r="E80" s="98"/>
      <c r="F80" s="95"/>
      <c r="G80" s="6"/>
      <c r="H80" s="105"/>
      <c r="I80" s="111">
        <f>IF(Immo_Incorp[[#This Row],[MOTIF]]="",0,Immo_Incorp[[#This Row],[MONTANT HTVA REALISE]])</f>
        <v>0</v>
      </c>
      <c r="J80" s="7"/>
      <c r="L80" s="55">
        <f t="shared" si="1"/>
        <v>0</v>
      </c>
    </row>
    <row r="81" spans="1:12" ht="15.75" thickBot="1">
      <c r="A81" s="204" t="str">
        <f>IF(ISBLANK(Immo_Incorp[[#This Row],[DATE]]),"",ROW(Immo_Incorp[[#This Row],[NUM]])-ROW($A$19))</f>
        <v/>
      </c>
      <c r="B81" s="34"/>
      <c r="C81" s="98"/>
      <c r="D81" s="99"/>
      <c r="E81" s="98"/>
      <c r="F81" s="95"/>
      <c r="G81" s="6"/>
      <c r="H81" s="105"/>
      <c r="I81" s="111">
        <f>IF(Immo_Incorp[[#This Row],[MOTIF]]="",0,Immo_Incorp[[#This Row],[MONTANT HTVA REALISE]])</f>
        <v>0</v>
      </c>
      <c r="J81" s="7"/>
      <c r="L81" s="55">
        <f t="shared" si="1"/>
        <v>0</v>
      </c>
    </row>
    <row r="82" spans="1:12" ht="15.75" thickBot="1">
      <c r="A82" s="204" t="str">
        <f>IF(ISBLANK(Immo_Incorp[[#This Row],[DATE]]),"",ROW(Immo_Incorp[[#This Row],[NUM]])-ROW($A$19))</f>
        <v/>
      </c>
      <c r="B82" s="34"/>
      <c r="C82" s="98"/>
      <c r="D82" s="99"/>
      <c r="E82" s="98"/>
      <c r="F82" s="95"/>
      <c r="G82" s="6"/>
      <c r="H82" s="105"/>
      <c r="I82" s="111">
        <f>IF(Immo_Incorp[[#This Row],[MOTIF]]="",0,Immo_Incorp[[#This Row],[MONTANT HTVA REALISE]])</f>
        <v>0</v>
      </c>
      <c r="J82" s="7"/>
      <c r="L82" s="55">
        <f t="shared" si="1"/>
        <v>0</v>
      </c>
    </row>
    <row r="83" spans="1:12" ht="15.75" thickBot="1">
      <c r="A83" s="204" t="str">
        <f>IF(ISBLANK(Immo_Incorp[[#This Row],[DATE]]),"",ROW(Immo_Incorp[[#This Row],[NUM]])-ROW($A$19))</f>
        <v/>
      </c>
      <c r="B83" s="34"/>
      <c r="C83" s="98"/>
      <c r="D83" s="99"/>
      <c r="E83" s="98"/>
      <c r="F83" s="95"/>
      <c r="G83" s="6"/>
      <c r="H83" s="105"/>
      <c r="I83" s="111">
        <f>IF(Immo_Incorp[[#This Row],[MOTIF]]="",0,Immo_Incorp[[#This Row],[MONTANT HTVA REALISE]])</f>
        <v>0</v>
      </c>
      <c r="J83" s="7"/>
      <c r="L83" s="55">
        <f t="shared" si="1"/>
        <v>0</v>
      </c>
    </row>
    <row r="84" spans="1:12" ht="15.75" thickBot="1">
      <c r="A84" s="204" t="str">
        <f>IF(ISBLANK(Immo_Incorp[[#This Row],[DATE]]),"",ROW(Immo_Incorp[[#This Row],[NUM]])-ROW($A$19))</f>
        <v/>
      </c>
      <c r="B84" s="34"/>
      <c r="C84" s="98"/>
      <c r="D84" s="99"/>
      <c r="E84" s="98"/>
      <c r="F84" s="95"/>
      <c r="G84" s="6"/>
      <c r="H84" s="105"/>
      <c r="I84" s="111">
        <f>IF(Immo_Incorp[[#This Row],[MOTIF]]="",0,Immo_Incorp[[#This Row],[MONTANT HTVA REALISE]])</f>
        <v>0</v>
      </c>
      <c r="J84" s="7"/>
      <c r="L84" s="55">
        <f t="shared" si="1"/>
        <v>0</v>
      </c>
    </row>
    <row r="85" spans="1:12" ht="15.75" thickBot="1">
      <c r="A85" s="204" t="str">
        <f>IF(ISBLANK(Immo_Incorp[[#This Row],[DATE]]),"",ROW(Immo_Incorp[[#This Row],[NUM]])-ROW($A$19))</f>
        <v/>
      </c>
      <c r="B85" s="34"/>
      <c r="C85" s="98"/>
      <c r="D85" s="99"/>
      <c r="E85" s="98"/>
      <c r="F85" s="95"/>
      <c r="G85" s="6"/>
      <c r="H85" s="105"/>
      <c r="I85" s="111">
        <f>IF(Immo_Incorp[[#This Row],[MOTIF]]="",0,Immo_Incorp[[#This Row],[MONTANT HTVA REALISE]])</f>
        <v>0</v>
      </c>
      <c r="J85" s="7"/>
      <c r="L85" s="55">
        <f t="shared" si="1"/>
        <v>0</v>
      </c>
    </row>
    <row r="86" spans="1:12" ht="15.75" thickBot="1">
      <c r="A86" s="204" t="str">
        <f>IF(ISBLANK(Immo_Incorp[[#This Row],[DATE]]),"",ROW(Immo_Incorp[[#This Row],[NUM]])-ROW($A$19))</f>
        <v/>
      </c>
      <c r="B86" s="34"/>
      <c r="C86" s="98"/>
      <c r="D86" s="99"/>
      <c r="E86" s="98"/>
      <c r="F86" s="95"/>
      <c r="G86" s="6"/>
      <c r="H86" s="105"/>
      <c r="I86" s="111">
        <f>IF(Immo_Incorp[[#This Row],[MOTIF]]="",0,Immo_Incorp[[#This Row],[MONTANT HTVA REALISE]])</f>
        <v>0</v>
      </c>
      <c r="J86" s="7"/>
      <c r="L86" s="55">
        <f t="shared" ref="L86:L149" si="2">+F86-I86</f>
        <v>0</v>
      </c>
    </row>
    <row r="87" spans="1:12" ht="15.75" thickBot="1">
      <c r="A87" s="204" t="str">
        <f>IF(ISBLANK(Immo_Incorp[[#This Row],[DATE]]),"",ROW(Immo_Incorp[[#This Row],[NUM]])-ROW($A$19))</f>
        <v/>
      </c>
      <c r="B87" s="34"/>
      <c r="C87" s="98"/>
      <c r="D87" s="99"/>
      <c r="E87" s="98"/>
      <c r="F87" s="95"/>
      <c r="G87" s="6"/>
      <c r="H87" s="105"/>
      <c r="I87" s="111">
        <f>IF(Immo_Incorp[[#This Row],[MOTIF]]="",0,Immo_Incorp[[#This Row],[MONTANT HTVA REALISE]])</f>
        <v>0</v>
      </c>
      <c r="J87" s="7"/>
      <c r="L87" s="55">
        <f t="shared" si="2"/>
        <v>0</v>
      </c>
    </row>
    <row r="88" spans="1:12" ht="15.75" thickBot="1">
      <c r="A88" s="204" t="str">
        <f>IF(ISBLANK(Immo_Incorp[[#This Row],[DATE]]),"",ROW(Immo_Incorp[[#This Row],[NUM]])-ROW($A$19))</f>
        <v/>
      </c>
      <c r="B88" s="34"/>
      <c r="C88" s="98"/>
      <c r="D88" s="99"/>
      <c r="E88" s="98"/>
      <c r="F88" s="95"/>
      <c r="G88" s="6"/>
      <c r="H88" s="105"/>
      <c r="I88" s="111">
        <f>IF(Immo_Incorp[[#This Row],[MOTIF]]="",0,Immo_Incorp[[#This Row],[MONTANT HTVA REALISE]])</f>
        <v>0</v>
      </c>
      <c r="J88" s="7"/>
      <c r="L88" s="55">
        <f t="shared" si="2"/>
        <v>0</v>
      </c>
    </row>
    <row r="89" spans="1:12" ht="15.75" thickBot="1">
      <c r="A89" s="204" t="str">
        <f>IF(ISBLANK(Immo_Incorp[[#This Row],[DATE]]),"",ROW(Immo_Incorp[[#This Row],[NUM]])-ROW($A$19))</f>
        <v/>
      </c>
      <c r="B89" s="34"/>
      <c r="C89" s="98"/>
      <c r="D89" s="99"/>
      <c r="E89" s="98"/>
      <c r="F89" s="95"/>
      <c r="G89" s="6"/>
      <c r="H89" s="105"/>
      <c r="I89" s="111">
        <f>IF(Immo_Incorp[[#This Row],[MOTIF]]="",0,Immo_Incorp[[#This Row],[MONTANT HTVA REALISE]])</f>
        <v>0</v>
      </c>
      <c r="J89" s="7"/>
      <c r="L89" s="55">
        <f t="shared" si="2"/>
        <v>0</v>
      </c>
    </row>
    <row r="90" spans="1:12" ht="15.75" thickBot="1">
      <c r="A90" s="204" t="str">
        <f>IF(ISBLANK(Immo_Incorp[[#This Row],[DATE]]),"",ROW(Immo_Incorp[[#This Row],[NUM]])-ROW($A$19))</f>
        <v/>
      </c>
      <c r="B90" s="34"/>
      <c r="C90" s="98"/>
      <c r="D90" s="99"/>
      <c r="E90" s="98"/>
      <c r="F90" s="95"/>
      <c r="G90" s="6"/>
      <c r="H90" s="105"/>
      <c r="I90" s="111">
        <f>IF(Immo_Incorp[[#This Row],[MOTIF]]="",0,Immo_Incorp[[#This Row],[MONTANT HTVA REALISE]])</f>
        <v>0</v>
      </c>
      <c r="J90" s="7"/>
      <c r="L90" s="55">
        <f t="shared" si="2"/>
        <v>0</v>
      </c>
    </row>
    <row r="91" spans="1:12" ht="15.75" thickBot="1">
      <c r="A91" s="204" t="str">
        <f>IF(ISBLANK(Immo_Incorp[[#This Row],[DATE]]),"",ROW(Immo_Incorp[[#This Row],[NUM]])-ROW($A$19))</f>
        <v/>
      </c>
      <c r="B91" s="34"/>
      <c r="C91" s="98"/>
      <c r="D91" s="99"/>
      <c r="E91" s="98"/>
      <c r="F91" s="95"/>
      <c r="G91" s="6"/>
      <c r="H91" s="105"/>
      <c r="I91" s="111">
        <f>IF(Immo_Incorp[[#This Row],[MOTIF]]="",0,Immo_Incorp[[#This Row],[MONTANT HTVA REALISE]])</f>
        <v>0</v>
      </c>
      <c r="J91" s="7"/>
      <c r="L91" s="55">
        <f t="shared" si="2"/>
        <v>0</v>
      </c>
    </row>
    <row r="92" spans="1:12" ht="15.75" thickBot="1">
      <c r="A92" s="204" t="str">
        <f>IF(ISBLANK(Immo_Incorp[[#This Row],[DATE]]),"",ROW(Immo_Incorp[[#This Row],[NUM]])-ROW($A$19))</f>
        <v/>
      </c>
      <c r="B92" s="34"/>
      <c r="C92" s="98"/>
      <c r="D92" s="99"/>
      <c r="E92" s="98"/>
      <c r="F92" s="95"/>
      <c r="G92" s="6"/>
      <c r="H92" s="105"/>
      <c r="I92" s="111">
        <f>IF(Immo_Incorp[[#This Row],[MOTIF]]="",0,Immo_Incorp[[#This Row],[MONTANT HTVA REALISE]])</f>
        <v>0</v>
      </c>
      <c r="J92" s="7"/>
      <c r="L92" s="55">
        <f t="shared" si="2"/>
        <v>0</v>
      </c>
    </row>
    <row r="93" spans="1:12" ht="15.75" thickBot="1">
      <c r="A93" s="204" t="str">
        <f>IF(ISBLANK(Immo_Incorp[[#This Row],[DATE]]),"",ROW(Immo_Incorp[[#This Row],[NUM]])-ROW($A$19))</f>
        <v/>
      </c>
      <c r="B93" s="34"/>
      <c r="C93" s="98"/>
      <c r="D93" s="99"/>
      <c r="E93" s="98"/>
      <c r="F93" s="95"/>
      <c r="G93" s="6"/>
      <c r="H93" s="105"/>
      <c r="I93" s="111">
        <f>IF(Immo_Incorp[[#This Row],[MOTIF]]="",0,Immo_Incorp[[#This Row],[MONTANT HTVA REALISE]])</f>
        <v>0</v>
      </c>
      <c r="J93" s="7"/>
      <c r="L93" s="55">
        <f t="shared" si="2"/>
        <v>0</v>
      </c>
    </row>
    <row r="94" spans="1:12" ht="15.75" thickBot="1">
      <c r="A94" s="204" t="str">
        <f>IF(ISBLANK(Immo_Incorp[[#This Row],[DATE]]),"",ROW(Immo_Incorp[[#This Row],[NUM]])-ROW($A$19))</f>
        <v/>
      </c>
      <c r="B94" s="34"/>
      <c r="C94" s="98"/>
      <c r="D94" s="99"/>
      <c r="E94" s="98"/>
      <c r="F94" s="95"/>
      <c r="G94" s="6"/>
      <c r="H94" s="105"/>
      <c r="I94" s="111">
        <f>IF(Immo_Incorp[[#This Row],[MOTIF]]="",0,Immo_Incorp[[#This Row],[MONTANT HTVA REALISE]])</f>
        <v>0</v>
      </c>
      <c r="J94" s="7"/>
      <c r="L94" s="55">
        <f t="shared" si="2"/>
        <v>0</v>
      </c>
    </row>
    <row r="95" spans="1:12" ht="15.75" thickBot="1">
      <c r="A95" s="204" t="str">
        <f>IF(ISBLANK(Immo_Incorp[[#This Row],[DATE]]),"",ROW(Immo_Incorp[[#This Row],[NUM]])-ROW($A$19))</f>
        <v/>
      </c>
      <c r="B95" s="34"/>
      <c r="C95" s="98"/>
      <c r="D95" s="99"/>
      <c r="E95" s="98"/>
      <c r="F95" s="95"/>
      <c r="G95" s="6"/>
      <c r="H95" s="105"/>
      <c r="I95" s="111">
        <f>IF(Immo_Incorp[[#This Row],[MOTIF]]="",0,Immo_Incorp[[#This Row],[MONTANT HTVA REALISE]])</f>
        <v>0</v>
      </c>
      <c r="J95" s="7"/>
      <c r="L95" s="55">
        <f t="shared" si="2"/>
        <v>0</v>
      </c>
    </row>
    <row r="96" spans="1:12" ht="15.75" thickBot="1">
      <c r="A96" s="204" t="str">
        <f>IF(ISBLANK(Immo_Incorp[[#This Row],[DATE]]),"",ROW(Immo_Incorp[[#This Row],[NUM]])-ROW($A$19))</f>
        <v/>
      </c>
      <c r="B96" s="34"/>
      <c r="C96" s="98"/>
      <c r="D96" s="99"/>
      <c r="E96" s="98"/>
      <c r="F96" s="95"/>
      <c r="G96" s="6"/>
      <c r="H96" s="105"/>
      <c r="I96" s="111">
        <f>IF(Immo_Incorp[[#This Row],[MOTIF]]="",0,Immo_Incorp[[#This Row],[MONTANT HTVA REALISE]])</f>
        <v>0</v>
      </c>
      <c r="J96" s="7"/>
      <c r="L96" s="55">
        <f t="shared" si="2"/>
        <v>0</v>
      </c>
    </row>
    <row r="97" spans="1:12" ht="15.75" thickBot="1">
      <c r="A97" s="204" t="str">
        <f>IF(ISBLANK(Immo_Incorp[[#This Row],[DATE]]),"",ROW(Immo_Incorp[[#This Row],[NUM]])-ROW($A$19))</f>
        <v/>
      </c>
      <c r="B97" s="34"/>
      <c r="C97" s="98"/>
      <c r="D97" s="99"/>
      <c r="E97" s="98"/>
      <c r="F97" s="95"/>
      <c r="G97" s="6"/>
      <c r="H97" s="105"/>
      <c r="I97" s="111">
        <f>IF(Immo_Incorp[[#This Row],[MOTIF]]="",0,Immo_Incorp[[#This Row],[MONTANT HTVA REALISE]])</f>
        <v>0</v>
      </c>
      <c r="J97" s="7"/>
      <c r="L97" s="55">
        <f t="shared" si="2"/>
        <v>0</v>
      </c>
    </row>
    <row r="98" spans="1:12" ht="15.75" thickBot="1">
      <c r="A98" s="204" t="str">
        <f>IF(ISBLANK(Immo_Incorp[[#This Row],[DATE]]),"",ROW(Immo_Incorp[[#This Row],[NUM]])-ROW($A$19))</f>
        <v/>
      </c>
      <c r="B98" s="34"/>
      <c r="C98" s="98"/>
      <c r="D98" s="99"/>
      <c r="E98" s="98"/>
      <c r="F98" s="95"/>
      <c r="G98" s="6"/>
      <c r="H98" s="105"/>
      <c r="I98" s="111">
        <f>IF(Immo_Incorp[[#This Row],[MOTIF]]="",0,Immo_Incorp[[#This Row],[MONTANT HTVA REALISE]])</f>
        <v>0</v>
      </c>
      <c r="J98" s="7"/>
      <c r="L98" s="55">
        <f t="shared" si="2"/>
        <v>0</v>
      </c>
    </row>
    <row r="99" spans="1:12" ht="15.75" thickBot="1">
      <c r="A99" s="204" t="str">
        <f>IF(ISBLANK(Immo_Incorp[[#This Row],[DATE]]),"",ROW(Immo_Incorp[[#This Row],[NUM]])-ROW($A$19))</f>
        <v/>
      </c>
      <c r="B99" s="34"/>
      <c r="C99" s="98"/>
      <c r="D99" s="99"/>
      <c r="E99" s="98"/>
      <c r="F99" s="95"/>
      <c r="G99" s="6"/>
      <c r="H99" s="105"/>
      <c r="I99" s="111">
        <f>IF(Immo_Incorp[[#This Row],[MOTIF]]="",0,Immo_Incorp[[#This Row],[MONTANT HTVA REALISE]])</f>
        <v>0</v>
      </c>
      <c r="J99" s="7"/>
      <c r="L99" s="55">
        <f t="shared" si="2"/>
        <v>0</v>
      </c>
    </row>
    <row r="100" spans="1:12" ht="15.75" thickBot="1">
      <c r="A100" s="204" t="str">
        <f>IF(ISBLANK(Immo_Incorp[[#This Row],[DATE]]),"",ROW(Immo_Incorp[[#This Row],[NUM]])-ROW($A$19))</f>
        <v/>
      </c>
      <c r="B100" s="34"/>
      <c r="C100" s="98"/>
      <c r="D100" s="99"/>
      <c r="E100" s="98"/>
      <c r="F100" s="95"/>
      <c r="G100" s="6"/>
      <c r="H100" s="105"/>
      <c r="I100" s="111">
        <f>IF(Immo_Incorp[[#This Row],[MOTIF]]="",0,Immo_Incorp[[#This Row],[MONTANT HTVA REALISE]])</f>
        <v>0</v>
      </c>
      <c r="J100" s="7"/>
      <c r="L100" s="55">
        <f t="shared" si="2"/>
        <v>0</v>
      </c>
    </row>
    <row r="101" spans="1:12" ht="15.75" thickBot="1">
      <c r="A101" s="204" t="str">
        <f>IF(ISBLANK(Immo_Incorp[[#This Row],[DATE]]),"",ROW(Immo_Incorp[[#This Row],[NUM]])-ROW($A$19))</f>
        <v/>
      </c>
      <c r="B101" s="34"/>
      <c r="C101" s="98"/>
      <c r="D101" s="99"/>
      <c r="E101" s="98"/>
      <c r="F101" s="95"/>
      <c r="G101" s="6"/>
      <c r="H101" s="105"/>
      <c r="I101" s="111">
        <f>IF(Immo_Incorp[[#This Row],[MOTIF]]="",0,Immo_Incorp[[#This Row],[MONTANT HTVA REALISE]])</f>
        <v>0</v>
      </c>
      <c r="J101" s="7"/>
      <c r="L101" s="55">
        <f t="shared" si="2"/>
        <v>0</v>
      </c>
    </row>
    <row r="102" spans="1:12" ht="15.75" thickBot="1">
      <c r="A102" s="204" t="str">
        <f>IF(ISBLANK(Immo_Incorp[[#This Row],[DATE]]),"",ROW(Immo_Incorp[[#This Row],[NUM]])-ROW($A$19))</f>
        <v/>
      </c>
      <c r="B102" s="34"/>
      <c r="C102" s="98"/>
      <c r="D102" s="99"/>
      <c r="E102" s="98"/>
      <c r="F102" s="95"/>
      <c r="G102" s="6"/>
      <c r="H102" s="105"/>
      <c r="I102" s="111">
        <f>IF(Immo_Incorp[[#This Row],[MOTIF]]="",0,Immo_Incorp[[#This Row],[MONTANT HTVA REALISE]])</f>
        <v>0</v>
      </c>
      <c r="J102" s="7"/>
      <c r="L102" s="55">
        <f t="shared" si="2"/>
        <v>0</v>
      </c>
    </row>
    <row r="103" spans="1:12" ht="15.75" thickBot="1">
      <c r="A103" s="204" t="str">
        <f>IF(ISBLANK(Immo_Incorp[[#This Row],[DATE]]),"",ROW(Immo_Incorp[[#This Row],[NUM]])-ROW($A$19))</f>
        <v/>
      </c>
      <c r="B103" s="34"/>
      <c r="C103" s="98"/>
      <c r="D103" s="99"/>
      <c r="E103" s="98"/>
      <c r="F103" s="95"/>
      <c r="G103" s="6"/>
      <c r="H103" s="105"/>
      <c r="I103" s="111">
        <f>IF(Immo_Incorp[[#This Row],[MOTIF]]="",0,Immo_Incorp[[#This Row],[MONTANT HTVA REALISE]])</f>
        <v>0</v>
      </c>
      <c r="J103" s="7"/>
      <c r="L103" s="55">
        <f t="shared" si="2"/>
        <v>0</v>
      </c>
    </row>
    <row r="104" spans="1:12" ht="15.75" thickBot="1">
      <c r="A104" s="204" t="str">
        <f>IF(ISBLANK(Immo_Incorp[[#This Row],[DATE]]),"",ROW(Immo_Incorp[[#This Row],[NUM]])-ROW($A$19))</f>
        <v/>
      </c>
      <c r="B104" s="34"/>
      <c r="C104" s="98"/>
      <c r="D104" s="99"/>
      <c r="E104" s="98"/>
      <c r="F104" s="95"/>
      <c r="G104" s="6"/>
      <c r="H104" s="105"/>
      <c r="I104" s="111">
        <f>IF(Immo_Incorp[[#This Row],[MOTIF]]="",0,Immo_Incorp[[#This Row],[MONTANT HTVA REALISE]])</f>
        <v>0</v>
      </c>
      <c r="J104" s="7"/>
      <c r="L104" s="55">
        <f t="shared" si="2"/>
        <v>0</v>
      </c>
    </row>
    <row r="105" spans="1:12" ht="15.75" thickBot="1">
      <c r="A105" s="204" t="str">
        <f>IF(ISBLANK(Immo_Incorp[[#This Row],[DATE]]),"",ROW(Immo_Incorp[[#This Row],[NUM]])-ROW($A$19))</f>
        <v/>
      </c>
      <c r="B105" s="34"/>
      <c r="C105" s="98"/>
      <c r="D105" s="99"/>
      <c r="E105" s="98"/>
      <c r="F105" s="95"/>
      <c r="G105" s="6"/>
      <c r="H105" s="105"/>
      <c r="I105" s="111">
        <f>IF(Immo_Incorp[[#This Row],[MOTIF]]="",0,Immo_Incorp[[#This Row],[MONTANT HTVA REALISE]])</f>
        <v>0</v>
      </c>
      <c r="J105" s="7"/>
      <c r="L105" s="55">
        <f t="shared" si="2"/>
        <v>0</v>
      </c>
    </row>
    <row r="106" spans="1:12" ht="15.75" thickBot="1">
      <c r="A106" s="204" t="str">
        <f>IF(ISBLANK(Immo_Incorp[[#This Row],[DATE]]),"",ROW(Immo_Incorp[[#This Row],[NUM]])-ROW($A$19))</f>
        <v/>
      </c>
      <c r="B106" s="34"/>
      <c r="C106" s="98"/>
      <c r="D106" s="99"/>
      <c r="E106" s="98"/>
      <c r="F106" s="95"/>
      <c r="G106" s="6"/>
      <c r="H106" s="105"/>
      <c r="I106" s="111">
        <f>IF(Immo_Incorp[[#This Row],[MOTIF]]="",0,Immo_Incorp[[#This Row],[MONTANT HTVA REALISE]])</f>
        <v>0</v>
      </c>
      <c r="J106" s="7"/>
      <c r="L106" s="55">
        <f t="shared" si="2"/>
        <v>0</v>
      </c>
    </row>
    <row r="107" spans="1:12" ht="15.75" thickBot="1">
      <c r="A107" s="204" t="str">
        <f>IF(ISBLANK(Immo_Incorp[[#This Row],[DATE]]),"",ROW(Immo_Incorp[[#This Row],[NUM]])-ROW($A$19))</f>
        <v/>
      </c>
      <c r="B107" s="34"/>
      <c r="C107" s="98"/>
      <c r="D107" s="99"/>
      <c r="E107" s="98"/>
      <c r="F107" s="95"/>
      <c r="G107" s="6"/>
      <c r="H107" s="105"/>
      <c r="I107" s="111">
        <f>IF(Immo_Incorp[[#This Row],[MOTIF]]="",0,Immo_Incorp[[#This Row],[MONTANT HTVA REALISE]])</f>
        <v>0</v>
      </c>
      <c r="J107" s="7"/>
      <c r="L107" s="55">
        <f t="shared" si="2"/>
        <v>0</v>
      </c>
    </row>
    <row r="108" spans="1:12" ht="15.75" thickBot="1">
      <c r="A108" s="204" t="str">
        <f>IF(ISBLANK(Immo_Incorp[[#This Row],[DATE]]),"",ROW(Immo_Incorp[[#This Row],[NUM]])-ROW($A$19))</f>
        <v/>
      </c>
      <c r="B108" s="34"/>
      <c r="C108" s="98"/>
      <c r="D108" s="99"/>
      <c r="E108" s="98"/>
      <c r="F108" s="95"/>
      <c r="G108" s="6"/>
      <c r="H108" s="105"/>
      <c r="I108" s="111">
        <f>IF(Immo_Incorp[[#This Row],[MOTIF]]="",0,Immo_Incorp[[#This Row],[MONTANT HTVA REALISE]])</f>
        <v>0</v>
      </c>
      <c r="J108" s="7"/>
      <c r="L108" s="55">
        <f t="shared" si="2"/>
        <v>0</v>
      </c>
    </row>
    <row r="109" spans="1:12" ht="15.75" thickBot="1">
      <c r="A109" s="204" t="str">
        <f>IF(ISBLANK(Immo_Incorp[[#This Row],[DATE]]),"",ROW(Immo_Incorp[[#This Row],[NUM]])-ROW($A$19))</f>
        <v/>
      </c>
      <c r="B109" s="34"/>
      <c r="C109" s="98"/>
      <c r="D109" s="99"/>
      <c r="E109" s="98"/>
      <c r="F109" s="95"/>
      <c r="G109" s="6"/>
      <c r="H109" s="105"/>
      <c r="I109" s="111">
        <f>IF(Immo_Incorp[[#This Row],[MOTIF]]="",0,Immo_Incorp[[#This Row],[MONTANT HTVA REALISE]])</f>
        <v>0</v>
      </c>
      <c r="J109" s="7"/>
      <c r="L109" s="55">
        <f t="shared" si="2"/>
        <v>0</v>
      </c>
    </row>
    <row r="110" spans="1:12" ht="15.75" thickBot="1">
      <c r="A110" s="204" t="str">
        <f>IF(ISBLANK(Immo_Incorp[[#This Row],[DATE]]),"",ROW(Immo_Incorp[[#This Row],[NUM]])-ROW($A$19))</f>
        <v/>
      </c>
      <c r="B110" s="34"/>
      <c r="C110" s="98"/>
      <c r="D110" s="99"/>
      <c r="E110" s="98"/>
      <c r="F110" s="95"/>
      <c r="G110" s="6"/>
      <c r="H110" s="105"/>
      <c r="I110" s="111">
        <f>IF(Immo_Incorp[[#This Row],[MOTIF]]="",0,Immo_Incorp[[#This Row],[MONTANT HTVA REALISE]])</f>
        <v>0</v>
      </c>
      <c r="J110" s="7"/>
      <c r="L110" s="55">
        <f t="shared" si="2"/>
        <v>0</v>
      </c>
    </row>
    <row r="111" spans="1:12" ht="15.75" thickBot="1">
      <c r="A111" s="204" t="str">
        <f>IF(ISBLANK(Immo_Incorp[[#This Row],[DATE]]),"",ROW(Immo_Incorp[[#This Row],[NUM]])-ROW($A$19))</f>
        <v/>
      </c>
      <c r="B111" s="34"/>
      <c r="C111" s="98"/>
      <c r="D111" s="99"/>
      <c r="E111" s="98"/>
      <c r="F111" s="95"/>
      <c r="G111" s="6"/>
      <c r="H111" s="105"/>
      <c r="I111" s="111">
        <f>IF(Immo_Incorp[[#This Row],[MOTIF]]="",0,Immo_Incorp[[#This Row],[MONTANT HTVA REALISE]])</f>
        <v>0</v>
      </c>
      <c r="J111" s="7"/>
      <c r="L111" s="55">
        <f t="shared" si="2"/>
        <v>0</v>
      </c>
    </row>
    <row r="112" spans="1:12" ht="15.75" thickBot="1">
      <c r="A112" s="204" t="str">
        <f>IF(ISBLANK(Immo_Incorp[[#This Row],[DATE]]),"",ROW(Immo_Incorp[[#This Row],[NUM]])-ROW($A$19))</f>
        <v/>
      </c>
      <c r="B112" s="34"/>
      <c r="C112" s="98"/>
      <c r="D112" s="99"/>
      <c r="E112" s="98"/>
      <c r="F112" s="95"/>
      <c r="G112" s="6"/>
      <c r="H112" s="105"/>
      <c r="I112" s="111">
        <f>IF(Immo_Incorp[[#This Row],[MOTIF]]="",0,Immo_Incorp[[#This Row],[MONTANT HTVA REALISE]])</f>
        <v>0</v>
      </c>
      <c r="J112" s="7"/>
      <c r="L112" s="55">
        <f t="shared" si="2"/>
        <v>0</v>
      </c>
    </row>
    <row r="113" spans="1:12" ht="15.75" thickBot="1">
      <c r="A113" s="204" t="str">
        <f>IF(ISBLANK(Immo_Incorp[[#This Row],[DATE]]),"",ROW(Immo_Incorp[[#This Row],[NUM]])-ROW($A$19))</f>
        <v/>
      </c>
      <c r="B113" s="34"/>
      <c r="C113" s="98"/>
      <c r="D113" s="99"/>
      <c r="E113" s="98"/>
      <c r="F113" s="95"/>
      <c r="G113" s="6"/>
      <c r="H113" s="105"/>
      <c r="I113" s="111">
        <f>IF(Immo_Incorp[[#This Row],[MOTIF]]="",0,Immo_Incorp[[#This Row],[MONTANT HTVA REALISE]])</f>
        <v>0</v>
      </c>
      <c r="J113" s="7"/>
      <c r="L113" s="55">
        <f t="shared" si="2"/>
        <v>0</v>
      </c>
    </row>
    <row r="114" spans="1:12" ht="15.75" thickBot="1">
      <c r="A114" s="204" t="str">
        <f>IF(ISBLANK(Immo_Incorp[[#This Row],[DATE]]),"",ROW(Immo_Incorp[[#This Row],[NUM]])-ROW($A$19))</f>
        <v/>
      </c>
      <c r="B114" s="34"/>
      <c r="C114" s="98"/>
      <c r="D114" s="99"/>
      <c r="E114" s="98"/>
      <c r="F114" s="95"/>
      <c r="G114" s="6"/>
      <c r="H114" s="105"/>
      <c r="I114" s="111">
        <f>IF(Immo_Incorp[[#This Row],[MOTIF]]="",0,Immo_Incorp[[#This Row],[MONTANT HTVA REALISE]])</f>
        <v>0</v>
      </c>
      <c r="J114" s="7"/>
      <c r="L114" s="55">
        <f t="shared" si="2"/>
        <v>0</v>
      </c>
    </row>
    <row r="115" spans="1:12" ht="15.75" thickBot="1">
      <c r="A115" s="204" t="str">
        <f>IF(ISBLANK(Immo_Incorp[[#This Row],[DATE]]),"",ROW(Immo_Incorp[[#This Row],[NUM]])-ROW($A$19))</f>
        <v/>
      </c>
      <c r="B115" s="34"/>
      <c r="C115" s="98"/>
      <c r="D115" s="99"/>
      <c r="E115" s="98"/>
      <c r="F115" s="95"/>
      <c r="G115" s="6"/>
      <c r="H115" s="105"/>
      <c r="I115" s="111">
        <f>IF(Immo_Incorp[[#This Row],[MOTIF]]="",0,Immo_Incorp[[#This Row],[MONTANT HTVA REALISE]])</f>
        <v>0</v>
      </c>
      <c r="J115" s="7"/>
      <c r="L115" s="55">
        <f t="shared" si="2"/>
        <v>0</v>
      </c>
    </row>
    <row r="116" spans="1:12" ht="15.75" thickBot="1">
      <c r="A116" s="204" t="str">
        <f>IF(ISBLANK(Immo_Incorp[[#This Row],[DATE]]),"",ROW(Immo_Incorp[[#This Row],[NUM]])-ROW($A$19))</f>
        <v/>
      </c>
      <c r="B116" s="34"/>
      <c r="C116" s="98"/>
      <c r="D116" s="99"/>
      <c r="E116" s="98"/>
      <c r="F116" s="95"/>
      <c r="G116" s="6"/>
      <c r="H116" s="105"/>
      <c r="I116" s="111">
        <f>IF(Immo_Incorp[[#This Row],[MOTIF]]="",0,Immo_Incorp[[#This Row],[MONTANT HTVA REALISE]])</f>
        <v>0</v>
      </c>
      <c r="J116" s="7"/>
      <c r="L116" s="55">
        <f t="shared" si="2"/>
        <v>0</v>
      </c>
    </row>
    <row r="117" spans="1:12" ht="15.75" thickBot="1">
      <c r="A117" s="204" t="str">
        <f>IF(ISBLANK(Immo_Incorp[[#This Row],[DATE]]),"",ROW(Immo_Incorp[[#This Row],[NUM]])-ROW($A$19))</f>
        <v/>
      </c>
      <c r="B117" s="34"/>
      <c r="C117" s="98"/>
      <c r="D117" s="99"/>
      <c r="E117" s="98"/>
      <c r="F117" s="95"/>
      <c r="G117" s="6"/>
      <c r="H117" s="105"/>
      <c r="I117" s="111">
        <f>IF(Immo_Incorp[[#This Row],[MOTIF]]="",0,Immo_Incorp[[#This Row],[MONTANT HTVA REALISE]])</f>
        <v>0</v>
      </c>
      <c r="J117" s="7"/>
      <c r="L117" s="55">
        <f t="shared" si="2"/>
        <v>0</v>
      </c>
    </row>
    <row r="118" spans="1:12" ht="15.75" thickBot="1">
      <c r="A118" s="204" t="str">
        <f>IF(ISBLANK(Immo_Incorp[[#This Row],[DATE]]),"",ROW(Immo_Incorp[[#This Row],[NUM]])-ROW($A$19))</f>
        <v/>
      </c>
      <c r="B118" s="34"/>
      <c r="C118" s="98"/>
      <c r="D118" s="99"/>
      <c r="E118" s="98"/>
      <c r="F118" s="95"/>
      <c r="G118" s="6"/>
      <c r="H118" s="105"/>
      <c r="I118" s="111">
        <f>IF(Immo_Incorp[[#This Row],[MOTIF]]="",0,Immo_Incorp[[#This Row],[MONTANT HTVA REALISE]])</f>
        <v>0</v>
      </c>
      <c r="J118" s="7"/>
      <c r="L118" s="55">
        <f t="shared" si="2"/>
        <v>0</v>
      </c>
    </row>
    <row r="119" spans="1:12" ht="15.75" thickBot="1">
      <c r="A119" s="204" t="str">
        <f>IF(ISBLANK(Immo_Incorp[[#This Row],[DATE]]),"",ROW(Immo_Incorp[[#This Row],[NUM]])-ROW($A$19))</f>
        <v/>
      </c>
      <c r="B119" s="34"/>
      <c r="C119" s="98"/>
      <c r="D119" s="99"/>
      <c r="E119" s="98"/>
      <c r="F119" s="95"/>
      <c r="G119" s="6"/>
      <c r="H119" s="105"/>
      <c r="I119" s="111">
        <f>IF(Immo_Incorp[[#This Row],[MOTIF]]="",0,Immo_Incorp[[#This Row],[MONTANT HTVA REALISE]])</f>
        <v>0</v>
      </c>
      <c r="J119" s="7"/>
      <c r="L119" s="55">
        <f t="shared" si="2"/>
        <v>0</v>
      </c>
    </row>
    <row r="120" spans="1:12" ht="15.75" thickBot="1">
      <c r="A120" s="204" t="str">
        <f>IF(ISBLANK(Immo_Incorp[[#This Row],[DATE]]),"",ROW(Immo_Incorp[[#This Row],[NUM]])-ROW($A$19))</f>
        <v/>
      </c>
      <c r="B120" s="34"/>
      <c r="C120" s="98"/>
      <c r="D120" s="99"/>
      <c r="E120" s="98"/>
      <c r="F120" s="95"/>
      <c r="G120" s="6"/>
      <c r="H120" s="105"/>
      <c r="I120" s="111">
        <f>IF(Immo_Incorp[[#This Row],[MOTIF]]="",0,Immo_Incorp[[#This Row],[MONTANT HTVA REALISE]])</f>
        <v>0</v>
      </c>
      <c r="J120" s="7"/>
      <c r="L120" s="55">
        <f t="shared" si="2"/>
        <v>0</v>
      </c>
    </row>
    <row r="121" spans="1:12" ht="15.75" thickBot="1">
      <c r="A121" s="204" t="str">
        <f>IF(ISBLANK(Immo_Incorp[[#This Row],[DATE]]),"",ROW(Immo_Incorp[[#This Row],[NUM]])-ROW($A$19))</f>
        <v/>
      </c>
      <c r="B121" s="34"/>
      <c r="C121" s="98"/>
      <c r="D121" s="99"/>
      <c r="E121" s="98"/>
      <c r="F121" s="95"/>
      <c r="G121" s="6"/>
      <c r="H121" s="105"/>
      <c r="I121" s="111">
        <f>IF(Immo_Incorp[[#This Row],[MOTIF]]="",0,Immo_Incorp[[#This Row],[MONTANT HTVA REALISE]])</f>
        <v>0</v>
      </c>
      <c r="J121" s="7"/>
      <c r="L121" s="55">
        <f t="shared" si="2"/>
        <v>0</v>
      </c>
    </row>
    <row r="122" spans="1:12" ht="15.75" thickBot="1">
      <c r="A122" s="204" t="str">
        <f>IF(ISBLANK(Immo_Incorp[[#This Row],[DATE]]),"",ROW(Immo_Incorp[[#This Row],[NUM]])-ROW($A$19))</f>
        <v/>
      </c>
      <c r="B122" s="34"/>
      <c r="C122" s="98"/>
      <c r="D122" s="99"/>
      <c r="E122" s="98"/>
      <c r="F122" s="95"/>
      <c r="G122" s="6"/>
      <c r="H122" s="105"/>
      <c r="I122" s="111">
        <f>IF(Immo_Incorp[[#This Row],[MOTIF]]="",0,Immo_Incorp[[#This Row],[MONTANT HTVA REALISE]])</f>
        <v>0</v>
      </c>
      <c r="J122" s="7"/>
      <c r="L122" s="55">
        <f t="shared" si="2"/>
        <v>0</v>
      </c>
    </row>
    <row r="123" spans="1:12" ht="15.75" thickBot="1">
      <c r="A123" s="204" t="str">
        <f>IF(ISBLANK(Immo_Incorp[[#This Row],[DATE]]),"",ROW(Immo_Incorp[[#This Row],[NUM]])-ROW($A$19))</f>
        <v/>
      </c>
      <c r="B123" s="34"/>
      <c r="C123" s="98"/>
      <c r="D123" s="99"/>
      <c r="E123" s="98"/>
      <c r="F123" s="95"/>
      <c r="G123" s="6"/>
      <c r="H123" s="105"/>
      <c r="I123" s="111">
        <f>IF(Immo_Incorp[[#This Row],[MOTIF]]="",0,Immo_Incorp[[#This Row],[MONTANT HTVA REALISE]])</f>
        <v>0</v>
      </c>
      <c r="J123" s="7"/>
      <c r="L123" s="55">
        <f t="shared" si="2"/>
        <v>0</v>
      </c>
    </row>
    <row r="124" spans="1:12" ht="15.75" thickBot="1">
      <c r="A124" s="204" t="str">
        <f>IF(ISBLANK(Immo_Incorp[[#This Row],[DATE]]),"",ROW(Immo_Incorp[[#This Row],[NUM]])-ROW($A$19))</f>
        <v/>
      </c>
      <c r="B124" s="34"/>
      <c r="C124" s="98"/>
      <c r="D124" s="99"/>
      <c r="E124" s="98"/>
      <c r="F124" s="95"/>
      <c r="G124" s="6"/>
      <c r="H124" s="105"/>
      <c r="I124" s="111">
        <f>IF(Immo_Incorp[[#This Row],[MOTIF]]="",0,Immo_Incorp[[#This Row],[MONTANT HTVA REALISE]])</f>
        <v>0</v>
      </c>
      <c r="J124" s="7"/>
      <c r="L124" s="55">
        <f t="shared" si="2"/>
        <v>0</v>
      </c>
    </row>
    <row r="125" spans="1:12" ht="15.75" thickBot="1">
      <c r="A125" s="204" t="str">
        <f>IF(ISBLANK(Immo_Incorp[[#This Row],[DATE]]),"",ROW(Immo_Incorp[[#This Row],[NUM]])-ROW($A$19))</f>
        <v/>
      </c>
      <c r="B125" s="34"/>
      <c r="C125" s="98"/>
      <c r="D125" s="99"/>
      <c r="E125" s="98"/>
      <c r="F125" s="95"/>
      <c r="G125" s="6"/>
      <c r="H125" s="105"/>
      <c r="I125" s="111">
        <f>IF(Immo_Incorp[[#This Row],[MOTIF]]="",0,Immo_Incorp[[#This Row],[MONTANT HTVA REALISE]])</f>
        <v>0</v>
      </c>
      <c r="J125" s="7"/>
      <c r="L125" s="55">
        <f t="shared" si="2"/>
        <v>0</v>
      </c>
    </row>
    <row r="126" spans="1:12" ht="15.75" thickBot="1">
      <c r="A126" s="204" t="str">
        <f>IF(ISBLANK(Immo_Incorp[[#This Row],[DATE]]),"",ROW(Immo_Incorp[[#This Row],[NUM]])-ROW($A$19))</f>
        <v/>
      </c>
      <c r="B126" s="34"/>
      <c r="C126" s="98"/>
      <c r="D126" s="99"/>
      <c r="E126" s="98"/>
      <c r="F126" s="95"/>
      <c r="G126" s="6"/>
      <c r="H126" s="105"/>
      <c r="I126" s="111">
        <f>IF(Immo_Incorp[[#This Row],[MOTIF]]="",0,Immo_Incorp[[#This Row],[MONTANT HTVA REALISE]])</f>
        <v>0</v>
      </c>
      <c r="J126" s="7"/>
      <c r="L126" s="55">
        <f t="shared" si="2"/>
        <v>0</v>
      </c>
    </row>
    <row r="127" spans="1:12" ht="15.75" thickBot="1">
      <c r="A127" s="204" t="str">
        <f>IF(ISBLANK(Immo_Incorp[[#This Row],[DATE]]),"",ROW(Immo_Incorp[[#This Row],[NUM]])-ROW($A$19))</f>
        <v/>
      </c>
      <c r="B127" s="34"/>
      <c r="C127" s="98"/>
      <c r="D127" s="99"/>
      <c r="E127" s="98"/>
      <c r="F127" s="95"/>
      <c r="G127" s="6"/>
      <c r="H127" s="105"/>
      <c r="I127" s="111">
        <f>IF(Immo_Incorp[[#This Row],[MOTIF]]="",0,Immo_Incorp[[#This Row],[MONTANT HTVA REALISE]])</f>
        <v>0</v>
      </c>
      <c r="J127" s="7"/>
      <c r="L127" s="55">
        <f t="shared" si="2"/>
        <v>0</v>
      </c>
    </row>
    <row r="128" spans="1:12" ht="15.75" thickBot="1">
      <c r="A128" s="204" t="str">
        <f>IF(ISBLANK(Immo_Incorp[[#This Row],[DATE]]),"",ROW(Immo_Incorp[[#This Row],[NUM]])-ROW($A$19))</f>
        <v/>
      </c>
      <c r="B128" s="34"/>
      <c r="C128" s="98"/>
      <c r="D128" s="99"/>
      <c r="E128" s="98"/>
      <c r="F128" s="95"/>
      <c r="G128" s="6"/>
      <c r="H128" s="105"/>
      <c r="I128" s="111">
        <f>IF(Immo_Incorp[[#This Row],[MOTIF]]="",0,Immo_Incorp[[#This Row],[MONTANT HTVA REALISE]])</f>
        <v>0</v>
      </c>
      <c r="J128" s="7"/>
      <c r="L128" s="55">
        <f t="shared" si="2"/>
        <v>0</v>
      </c>
    </row>
    <row r="129" spans="1:12" ht="15.75" thickBot="1">
      <c r="A129" s="204" t="str">
        <f>IF(ISBLANK(Immo_Incorp[[#This Row],[DATE]]),"",ROW(Immo_Incorp[[#This Row],[NUM]])-ROW($A$19))</f>
        <v/>
      </c>
      <c r="B129" s="34"/>
      <c r="C129" s="98"/>
      <c r="D129" s="99"/>
      <c r="E129" s="98"/>
      <c r="F129" s="95"/>
      <c r="G129" s="6"/>
      <c r="H129" s="105"/>
      <c r="I129" s="111">
        <f>IF(Immo_Incorp[[#This Row],[MOTIF]]="",0,Immo_Incorp[[#This Row],[MONTANT HTVA REALISE]])</f>
        <v>0</v>
      </c>
      <c r="J129" s="7"/>
      <c r="L129" s="55">
        <f t="shared" si="2"/>
        <v>0</v>
      </c>
    </row>
    <row r="130" spans="1:12" ht="15.75" thickBot="1">
      <c r="A130" s="204" t="str">
        <f>IF(ISBLANK(Immo_Incorp[[#This Row],[DATE]]),"",ROW(Immo_Incorp[[#This Row],[NUM]])-ROW($A$19))</f>
        <v/>
      </c>
      <c r="B130" s="34"/>
      <c r="C130" s="98"/>
      <c r="D130" s="99"/>
      <c r="E130" s="98"/>
      <c r="F130" s="95"/>
      <c r="G130" s="6"/>
      <c r="H130" s="105"/>
      <c r="I130" s="111">
        <f>IF(Immo_Incorp[[#This Row],[MOTIF]]="",0,Immo_Incorp[[#This Row],[MONTANT HTVA REALISE]])</f>
        <v>0</v>
      </c>
      <c r="J130" s="7"/>
      <c r="L130" s="55">
        <f t="shared" si="2"/>
        <v>0</v>
      </c>
    </row>
    <row r="131" spans="1:12" ht="15.75" thickBot="1">
      <c r="A131" s="204" t="str">
        <f>IF(ISBLANK(Immo_Incorp[[#This Row],[DATE]]),"",ROW(Immo_Incorp[[#This Row],[NUM]])-ROW($A$19))</f>
        <v/>
      </c>
      <c r="B131" s="34"/>
      <c r="C131" s="98"/>
      <c r="D131" s="99"/>
      <c r="E131" s="98"/>
      <c r="F131" s="95"/>
      <c r="G131" s="6"/>
      <c r="H131" s="105"/>
      <c r="I131" s="111">
        <f>IF(Immo_Incorp[[#This Row],[MOTIF]]="",0,Immo_Incorp[[#This Row],[MONTANT HTVA REALISE]])</f>
        <v>0</v>
      </c>
      <c r="J131" s="7"/>
      <c r="L131" s="55">
        <f t="shared" si="2"/>
        <v>0</v>
      </c>
    </row>
    <row r="132" spans="1:12" ht="15.75" thickBot="1">
      <c r="A132" s="204" t="str">
        <f>IF(ISBLANK(Immo_Incorp[[#This Row],[DATE]]),"",ROW(Immo_Incorp[[#This Row],[NUM]])-ROW($A$19))</f>
        <v/>
      </c>
      <c r="B132" s="34"/>
      <c r="C132" s="98"/>
      <c r="D132" s="99"/>
      <c r="E132" s="98"/>
      <c r="F132" s="95"/>
      <c r="G132" s="6"/>
      <c r="H132" s="105"/>
      <c r="I132" s="111">
        <f>IF(Immo_Incorp[[#This Row],[MOTIF]]="",0,Immo_Incorp[[#This Row],[MONTANT HTVA REALISE]])</f>
        <v>0</v>
      </c>
      <c r="J132" s="7"/>
      <c r="L132" s="55">
        <f t="shared" si="2"/>
        <v>0</v>
      </c>
    </row>
    <row r="133" spans="1:12" ht="15.75" thickBot="1">
      <c r="A133" s="204" t="str">
        <f>IF(ISBLANK(Immo_Incorp[[#This Row],[DATE]]),"",ROW(Immo_Incorp[[#This Row],[NUM]])-ROW($A$19))</f>
        <v/>
      </c>
      <c r="B133" s="34"/>
      <c r="C133" s="98"/>
      <c r="D133" s="99"/>
      <c r="E133" s="98"/>
      <c r="F133" s="95"/>
      <c r="G133" s="6"/>
      <c r="H133" s="105"/>
      <c r="I133" s="111">
        <f>IF(Immo_Incorp[[#This Row],[MOTIF]]="",0,Immo_Incorp[[#This Row],[MONTANT HTVA REALISE]])</f>
        <v>0</v>
      </c>
      <c r="J133" s="7"/>
      <c r="L133" s="55">
        <f t="shared" si="2"/>
        <v>0</v>
      </c>
    </row>
    <row r="134" spans="1:12" ht="15.75" thickBot="1">
      <c r="A134" s="204" t="str">
        <f>IF(ISBLANK(Immo_Incorp[[#This Row],[DATE]]),"",ROW(Immo_Incorp[[#This Row],[NUM]])-ROW($A$19))</f>
        <v/>
      </c>
      <c r="B134" s="34"/>
      <c r="C134" s="98"/>
      <c r="D134" s="99"/>
      <c r="E134" s="98"/>
      <c r="F134" s="95"/>
      <c r="G134" s="6"/>
      <c r="H134" s="105"/>
      <c r="I134" s="111">
        <f>IF(Immo_Incorp[[#This Row],[MOTIF]]="",0,Immo_Incorp[[#This Row],[MONTANT HTVA REALISE]])</f>
        <v>0</v>
      </c>
      <c r="J134" s="7"/>
      <c r="L134" s="55">
        <f t="shared" si="2"/>
        <v>0</v>
      </c>
    </row>
    <row r="135" spans="1:12" ht="15.75" thickBot="1">
      <c r="A135" s="204" t="str">
        <f>IF(ISBLANK(Immo_Incorp[[#This Row],[DATE]]),"",ROW(Immo_Incorp[[#This Row],[NUM]])-ROW($A$19))</f>
        <v/>
      </c>
      <c r="B135" s="34"/>
      <c r="C135" s="98"/>
      <c r="D135" s="99"/>
      <c r="E135" s="98"/>
      <c r="F135" s="95"/>
      <c r="G135" s="6"/>
      <c r="H135" s="105"/>
      <c r="I135" s="111">
        <f>IF(Immo_Incorp[[#This Row],[MOTIF]]="",0,Immo_Incorp[[#This Row],[MONTANT HTVA REALISE]])</f>
        <v>0</v>
      </c>
      <c r="J135" s="7"/>
      <c r="L135" s="55">
        <f t="shared" si="2"/>
        <v>0</v>
      </c>
    </row>
    <row r="136" spans="1:12" ht="15.75" thickBot="1">
      <c r="A136" s="204" t="str">
        <f>IF(ISBLANK(Immo_Incorp[[#This Row],[DATE]]),"",ROW(Immo_Incorp[[#This Row],[NUM]])-ROW($A$19))</f>
        <v/>
      </c>
      <c r="B136" s="34"/>
      <c r="C136" s="98"/>
      <c r="D136" s="99"/>
      <c r="E136" s="98"/>
      <c r="F136" s="95"/>
      <c r="G136" s="6"/>
      <c r="H136" s="105"/>
      <c r="I136" s="111">
        <f>IF(Immo_Incorp[[#This Row],[MOTIF]]="",0,Immo_Incorp[[#This Row],[MONTANT HTVA REALISE]])</f>
        <v>0</v>
      </c>
      <c r="J136" s="7"/>
      <c r="L136" s="55">
        <f t="shared" si="2"/>
        <v>0</v>
      </c>
    </row>
    <row r="137" spans="1:12" ht="15.75" thickBot="1">
      <c r="A137" s="204" t="str">
        <f>IF(ISBLANK(Immo_Incorp[[#This Row],[DATE]]),"",ROW(Immo_Incorp[[#This Row],[NUM]])-ROW($A$19))</f>
        <v/>
      </c>
      <c r="B137" s="34"/>
      <c r="C137" s="98"/>
      <c r="D137" s="99"/>
      <c r="E137" s="98"/>
      <c r="F137" s="95"/>
      <c r="G137" s="6"/>
      <c r="H137" s="105"/>
      <c r="I137" s="111">
        <f>IF(Immo_Incorp[[#This Row],[MOTIF]]="",0,Immo_Incorp[[#This Row],[MONTANT HTVA REALISE]])</f>
        <v>0</v>
      </c>
      <c r="J137" s="7"/>
      <c r="L137" s="55">
        <f t="shared" si="2"/>
        <v>0</v>
      </c>
    </row>
    <row r="138" spans="1:12" ht="15.75" thickBot="1">
      <c r="A138" s="204" t="str">
        <f>IF(ISBLANK(Immo_Incorp[[#This Row],[DATE]]),"",ROW(Immo_Incorp[[#This Row],[NUM]])-ROW($A$19))</f>
        <v/>
      </c>
      <c r="B138" s="34"/>
      <c r="C138" s="98"/>
      <c r="D138" s="99"/>
      <c r="E138" s="98"/>
      <c r="F138" s="95"/>
      <c r="G138" s="6"/>
      <c r="H138" s="105"/>
      <c r="I138" s="111">
        <f>IF(Immo_Incorp[[#This Row],[MOTIF]]="",0,Immo_Incorp[[#This Row],[MONTANT HTVA REALISE]])</f>
        <v>0</v>
      </c>
      <c r="J138" s="7"/>
      <c r="L138" s="55">
        <f t="shared" si="2"/>
        <v>0</v>
      </c>
    </row>
    <row r="139" spans="1:12" ht="15.75" thickBot="1">
      <c r="A139" s="204" t="str">
        <f>IF(ISBLANK(Immo_Incorp[[#This Row],[DATE]]),"",ROW(Immo_Incorp[[#This Row],[NUM]])-ROW($A$19))</f>
        <v/>
      </c>
      <c r="B139" s="34"/>
      <c r="C139" s="98"/>
      <c r="D139" s="99"/>
      <c r="E139" s="98"/>
      <c r="F139" s="95"/>
      <c r="G139" s="6"/>
      <c r="H139" s="105"/>
      <c r="I139" s="111">
        <f>IF(Immo_Incorp[[#This Row],[MOTIF]]="",0,Immo_Incorp[[#This Row],[MONTANT HTVA REALISE]])</f>
        <v>0</v>
      </c>
      <c r="J139" s="7"/>
      <c r="L139" s="55">
        <f t="shared" si="2"/>
        <v>0</v>
      </c>
    </row>
    <row r="140" spans="1:12" ht="15.75" thickBot="1">
      <c r="A140" s="204" t="str">
        <f>IF(ISBLANK(Immo_Incorp[[#This Row],[DATE]]),"",ROW(Immo_Incorp[[#This Row],[NUM]])-ROW($A$19))</f>
        <v/>
      </c>
      <c r="B140" s="34"/>
      <c r="C140" s="98"/>
      <c r="D140" s="99"/>
      <c r="E140" s="98"/>
      <c r="F140" s="95"/>
      <c r="G140" s="6"/>
      <c r="H140" s="105"/>
      <c r="I140" s="111">
        <f>IF(Immo_Incorp[[#This Row],[MOTIF]]="",0,Immo_Incorp[[#This Row],[MONTANT HTVA REALISE]])</f>
        <v>0</v>
      </c>
      <c r="J140" s="7"/>
      <c r="L140" s="55">
        <f t="shared" si="2"/>
        <v>0</v>
      </c>
    </row>
    <row r="141" spans="1:12" ht="15.75" thickBot="1">
      <c r="A141" s="204" t="str">
        <f>IF(ISBLANK(Immo_Incorp[[#This Row],[DATE]]),"",ROW(Immo_Incorp[[#This Row],[NUM]])-ROW($A$19))</f>
        <v/>
      </c>
      <c r="B141" s="34"/>
      <c r="C141" s="98"/>
      <c r="D141" s="99"/>
      <c r="E141" s="98"/>
      <c r="F141" s="95"/>
      <c r="G141" s="6"/>
      <c r="H141" s="105"/>
      <c r="I141" s="111">
        <f>IF(Immo_Incorp[[#This Row],[MOTIF]]="",0,Immo_Incorp[[#This Row],[MONTANT HTVA REALISE]])</f>
        <v>0</v>
      </c>
      <c r="J141" s="7"/>
      <c r="L141" s="55">
        <f t="shared" si="2"/>
        <v>0</v>
      </c>
    </row>
    <row r="142" spans="1:12" ht="15.75" thickBot="1">
      <c r="A142" s="204" t="str">
        <f>IF(ISBLANK(Immo_Incorp[[#This Row],[DATE]]),"",ROW(Immo_Incorp[[#This Row],[NUM]])-ROW($A$19))</f>
        <v/>
      </c>
      <c r="B142" s="34"/>
      <c r="C142" s="98"/>
      <c r="D142" s="99"/>
      <c r="E142" s="98"/>
      <c r="F142" s="95"/>
      <c r="G142" s="6"/>
      <c r="H142" s="105"/>
      <c r="I142" s="111">
        <f>IF(Immo_Incorp[[#This Row],[MOTIF]]="",0,Immo_Incorp[[#This Row],[MONTANT HTVA REALISE]])</f>
        <v>0</v>
      </c>
      <c r="J142" s="7"/>
      <c r="L142" s="55">
        <f t="shared" si="2"/>
        <v>0</v>
      </c>
    </row>
    <row r="143" spans="1:12" ht="15.75" thickBot="1">
      <c r="A143" s="204" t="str">
        <f>IF(ISBLANK(Immo_Incorp[[#This Row],[DATE]]),"",ROW(Immo_Incorp[[#This Row],[NUM]])-ROW($A$19))</f>
        <v/>
      </c>
      <c r="B143" s="34"/>
      <c r="C143" s="98"/>
      <c r="D143" s="99"/>
      <c r="E143" s="98"/>
      <c r="F143" s="95"/>
      <c r="G143" s="6"/>
      <c r="H143" s="105"/>
      <c r="I143" s="111">
        <f>IF(Immo_Incorp[[#This Row],[MOTIF]]="",0,Immo_Incorp[[#This Row],[MONTANT HTVA REALISE]])</f>
        <v>0</v>
      </c>
      <c r="J143" s="7"/>
      <c r="L143" s="55">
        <f t="shared" si="2"/>
        <v>0</v>
      </c>
    </row>
    <row r="144" spans="1:12" ht="15.75" thickBot="1">
      <c r="A144" s="204" t="str">
        <f>IF(ISBLANK(Immo_Incorp[[#This Row],[DATE]]),"",ROW(Immo_Incorp[[#This Row],[NUM]])-ROW($A$19))</f>
        <v/>
      </c>
      <c r="B144" s="34"/>
      <c r="C144" s="98"/>
      <c r="D144" s="99"/>
      <c r="E144" s="98"/>
      <c r="F144" s="95"/>
      <c r="G144" s="6"/>
      <c r="H144" s="105"/>
      <c r="I144" s="111">
        <f>IF(Immo_Incorp[[#This Row],[MOTIF]]="",0,Immo_Incorp[[#This Row],[MONTANT HTVA REALISE]])</f>
        <v>0</v>
      </c>
      <c r="J144" s="7"/>
      <c r="L144" s="55">
        <f t="shared" si="2"/>
        <v>0</v>
      </c>
    </row>
    <row r="145" spans="1:12" ht="15.75" thickBot="1">
      <c r="A145" s="204" t="str">
        <f>IF(ISBLANK(Immo_Incorp[[#This Row],[DATE]]),"",ROW(Immo_Incorp[[#This Row],[NUM]])-ROW($A$19))</f>
        <v/>
      </c>
      <c r="B145" s="34"/>
      <c r="C145" s="98"/>
      <c r="D145" s="99"/>
      <c r="E145" s="98"/>
      <c r="F145" s="95"/>
      <c r="G145" s="6"/>
      <c r="H145" s="105"/>
      <c r="I145" s="111">
        <f>IF(Immo_Incorp[[#This Row],[MOTIF]]="",0,Immo_Incorp[[#This Row],[MONTANT HTVA REALISE]])</f>
        <v>0</v>
      </c>
      <c r="J145" s="7"/>
      <c r="L145" s="55">
        <f t="shared" si="2"/>
        <v>0</v>
      </c>
    </row>
    <row r="146" spans="1:12" ht="15.75" thickBot="1">
      <c r="A146" s="204" t="str">
        <f>IF(ISBLANK(Immo_Incorp[[#This Row],[DATE]]),"",ROW(Immo_Incorp[[#This Row],[NUM]])-ROW($A$19))</f>
        <v/>
      </c>
      <c r="B146" s="34"/>
      <c r="C146" s="98"/>
      <c r="D146" s="99"/>
      <c r="E146" s="98"/>
      <c r="F146" s="95"/>
      <c r="G146" s="6"/>
      <c r="H146" s="105"/>
      <c r="I146" s="111">
        <f>IF(Immo_Incorp[[#This Row],[MOTIF]]="",0,Immo_Incorp[[#This Row],[MONTANT HTVA REALISE]])</f>
        <v>0</v>
      </c>
      <c r="J146" s="7"/>
      <c r="L146" s="55">
        <f t="shared" si="2"/>
        <v>0</v>
      </c>
    </row>
    <row r="147" spans="1:12" ht="15.75" thickBot="1">
      <c r="A147" s="204" t="str">
        <f>IF(ISBLANK(Immo_Incorp[[#This Row],[DATE]]),"",ROW(Immo_Incorp[[#This Row],[NUM]])-ROW($A$19))</f>
        <v/>
      </c>
      <c r="B147" s="34"/>
      <c r="C147" s="98"/>
      <c r="D147" s="99"/>
      <c r="E147" s="98"/>
      <c r="F147" s="95"/>
      <c r="G147" s="6"/>
      <c r="H147" s="105"/>
      <c r="I147" s="111">
        <f>IF(Immo_Incorp[[#This Row],[MOTIF]]="",0,Immo_Incorp[[#This Row],[MONTANT HTVA REALISE]])</f>
        <v>0</v>
      </c>
      <c r="J147" s="7"/>
      <c r="L147" s="55">
        <f t="shared" si="2"/>
        <v>0</v>
      </c>
    </row>
    <row r="148" spans="1:12" ht="15.75" thickBot="1">
      <c r="A148" s="204" t="str">
        <f>IF(ISBLANK(Immo_Incorp[[#This Row],[DATE]]),"",ROW(Immo_Incorp[[#This Row],[NUM]])-ROW($A$19))</f>
        <v/>
      </c>
      <c r="B148" s="34"/>
      <c r="C148" s="98"/>
      <c r="D148" s="99"/>
      <c r="E148" s="98"/>
      <c r="F148" s="95"/>
      <c r="G148" s="6"/>
      <c r="H148" s="105"/>
      <c r="I148" s="111">
        <f>IF(Immo_Incorp[[#This Row],[MOTIF]]="",0,Immo_Incorp[[#This Row],[MONTANT HTVA REALISE]])</f>
        <v>0</v>
      </c>
      <c r="J148" s="7"/>
      <c r="L148" s="55">
        <f t="shared" si="2"/>
        <v>0</v>
      </c>
    </row>
    <row r="149" spans="1:12" ht="15.75" thickBot="1">
      <c r="A149" s="204" t="str">
        <f>IF(ISBLANK(Immo_Incorp[[#This Row],[DATE]]),"",ROW(Immo_Incorp[[#This Row],[NUM]])-ROW($A$19))</f>
        <v/>
      </c>
      <c r="B149" s="34"/>
      <c r="C149" s="98"/>
      <c r="D149" s="99"/>
      <c r="E149" s="98"/>
      <c r="F149" s="95"/>
      <c r="G149" s="6"/>
      <c r="H149" s="105"/>
      <c r="I149" s="111">
        <f>IF(Immo_Incorp[[#This Row],[MOTIF]]="",0,Immo_Incorp[[#This Row],[MONTANT HTVA REALISE]])</f>
        <v>0</v>
      </c>
      <c r="J149" s="7"/>
      <c r="L149" s="55">
        <f t="shared" si="2"/>
        <v>0</v>
      </c>
    </row>
    <row r="150" spans="1:12" ht="15.75" thickBot="1">
      <c r="A150" s="204" t="str">
        <f>IF(ISBLANK(Immo_Incorp[[#This Row],[DATE]]),"",ROW(Immo_Incorp[[#This Row],[NUM]])-ROW($A$19))</f>
        <v/>
      </c>
      <c r="B150" s="34"/>
      <c r="C150" s="98"/>
      <c r="D150" s="99"/>
      <c r="E150" s="98"/>
      <c r="F150" s="95"/>
      <c r="G150" s="6"/>
      <c r="H150" s="105"/>
      <c r="I150" s="111">
        <f>IF(Immo_Incorp[[#This Row],[MOTIF]]="",0,Immo_Incorp[[#This Row],[MONTANT HTVA REALISE]])</f>
        <v>0</v>
      </c>
      <c r="J150" s="7"/>
      <c r="L150" s="55">
        <f t="shared" ref="L150:L213" si="3">+F150-I150</f>
        <v>0</v>
      </c>
    </row>
    <row r="151" spans="1:12" ht="15.75" thickBot="1">
      <c r="A151" s="204" t="str">
        <f>IF(ISBLANK(Immo_Incorp[[#This Row],[DATE]]),"",ROW(Immo_Incorp[[#This Row],[NUM]])-ROW($A$19))</f>
        <v/>
      </c>
      <c r="B151" s="34"/>
      <c r="C151" s="98"/>
      <c r="D151" s="99"/>
      <c r="E151" s="98"/>
      <c r="F151" s="95"/>
      <c r="G151" s="6"/>
      <c r="H151" s="105"/>
      <c r="I151" s="111">
        <f>IF(Immo_Incorp[[#This Row],[MOTIF]]="",0,Immo_Incorp[[#This Row],[MONTANT HTVA REALISE]])</f>
        <v>0</v>
      </c>
      <c r="J151" s="7"/>
      <c r="L151" s="55">
        <f t="shared" si="3"/>
        <v>0</v>
      </c>
    </row>
    <row r="152" spans="1:12" ht="15.75" thickBot="1">
      <c r="A152" s="204" t="str">
        <f>IF(ISBLANK(Immo_Incorp[[#This Row],[DATE]]),"",ROW(Immo_Incorp[[#This Row],[NUM]])-ROW($A$19))</f>
        <v/>
      </c>
      <c r="B152" s="34"/>
      <c r="C152" s="98"/>
      <c r="D152" s="99"/>
      <c r="E152" s="98"/>
      <c r="F152" s="95"/>
      <c r="G152" s="6"/>
      <c r="H152" s="105"/>
      <c r="I152" s="111">
        <f>IF(Immo_Incorp[[#This Row],[MOTIF]]="",0,Immo_Incorp[[#This Row],[MONTANT HTVA REALISE]])</f>
        <v>0</v>
      </c>
      <c r="J152" s="7"/>
      <c r="L152" s="55">
        <f t="shared" si="3"/>
        <v>0</v>
      </c>
    </row>
    <row r="153" spans="1:12" ht="15.75" thickBot="1">
      <c r="A153" s="204" t="str">
        <f>IF(ISBLANK(Immo_Incorp[[#This Row],[DATE]]),"",ROW(Immo_Incorp[[#This Row],[NUM]])-ROW($A$19))</f>
        <v/>
      </c>
      <c r="B153" s="34"/>
      <c r="C153" s="98"/>
      <c r="D153" s="99"/>
      <c r="E153" s="98"/>
      <c r="F153" s="95"/>
      <c r="G153" s="6"/>
      <c r="H153" s="105"/>
      <c r="I153" s="111">
        <f>IF(Immo_Incorp[[#This Row],[MOTIF]]="",0,Immo_Incorp[[#This Row],[MONTANT HTVA REALISE]])</f>
        <v>0</v>
      </c>
      <c r="J153" s="7"/>
      <c r="L153" s="55">
        <f t="shared" si="3"/>
        <v>0</v>
      </c>
    </row>
    <row r="154" spans="1:12" ht="15.75" thickBot="1">
      <c r="A154" s="204" t="str">
        <f>IF(ISBLANK(Immo_Incorp[[#This Row],[DATE]]),"",ROW(Immo_Incorp[[#This Row],[NUM]])-ROW($A$19))</f>
        <v/>
      </c>
      <c r="B154" s="34"/>
      <c r="C154" s="98"/>
      <c r="D154" s="99"/>
      <c r="E154" s="98"/>
      <c r="F154" s="95"/>
      <c r="G154" s="6"/>
      <c r="H154" s="105"/>
      <c r="I154" s="111">
        <f>IF(Immo_Incorp[[#This Row],[MOTIF]]="",0,Immo_Incorp[[#This Row],[MONTANT HTVA REALISE]])</f>
        <v>0</v>
      </c>
      <c r="J154" s="7"/>
      <c r="L154" s="55">
        <f t="shared" si="3"/>
        <v>0</v>
      </c>
    </row>
    <row r="155" spans="1:12" ht="15.75" thickBot="1">
      <c r="A155" s="204" t="str">
        <f>IF(ISBLANK(Immo_Incorp[[#This Row],[DATE]]),"",ROW(Immo_Incorp[[#This Row],[NUM]])-ROW($A$19))</f>
        <v/>
      </c>
      <c r="B155" s="34"/>
      <c r="C155" s="98"/>
      <c r="D155" s="99"/>
      <c r="E155" s="98"/>
      <c r="F155" s="95"/>
      <c r="G155" s="6"/>
      <c r="H155" s="105"/>
      <c r="I155" s="111">
        <f>IF(Immo_Incorp[[#This Row],[MOTIF]]="",0,Immo_Incorp[[#This Row],[MONTANT HTVA REALISE]])</f>
        <v>0</v>
      </c>
      <c r="J155" s="7"/>
      <c r="L155" s="55">
        <f t="shared" si="3"/>
        <v>0</v>
      </c>
    </row>
    <row r="156" spans="1:12" ht="15.75" thickBot="1">
      <c r="A156" s="204" t="str">
        <f>IF(ISBLANK(Immo_Incorp[[#This Row],[DATE]]),"",ROW(Immo_Incorp[[#This Row],[NUM]])-ROW($A$19))</f>
        <v/>
      </c>
      <c r="B156" s="34"/>
      <c r="C156" s="98"/>
      <c r="D156" s="99"/>
      <c r="E156" s="98"/>
      <c r="F156" s="95"/>
      <c r="G156" s="6"/>
      <c r="H156" s="105"/>
      <c r="I156" s="111">
        <f>IF(Immo_Incorp[[#This Row],[MOTIF]]="",0,Immo_Incorp[[#This Row],[MONTANT HTVA REALISE]])</f>
        <v>0</v>
      </c>
      <c r="J156" s="7"/>
      <c r="L156" s="55">
        <f t="shared" si="3"/>
        <v>0</v>
      </c>
    </row>
    <row r="157" spans="1:12" ht="15.75" thickBot="1">
      <c r="A157" s="204" t="str">
        <f>IF(ISBLANK(Immo_Incorp[[#This Row],[DATE]]),"",ROW(Immo_Incorp[[#This Row],[NUM]])-ROW($A$19))</f>
        <v/>
      </c>
      <c r="B157" s="34"/>
      <c r="C157" s="98"/>
      <c r="D157" s="99"/>
      <c r="E157" s="98"/>
      <c r="F157" s="95"/>
      <c r="G157" s="6"/>
      <c r="H157" s="105"/>
      <c r="I157" s="111">
        <f>IF(Immo_Incorp[[#This Row],[MOTIF]]="",0,Immo_Incorp[[#This Row],[MONTANT HTVA REALISE]])</f>
        <v>0</v>
      </c>
      <c r="J157" s="7"/>
      <c r="L157" s="55">
        <f t="shared" si="3"/>
        <v>0</v>
      </c>
    </row>
    <row r="158" spans="1:12" ht="15.75" thickBot="1">
      <c r="A158" s="204" t="str">
        <f>IF(ISBLANK(Immo_Incorp[[#This Row],[DATE]]),"",ROW(Immo_Incorp[[#This Row],[NUM]])-ROW($A$19))</f>
        <v/>
      </c>
      <c r="B158" s="34"/>
      <c r="C158" s="98"/>
      <c r="D158" s="99"/>
      <c r="E158" s="98"/>
      <c r="F158" s="95"/>
      <c r="G158" s="6"/>
      <c r="H158" s="105"/>
      <c r="I158" s="111">
        <f>IF(Immo_Incorp[[#This Row],[MOTIF]]="",0,Immo_Incorp[[#This Row],[MONTANT HTVA REALISE]])</f>
        <v>0</v>
      </c>
      <c r="J158" s="7"/>
      <c r="L158" s="55">
        <f t="shared" si="3"/>
        <v>0</v>
      </c>
    </row>
    <row r="159" spans="1:12" ht="15.75" thickBot="1">
      <c r="A159" s="204" t="str">
        <f>IF(ISBLANK(Immo_Incorp[[#This Row],[DATE]]),"",ROW(Immo_Incorp[[#This Row],[NUM]])-ROW($A$19))</f>
        <v/>
      </c>
      <c r="B159" s="34"/>
      <c r="C159" s="98"/>
      <c r="D159" s="99"/>
      <c r="E159" s="98"/>
      <c r="F159" s="95"/>
      <c r="G159" s="6"/>
      <c r="H159" s="105"/>
      <c r="I159" s="111">
        <f>IF(Immo_Incorp[[#This Row],[MOTIF]]="",0,Immo_Incorp[[#This Row],[MONTANT HTVA REALISE]])</f>
        <v>0</v>
      </c>
      <c r="J159" s="7"/>
      <c r="L159" s="55">
        <f t="shared" si="3"/>
        <v>0</v>
      </c>
    </row>
    <row r="160" spans="1:12" ht="15.75" thickBot="1">
      <c r="A160" s="204" t="str">
        <f>IF(ISBLANK(Immo_Incorp[[#This Row],[DATE]]),"",ROW(Immo_Incorp[[#This Row],[NUM]])-ROW($A$19))</f>
        <v/>
      </c>
      <c r="B160" s="34"/>
      <c r="C160" s="98"/>
      <c r="D160" s="99"/>
      <c r="E160" s="98"/>
      <c r="F160" s="95"/>
      <c r="G160" s="6"/>
      <c r="H160" s="105"/>
      <c r="I160" s="111">
        <f>IF(Immo_Incorp[[#This Row],[MOTIF]]="",0,Immo_Incorp[[#This Row],[MONTANT HTVA REALISE]])</f>
        <v>0</v>
      </c>
      <c r="J160" s="7"/>
      <c r="L160" s="55">
        <f t="shared" si="3"/>
        <v>0</v>
      </c>
    </row>
    <row r="161" spans="1:12" ht="15.75" thickBot="1">
      <c r="A161" s="204" t="str">
        <f>IF(ISBLANK(Immo_Incorp[[#This Row],[DATE]]),"",ROW(Immo_Incorp[[#This Row],[NUM]])-ROW($A$19))</f>
        <v/>
      </c>
      <c r="B161" s="34"/>
      <c r="C161" s="98"/>
      <c r="D161" s="99"/>
      <c r="E161" s="98"/>
      <c r="F161" s="95"/>
      <c r="G161" s="6"/>
      <c r="H161" s="105"/>
      <c r="I161" s="111">
        <f>IF(Immo_Incorp[[#This Row],[MOTIF]]="",0,Immo_Incorp[[#This Row],[MONTANT HTVA REALISE]])</f>
        <v>0</v>
      </c>
      <c r="J161" s="7"/>
      <c r="L161" s="55">
        <f t="shared" si="3"/>
        <v>0</v>
      </c>
    </row>
    <row r="162" spans="1:12" ht="15.75" thickBot="1">
      <c r="A162" s="204" t="str">
        <f>IF(ISBLANK(Immo_Incorp[[#This Row],[DATE]]),"",ROW(Immo_Incorp[[#This Row],[NUM]])-ROW($A$19))</f>
        <v/>
      </c>
      <c r="B162" s="34"/>
      <c r="C162" s="98"/>
      <c r="D162" s="99"/>
      <c r="E162" s="98"/>
      <c r="F162" s="95"/>
      <c r="G162" s="6"/>
      <c r="H162" s="105"/>
      <c r="I162" s="111">
        <f>IF(Immo_Incorp[[#This Row],[MOTIF]]="",0,Immo_Incorp[[#This Row],[MONTANT HTVA REALISE]])</f>
        <v>0</v>
      </c>
      <c r="J162" s="7"/>
      <c r="L162" s="55">
        <f t="shared" si="3"/>
        <v>0</v>
      </c>
    </row>
    <row r="163" spans="1:12" ht="15.75" thickBot="1">
      <c r="A163" s="204" t="str">
        <f>IF(ISBLANK(Immo_Incorp[[#This Row],[DATE]]),"",ROW(Immo_Incorp[[#This Row],[NUM]])-ROW($A$19))</f>
        <v/>
      </c>
      <c r="B163" s="34"/>
      <c r="C163" s="98"/>
      <c r="D163" s="99"/>
      <c r="E163" s="98"/>
      <c r="F163" s="95"/>
      <c r="G163" s="6"/>
      <c r="H163" s="105"/>
      <c r="I163" s="111">
        <f>IF(Immo_Incorp[[#This Row],[MOTIF]]="",0,Immo_Incorp[[#This Row],[MONTANT HTVA REALISE]])</f>
        <v>0</v>
      </c>
      <c r="J163" s="7"/>
      <c r="L163" s="55">
        <f t="shared" si="3"/>
        <v>0</v>
      </c>
    </row>
    <row r="164" spans="1:12" ht="15.75" thickBot="1">
      <c r="A164" s="204" t="str">
        <f>IF(ISBLANK(Immo_Incorp[[#This Row],[DATE]]),"",ROW(Immo_Incorp[[#This Row],[NUM]])-ROW($A$19))</f>
        <v/>
      </c>
      <c r="B164" s="34"/>
      <c r="C164" s="98"/>
      <c r="D164" s="99"/>
      <c r="E164" s="98"/>
      <c r="F164" s="95"/>
      <c r="G164" s="6"/>
      <c r="H164" s="105"/>
      <c r="I164" s="111">
        <f>IF(Immo_Incorp[[#This Row],[MOTIF]]="",0,Immo_Incorp[[#This Row],[MONTANT HTVA REALISE]])</f>
        <v>0</v>
      </c>
      <c r="J164" s="7"/>
      <c r="L164" s="55">
        <f t="shared" si="3"/>
        <v>0</v>
      </c>
    </row>
    <row r="165" spans="1:12" ht="15.75" thickBot="1">
      <c r="A165" s="204" t="str">
        <f>IF(ISBLANK(Immo_Incorp[[#This Row],[DATE]]),"",ROW(Immo_Incorp[[#This Row],[NUM]])-ROW($A$19))</f>
        <v/>
      </c>
      <c r="B165" s="34"/>
      <c r="C165" s="98"/>
      <c r="D165" s="99"/>
      <c r="E165" s="98"/>
      <c r="F165" s="95"/>
      <c r="G165" s="6"/>
      <c r="H165" s="105"/>
      <c r="I165" s="111">
        <f>IF(Immo_Incorp[[#This Row],[MOTIF]]="",0,Immo_Incorp[[#This Row],[MONTANT HTVA REALISE]])</f>
        <v>0</v>
      </c>
      <c r="J165" s="7"/>
      <c r="L165" s="55">
        <f t="shared" si="3"/>
        <v>0</v>
      </c>
    </row>
    <row r="166" spans="1:12" ht="15.75" thickBot="1">
      <c r="A166" s="204" t="str">
        <f>IF(ISBLANK(Immo_Incorp[[#This Row],[DATE]]),"",ROW(Immo_Incorp[[#This Row],[NUM]])-ROW($A$19))</f>
        <v/>
      </c>
      <c r="B166" s="34"/>
      <c r="C166" s="98"/>
      <c r="D166" s="99"/>
      <c r="E166" s="98"/>
      <c r="F166" s="95"/>
      <c r="G166" s="6"/>
      <c r="H166" s="105"/>
      <c r="I166" s="111">
        <f>IF(Immo_Incorp[[#This Row],[MOTIF]]="",0,Immo_Incorp[[#This Row],[MONTANT HTVA REALISE]])</f>
        <v>0</v>
      </c>
      <c r="J166" s="7"/>
      <c r="L166" s="55">
        <f t="shared" si="3"/>
        <v>0</v>
      </c>
    </row>
    <row r="167" spans="1:12" ht="15.75" thickBot="1">
      <c r="A167" s="204" t="str">
        <f>IF(ISBLANK(Immo_Incorp[[#This Row],[DATE]]),"",ROW(Immo_Incorp[[#This Row],[NUM]])-ROW($A$19))</f>
        <v/>
      </c>
      <c r="B167" s="34"/>
      <c r="C167" s="98"/>
      <c r="D167" s="99"/>
      <c r="E167" s="98"/>
      <c r="F167" s="95"/>
      <c r="G167" s="6"/>
      <c r="H167" s="105"/>
      <c r="I167" s="111">
        <f>IF(Immo_Incorp[[#This Row],[MOTIF]]="",0,Immo_Incorp[[#This Row],[MONTANT HTVA REALISE]])</f>
        <v>0</v>
      </c>
      <c r="J167" s="7"/>
      <c r="L167" s="55">
        <f t="shared" si="3"/>
        <v>0</v>
      </c>
    </row>
    <row r="168" spans="1:12" ht="15.75" thickBot="1">
      <c r="A168" s="204" t="str">
        <f>IF(ISBLANK(Immo_Incorp[[#This Row],[DATE]]),"",ROW(Immo_Incorp[[#This Row],[NUM]])-ROW($A$19))</f>
        <v/>
      </c>
      <c r="B168" s="34"/>
      <c r="C168" s="98"/>
      <c r="D168" s="99"/>
      <c r="E168" s="98"/>
      <c r="F168" s="95"/>
      <c r="G168" s="6"/>
      <c r="H168" s="105"/>
      <c r="I168" s="111">
        <f>IF(Immo_Incorp[[#This Row],[MOTIF]]="",0,Immo_Incorp[[#This Row],[MONTANT HTVA REALISE]])</f>
        <v>0</v>
      </c>
      <c r="J168" s="7"/>
      <c r="L168" s="55">
        <f t="shared" si="3"/>
        <v>0</v>
      </c>
    </row>
    <row r="169" spans="1:12" ht="15.75" thickBot="1">
      <c r="A169" s="204" t="str">
        <f>IF(ISBLANK(Immo_Incorp[[#This Row],[DATE]]),"",ROW(Immo_Incorp[[#This Row],[NUM]])-ROW($A$19))</f>
        <v/>
      </c>
      <c r="B169" s="34"/>
      <c r="C169" s="98"/>
      <c r="D169" s="99"/>
      <c r="E169" s="98"/>
      <c r="F169" s="95"/>
      <c r="G169" s="6"/>
      <c r="H169" s="105"/>
      <c r="I169" s="111">
        <f>IF(Immo_Incorp[[#This Row],[MOTIF]]="",0,Immo_Incorp[[#This Row],[MONTANT HTVA REALISE]])</f>
        <v>0</v>
      </c>
      <c r="J169" s="7"/>
      <c r="L169" s="55">
        <f t="shared" si="3"/>
        <v>0</v>
      </c>
    </row>
    <row r="170" spans="1:12" ht="15.75" thickBot="1">
      <c r="A170" s="204" t="str">
        <f>IF(ISBLANK(Immo_Incorp[[#This Row],[DATE]]),"",ROW(Immo_Incorp[[#This Row],[NUM]])-ROW($A$19))</f>
        <v/>
      </c>
      <c r="B170" s="34"/>
      <c r="C170" s="98"/>
      <c r="D170" s="99"/>
      <c r="E170" s="98"/>
      <c r="F170" s="95"/>
      <c r="G170" s="6"/>
      <c r="H170" s="105"/>
      <c r="I170" s="111">
        <f>IF(Immo_Incorp[[#This Row],[MOTIF]]="",0,Immo_Incorp[[#This Row],[MONTANT HTVA REALISE]])</f>
        <v>0</v>
      </c>
      <c r="J170" s="7"/>
      <c r="L170" s="55">
        <f t="shared" si="3"/>
        <v>0</v>
      </c>
    </row>
    <row r="171" spans="1:12" ht="15.75" thickBot="1">
      <c r="A171" s="204" t="str">
        <f>IF(ISBLANK(Immo_Incorp[[#This Row],[DATE]]),"",ROW(Immo_Incorp[[#This Row],[NUM]])-ROW($A$19))</f>
        <v/>
      </c>
      <c r="B171" s="34"/>
      <c r="C171" s="98"/>
      <c r="D171" s="99"/>
      <c r="E171" s="98"/>
      <c r="F171" s="95"/>
      <c r="G171" s="6"/>
      <c r="H171" s="105"/>
      <c r="I171" s="111">
        <f>IF(Immo_Incorp[[#This Row],[MOTIF]]="",0,Immo_Incorp[[#This Row],[MONTANT HTVA REALISE]])</f>
        <v>0</v>
      </c>
      <c r="J171" s="7"/>
      <c r="L171" s="55">
        <f t="shared" si="3"/>
        <v>0</v>
      </c>
    </row>
    <row r="172" spans="1:12" ht="15.75" thickBot="1">
      <c r="A172" s="204" t="str">
        <f>IF(ISBLANK(Immo_Incorp[[#This Row],[DATE]]),"",ROW(Immo_Incorp[[#This Row],[NUM]])-ROW($A$19))</f>
        <v/>
      </c>
      <c r="B172" s="34"/>
      <c r="C172" s="98"/>
      <c r="D172" s="99"/>
      <c r="E172" s="98"/>
      <c r="F172" s="95"/>
      <c r="G172" s="6"/>
      <c r="H172" s="105"/>
      <c r="I172" s="111">
        <f>IF(Immo_Incorp[[#This Row],[MOTIF]]="",0,Immo_Incorp[[#This Row],[MONTANT HTVA REALISE]])</f>
        <v>0</v>
      </c>
      <c r="J172" s="7"/>
      <c r="L172" s="55">
        <f t="shared" si="3"/>
        <v>0</v>
      </c>
    </row>
    <row r="173" spans="1:12" ht="15.75" thickBot="1">
      <c r="A173" s="204" t="str">
        <f>IF(ISBLANK(Immo_Incorp[[#This Row],[DATE]]),"",ROW(Immo_Incorp[[#This Row],[NUM]])-ROW($A$19))</f>
        <v/>
      </c>
      <c r="B173" s="34"/>
      <c r="C173" s="98"/>
      <c r="D173" s="99"/>
      <c r="E173" s="98"/>
      <c r="F173" s="95"/>
      <c r="G173" s="6"/>
      <c r="H173" s="105"/>
      <c r="I173" s="111">
        <f>IF(Immo_Incorp[[#This Row],[MOTIF]]="",0,Immo_Incorp[[#This Row],[MONTANT HTVA REALISE]])</f>
        <v>0</v>
      </c>
      <c r="J173" s="7"/>
      <c r="L173" s="55">
        <f t="shared" si="3"/>
        <v>0</v>
      </c>
    </row>
    <row r="174" spans="1:12" ht="15.75" thickBot="1">
      <c r="A174" s="204" t="str">
        <f>IF(ISBLANK(Immo_Incorp[[#This Row],[DATE]]),"",ROW(Immo_Incorp[[#This Row],[NUM]])-ROW($A$19))</f>
        <v/>
      </c>
      <c r="B174" s="34"/>
      <c r="C174" s="98"/>
      <c r="D174" s="99"/>
      <c r="E174" s="98"/>
      <c r="F174" s="95"/>
      <c r="G174" s="6"/>
      <c r="H174" s="105"/>
      <c r="I174" s="111">
        <f>IF(Immo_Incorp[[#This Row],[MOTIF]]="",0,Immo_Incorp[[#This Row],[MONTANT HTVA REALISE]])</f>
        <v>0</v>
      </c>
      <c r="J174" s="7"/>
      <c r="L174" s="55">
        <f t="shared" si="3"/>
        <v>0</v>
      </c>
    </row>
    <row r="175" spans="1:12" ht="15.75" thickBot="1">
      <c r="A175" s="204" t="str">
        <f>IF(ISBLANK(Immo_Incorp[[#This Row],[DATE]]),"",ROW(Immo_Incorp[[#This Row],[NUM]])-ROW($A$19))</f>
        <v/>
      </c>
      <c r="B175" s="34"/>
      <c r="C175" s="98"/>
      <c r="D175" s="99"/>
      <c r="E175" s="98"/>
      <c r="F175" s="95"/>
      <c r="G175" s="6"/>
      <c r="H175" s="105"/>
      <c r="I175" s="111">
        <f>IF(Immo_Incorp[[#This Row],[MOTIF]]="",0,Immo_Incorp[[#This Row],[MONTANT HTVA REALISE]])</f>
        <v>0</v>
      </c>
      <c r="J175" s="7"/>
      <c r="L175" s="55">
        <f t="shared" si="3"/>
        <v>0</v>
      </c>
    </row>
    <row r="176" spans="1:12" ht="15.75" thickBot="1">
      <c r="A176" s="204" t="str">
        <f>IF(ISBLANK(Immo_Incorp[[#This Row],[DATE]]),"",ROW(Immo_Incorp[[#This Row],[NUM]])-ROW($A$19))</f>
        <v/>
      </c>
      <c r="B176" s="34"/>
      <c r="C176" s="98"/>
      <c r="D176" s="99"/>
      <c r="E176" s="98"/>
      <c r="F176" s="95"/>
      <c r="G176" s="6"/>
      <c r="H176" s="105"/>
      <c r="I176" s="111">
        <f>IF(Immo_Incorp[[#This Row],[MOTIF]]="",0,Immo_Incorp[[#This Row],[MONTANT HTVA REALISE]])</f>
        <v>0</v>
      </c>
      <c r="J176" s="7"/>
      <c r="L176" s="55">
        <f t="shared" si="3"/>
        <v>0</v>
      </c>
    </row>
    <row r="177" spans="1:12" ht="15.75" thickBot="1">
      <c r="A177" s="204" t="str">
        <f>IF(ISBLANK(Immo_Incorp[[#This Row],[DATE]]),"",ROW(Immo_Incorp[[#This Row],[NUM]])-ROW($A$19))</f>
        <v/>
      </c>
      <c r="B177" s="34"/>
      <c r="C177" s="98"/>
      <c r="D177" s="99"/>
      <c r="E177" s="98"/>
      <c r="F177" s="95"/>
      <c r="G177" s="6"/>
      <c r="H177" s="105"/>
      <c r="I177" s="111">
        <f>IF(Immo_Incorp[[#This Row],[MOTIF]]="",0,Immo_Incorp[[#This Row],[MONTANT HTVA REALISE]])</f>
        <v>0</v>
      </c>
      <c r="J177" s="7"/>
      <c r="L177" s="55">
        <f t="shared" si="3"/>
        <v>0</v>
      </c>
    </row>
    <row r="178" spans="1:12" ht="15.75" thickBot="1">
      <c r="A178" s="204" t="str">
        <f>IF(ISBLANK(Immo_Incorp[[#This Row],[DATE]]),"",ROW(Immo_Incorp[[#This Row],[NUM]])-ROW($A$19))</f>
        <v/>
      </c>
      <c r="B178" s="34"/>
      <c r="C178" s="98"/>
      <c r="D178" s="99"/>
      <c r="E178" s="98"/>
      <c r="F178" s="95"/>
      <c r="G178" s="6"/>
      <c r="H178" s="105"/>
      <c r="I178" s="111">
        <f>IF(Immo_Incorp[[#This Row],[MOTIF]]="",0,Immo_Incorp[[#This Row],[MONTANT HTVA REALISE]])</f>
        <v>0</v>
      </c>
      <c r="J178" s="7"/>
      <c r="L178" s="55">
        <f t="shared" si="3"/>
        <v>0</v>
      </c>
    </row>
    <row r="179" spans="1:12" ht="15.75" thickBot="1">
      <c r="A179" s="204" t="str">
        <f>IF(ISBLANK(Immo_Incorp[[#This Row],[DATE]]),"",ROW(Immo_Incorp[[#This Row],[NUM]])-ROW($A$19))</f>
        <v/>
      </c>
      <c r="B179" s="34"/>
      <c r="C179" s="98"/>
      <c r="D179" s="99"/>
      <c r="E179" s="98"/>
      <c r="F179" s="95"/>
      <c r="G179" s="6"/>
      <c r="H179" s="105"/>
      <c r="I179" s="111">
        <f>IF(Immo_Incorp[[#This Row],[MOTIF]]="",0,Immo_Incorp[[#This Row],[MONTANT HTVA REALISE]])</f>
        <v>0</v>
      </c>
      <c r="J179" s="7"/>
      <c r="L179" s="55">
        <f t="shared" si="3"/>
        <v>0</v>
      </c>
    </row>
    <row r="180" spans="1:12" ht="15.75" thickBot="1">
      <c r="A180" s="204" t="str">
        <f>IF(ISBLANK(Immo_Incorp[[#This Row],[DATE]]),"",ROW(Immo_Incorp[[#This Row],[NUM]])-ROW($A$19))</f>
        <v/>
      </c>
      <c r="B180" s="34"/>
      <c r="C180" s="98"/>
      <c r="D180" s="99"/>
      <c r="E180" s="98"/>
      <c r="F180" s="95"/>
      <c r="G180" s="6"/>
      <c r="H180" s="105"/>
      <c r="I180" s="111">
        <f>IF(Immo_Incorp[[#This Row],[MOTIF]]="",0,Immo_Incorp[[#This Row],[MONTANT HTVA REALISE]])</f>
        <v>0</v>
      </c>
      <c r="J180" s="7"/>
      <c r="L180" s="55">
        <f t="shared" si="3"/>
        <v>0</v>
      </c>
    </row>
    <row r="181" spans="1:12" ht="15.75" thickBot="1">
      <c r="A181" s="204" t="str">
        <f>IF(ISBLANK(Immo_Incorp[[#This Row],[DATE]]),"",ROW(Immo_Incorp[[#This Row],[NUM]])-ROW($A$19))</f>
        <v/>
      </c>
      <c r="B181" s="34"/>
      <c r="C181" s="98"/>
      <c r="D181" s="99"/>
      <c r="E181" s="98"/>
      <c r="F181" s="95"/>
      <c r="G181" s="6"/>
      <c r="H181" s="105"/>
      <c r="I181" s="111">
        <f>IF(Immo_Incorp[[#This Row],[MOTIF]]="",0,Immo_Incorp[[#This Row],[MONTANT HTVA REALISE]])</f>
        <v>0</v>
      </c>
      <c r="J181" s="7"/>
      <c r="L181" s="55">
        <f t="shared" si="3"/>
        <v>0</v>
      </c>
    </row>
    <row r="182" spans="1:12" ht="15.75" thickBot="1">
      <c r="A182" s="204" t="str">
        <f>IF(ISBLANK(Immo_Incorp[[#This Row],[DATE]]),"",ROW(Immo_Incorp[[#This Row],[NUM]])-ROW($A$19))</f>
        <v/>
      </c>
      <c r="B182" s="34"/>
      <c r="C182" s="98"/>
      <c r="D182" s="99"/>
      <c r="E182" s="98"/>
      <c r="F182" s="95"/>
      <c r="G182" s="6"/>
      <c r="H182" s="105"/>
      <c r="I182" s="111">
        <f>IF(Immo_Incorp[[#This Row],[MOTIF]]="",0,Immo_Incorp[[#This Row],[MONTANT HTVA REALISE]])</f>
        <v>0</v>
      </c>
      <c r="J182" s="7"/>
      <c r="L182" s="55">
        <f t="shared" si="3"/>
        <v>0</v>
      </c>
    </row>
    <row r="183" spans="1:12" ht="15.75" thickBot="1">
      <c r="A183" s="204" t="str">
        <f>IF(ISBLANK(Immo_Incorp[[#This Row],[DATE]]),"",ROW(Immo_Incorp[[#This Row],[NUM]])-ROW($A$19))</f>
        <v/>
      </c>
      <c r="B183" s="34"/>
      <c r="C183" s="98"/>
      <c r="D183" s="99"/>
      <c r="E183" s="98"/>
      <c r="F183" s="95"/>
      <c r="G183" s="6"/>
      <c r="H183" s="105"/>
      <c r="I183" s="111">
        <f>IF(Immo_Incorp[[#This Row],[MOTIF]]="",0,Immo_Incorp[[#This Row],[MONTANT HTVA REALISE]])</f>
        <v>0</v>
      </c>
      <c r="J183" s="7"/>
      <c r="L183" s="55">
        <f t="shared" si="3"/>
        <v>0</v>
      </c>
    </row>
    <row r="184" spans="1:12" ht="15.75" thickBot="1">
      <c r="A184" s="204" t="str">
        <f>IF(ISBLANK(Immo_Incorp[[#This Row],[DATE]]),"",ROW(Immo_Incorp[[#This Row],[NUM]])-ROW($A$19))</f>
        <v/>
      </c>
      <c r="B184" s="34"/>
      <c r="C184" s="98"/>
      <c r="D184" s="99"/>
      <c r="E184" s="98"/>
      <c r="F184" s="95"/>
      <c r="G184" s="6"/>
      <c r="H184" s="105"/>
      <c r="I184" s="111">
        <f>IF(Immo_Incorp[[#This Row],[MOTIF]]="",0,Immo_Incorp[[#This Row],[MONTANT HTVA REALISE]])</f>
        <v>0</v>
      </c>
      <c r="J184" s="7"/>
      <c r="L184" s="55">
        <f t="shared" si="3"/>
        <v>0</v>
      </c>
    </row>
    <row r="185" spans="1:12" ht="15.75" thickBot="1">
      <c r="A185" s="204" t="str">
        <f>IF(ISBLANK(Immo_Incorp[[#This Row],[DATE]]),"",ROW(Immo_Incorp[[#This Row],[NUM]])-ROW($A$19))</f>
        <v/>
      </c>
      <c r="B185" s="34"/>
      <c r="C185" s="98"/>
      <c r="D185" s="99"/>
      <c r="E185" s="98"/>
      <c r="F185" s="95"/>
      <c r="G185" s="6"/>
      <c r="H185" s="105"/>
      <c r="I185" s="111">
        <f>IF(Immo_Incorp[[#This Row],[MOTIF]]="",0,Immo_Incorp[[#This Row],[MONTANT HTVA REALISE]])</f>
        <v>0</v>
      </c>
      <c r="J185" s="7"/>
      <c r="L185" s="55">
        <f t="shared" si="3"/>
        <v>0</v>
      </c>
    </row>
    <row r="186" spans="1:12" ht="15.75" thickBot="1">
      <c r="A186" s="204" t="str">
        <f>IF(ISBLANK(Immo_Incorp[[#This Row],[DATE]]),"",ROW(Immo_Incorp[[#This Row],[NUM]])-ROW($A$19))</f>
        <v/>
      </c>
      <c r="B186" s="34"/>
      <c r="C186" s="98"/>
      <c r="D186" s="99"/>
      <c r="E186" s="98"/>
      <c r="F186" s="95"/>
      <c r="G186" s="6"/>
      <c r="H186" s="105"/>
      <c r="I186" s="111">
        <f>IF(Immo_Incorp[[#This Row],[MOTIF]]="",0,Immo_Incorp[[#This Row],[MONTANT HTVA REALISE]])</f>
        <v>0</v>
      </c>
      <c r="J186" s="7"/>
      <c r="L186" s="55">
        <f t="shared" si="3"/>
        <v>0</v>
      </c>
    </row>
    <row r="187" spans="1:12" ht="15.75" thickBot="1">
      <c r="A187" s="204" t="str">
        <f>IF(ISBLANK(Immo_Incorp[[#This Row],[DATE]]),"",ROW(Immo_Incorp[[#This Row],[NUM]])-ROW($A$19))</f>
        <v/>
      </c>
      <c r="B187" s="34"/>
      <c r="C187" s="98"/>
      <c r="D187" s="99"/>
      <c r="E187" s="98"/>
      <c r="F187" s="95"/>
      <c r="G187" s="6"/>
      <c r="H187" s="105"/>
      <c r="I187" s="111">
        <f>IF(Immo_Incorp[[#This Row],[MOTIF]]="",0,Immo_Incorp[[#This Row],[MONTANT HTVA REALISE]])</f>
        <v>0</v>
      </c>
      <c r="J187" s="7"/>
      <c r="L187" s="55">
        <f t="shared" si="3"/>
        <v>0</v>
      </c>
    </row>
    <row r="188" spans="1:12" ht="15.75" thickBot="1">
      <c r="A188" s="204" t="str">
        <f>IF(ISBLANK(Immo_Incorp[[#This Row],[DATE]]),"",ROW(Immo_Incorp[[#This Row],[NUM]])-ROW($A$19))</f>
        <v/>
      </c>
      <c r="B188" s="34"/>
      <c r="C188" s="98"/>
      <c r="D188" s="99"/>
      <c r="E188" s="98"/>
      <c r="F188" s="95"/>
      <c r="G188" s="6"/>
      <c r="H188" s="105"/>
      <c r="I188" s="111">
        <f>IF(Immo_Incorp[[#This Row],[MOTIF]]="",0,Immo_Incorp[[#This Row],[MONTANT HTVA REALISE]])</f>
        <v>0</v>
      </c>
      <c r="J188" s="7"/>
      <c r="L188" s="55">
        <f t="shared" si="3"/>
        <v>0</v>
      </c>
    </row>
    <row r="189" spans="1:12" ht="15.75" thickBot="1">
      <c r="A189" s="204" t="str">
        <f>IF(ISBLANK(Immo_Incorp[[#This Row],[DATE]]),"",ROW(Immo_Incorp[[#This Row],[NUM]])-ROW($A$19))</f>
        <v/>
      </c>
      <c r="B189" s="34"/>
      <c r="C189" s="98"/>
      <c r="D189" s="99"/>
      <c r="E189" s="98"/>
      <c r="F189" s="95"/>
      <c r="G189" s="6"/>
      <c r="H189" s="105"/>
      <c r="I189" s="111">
        <f>IF(Immo_Incorp[[#This Row],[MOTIF]]="",0,Immo_Incorp[[#This Row],[MONTANT HTVA REALISE]])</f>
        <v>0</v>
      </c>
      <c r="J189" s="7"/>
      <c r="L189" s="55">
        <f t="shared" si="3"/>
        <v>0</v>
      </c>
    </row>
    <row r="190" spans="1:12" ht="15.75" thickBot="1">
      <c r="A190" s="204" t="str">
        <f>IF(ISBLANK(Immo_Incorp[[#This Row],[DATE]]),"",ROW(Immo_Incorp[[#This Row],[NUM]])-ROW($A$19))</f>
        <v/>
      </c>
      <c r="B190" s="34"/>
      <c r="C190" s="98"/>
      <c r="D190" s="99"/>
      <c r="E190" s="98"/>
      <c r="F190" s="95"/>
      <c r="G190" s="6"/>
      <c r="H190" s="105"/>
      <c r="I190" s="111">
        <f>IF(Immo_Incorp[[#This Row],[MOTIF]]="",0,Immo_Incorp[[#This Row],[MONTANT HTVA REALISE]])</f>
        <v>0</v>
      </c>
      <c r="J190" s="7"/>
      <c r="L190" s="55">
        <f t="shared" si="3"/>
        <v>0</v>
      </c>
    </row>
    <row r="191" spans="1:12" ht="15.75" thickBot="1">
      <c r="A191" s="204" t="str">
        <f>IF(ISBLANK(Immo_Incorp[[#This Row],[DATE]]),"",ROW(Immo_Incorp[[#This Row],[NUM]])-ROW($A$19))</f>
        <v/>
      </c>
      <c r="B191" s="34"/>
      <c r="C191" s="98"/>
      <c r="D191" s="99"/>
      <c r="E191" s="98"/>
      <c r="F191" s="95"/>
      <c r="G191" s="6"/>
      <c r="H191" s="105"/>
      <c r="I191" s="111">
        <f>IF(Immo_Incorp[[#This Row],[MOTIF]]="",0,Immo_Incorp[[#This Row],[MONTANT HTVA REALISE]])</f>
        <v>0</v>
      </c>
      <c r="J191" s="7"/>
      <c r="L191" s="55">
        <f t="shared" si="3"/>
        <v>0</v>
      </c>
    </row>
    <row r="192" spans="1:12" ht="15.75" thickBot="1">
      <c r="A192" s="204" t="str">
        <f>IF(ISBLANK(Immo_Incorp[[#This Row],[DATE]]),"",ROW(Immo_Incorp[[#This Row],[NUM]])-ROW($A$19))</f>
        <v/>
      </c>
      <c r="B192" s="34"/>
      <c r="C192" s="98"/>
      <c r="D192" s="99"/>
      <c r="E192" s="98"/>
      <c r="F192" s="95"/>
      <c r="G192" s="6"/>
      <c r="H192" s="105"/>
      <c r="I192" s="111">
        <f>IF(Immo_Incorp[[#This Row],[MOTIF]]="",0,Immo_Incorp[[#This Row],[MONTANT HTVA REALISE]])</f>
        <v>0</v>
      </c>
      <c r="J192" s="7"/>
      <c r="L192" s="55">
        <f t="shared" si="3"/>
        <v>0</v>
      </c>
    </row>
    <row r="193" spans="1:12" ht="15.75" thickBot="1">
      <c r="A193" s="204" t="str">
        <f>IF(ISBLANK(Immo_Incorp[[#This Row],[DATE]]),"",ROW(Immo_Incorp[[#This Row],[NUM]])-ROW($A$19))</f>
        <v/>
      </c>
      <c r="B193" s="34"/>
      <c r="C193" s="98"/>
      <c r="D193" s="99"/>
      <c r="E193" s="98"/>
      <c r="F193" s="95"/>
      <c r="G193" s="6"/>
      <c r="H193" s="105"/>
      <c r="I193" s="111">
        <f>IF(Immo_Incorp[[#This Row],[MOTIF]]="",0,Immo_Incorp[[#This Row],[MONTANT HTVA REALISE]])</f>
        <v>0</v>
      </c>
      <c r="J193" s="7"/>
      <c r="L193" s="55">
        <f t="shared" si="3"/>
        <v>0</v>
      </c>
    </row>
    <row r="194" spans="1:12" ht="15.75" thickBot="1">
      <c r="A194" s="204" t="str">
        <f>IF(ISBLANK(Immo_Incorp[[#This Row],[DATE]]),"",ROW(Immo_Incorp[[#This Row],[NUM]])-ROW($A$19))</f>
        <v/>
      </c>
      <c r="B194" s="34"/>
      <c r="C194" s="98"/>
      <c r="D194" s="99"/>
      <c r="E194" s="98"/>
      <c r="F194" s="95"/>
      <c r="G194" s="6"/>
      <c r="H194" s="105"/>
      <c r="I194" s="111">
        <f>IF(Immo_Incorp[[#This Row],[MOTIF]]="",0,Immo_Incorp[[#This Row],[MONTANT HTVA REALISE]])</f>
        <v>0</v>
      </c>
      <c r="J194" s="7"/>
      <c r="L194" s="55">
        <f t="shared" si="3"/>
        <v>0</v>
      </c>
    </row>
    <row r="195" spans="1:12" ht="15.75" thickBot="1">
      <c r="A195" s="204" t="str">
        <f>IF(ISBLANK(Immo_Incorp[[#This Row],[DATE]]),"",ROW(Immo_Incorp[[#This Row],[NUM]])-ROW($A$19))</f>
        <v/>
      </c>
      <c r="B195" s="34"/>
      <c r="C195" s="98"/>
      <c r="D195" s="99"/>
      <c r="E195" s="98"/>
      <c r="F195" s="95"/>
      <c r="G195" s="6"/>
      <c r="H195" s="105"/>
      <c r="I195" s="111">
        <f>IF(Immo_Incorp[[#This Row],[MOTIF]]="",0,Immo_Incorp[[#This Row],[MONTANT HTVA REALISE]])</f>
        <v>0</v>
      </c>
      <c r="J195" s="7"/>
      <c r="L195" s="55">
        <f t="shared" si="3"/>
        <v>0</v>
      </c>
    </row>
    <row r="196" spans="1:12" ht="15.75" thickBot="1">
      <c r="A196" s="204" t="str">
        <f>IF(ISBLANK(Immo_Incorp[[#This Row],[DATE]]),"",ROW(Immo_Incorp[[#This Row],[NUM]])-ROW($A$19))</f>
        <v/>
      </c>
      <c r="B196" s="34"/>
      <c r="C196" s="98"/>
      <c r="D196" s="99"/>
      <c r="E196" s="98"/>
      <c r="F196" s="95"/>
      <c r="G196" s="6"/>
      <c r="H196" s="105"/>
      <c r="I196" s="111">
        <f>IF(Immo_Incorp[[#This Row],[MOTIF]]="",0,Immo_Incorp[[#This Row],[MONTANT HTVA REALISE]])</f>
        <v>0</v>
      </c>
      <c r="J196" s="7"/>
      <c r="L196" s="55">
        <f t="shared" si="3"/>
        <v>0</v>
      </c>
    </row>
    <row r="197" spans="1:12" ht="15.75" thickBot="1">
      <c r="A197" s="204" t="str">
        <f>IF(ISBLANK(Immo_Incorp[[#This Row],[DATE]]),"",ROW(Immo_Incorp[[#This Row],[NUM]])-ROW($A$19))</f>
        <v/>
      </c>
      <c r="B197" s="34"/>
      <c r="C197" s="98"/>
      <c r="D197" s="99"/>
      <c r="E197" s="98"/>
      <c r="F197" s="95"/>
      <c r="G197" s="6"/>
      <c r="H197" s="105"/>
      <c r="I197" s="111">
        <f>IF(Immo_Incorp[[#This Row],[MOTIF]]="",0,Immo_Incorp[[#This Row],[MONTANT HTVA REALISE]])</f>
        <v>0</v>
      </c>
      <c r="J197" s="7"/>
      <c r="L197" s="55">
        <f t="shared" si="3"/>
        <v>0</v>
      </c>
    </row>
    <row r="198" spans="1:12" ht="15.75" thickBot="1">
      <c r="A198" s="204" t="str">
        <f>IF(ISBLANK(Immo_Incorp[[#This Row],[DATE]]),"",ROW(Immo_Incorp[[#This Row],[NUM]])-ROW($A$19))</f>
        <v/>
      </c>
      <c r="B198" s="34"/>
      <c r="C198" s="98"/>
      <c r="D198" s="99"/>
      <c r="E198" s="98"/>
      <c r="F198" s="95"/>
      <c r="G198" s="6"/>
      <c r="H198" s="105"/>
      <c r="I198" s="111">
        <f>IF(Immo_Incorp[[#This Row],[MOTIF]]="",0,Immo_Incorp[[#This Row],[MONTANT HTVA REALISE]])</f>
        <v>0</v>
      </c>
      <c r="J198" s="7"/>
      <c r="L198" s="55">
        <f t="shared" si="3"/>
        <v>0</v>
      </c>
    </row>
    <row r="199" spans="1:12" ht="15.75" thickBot="1">
      <c r="A199" s="204" t="str">
        <f>IF(ISBLANK(Immo_Incorp[[#This Row],[DATE]]),"",ROW(Immo_Incorp[[#This Row],[NUM]])-ROW($A$19))</f>
        <v/>
      </c>
      <c r="B199" s="34"/>
      <c r="C199" s="98"/>
      <c r="D199" s="99"/>
      <c r="E199" s="98"/>
      <c r="F199" s="95"/>
      <c r="G199" s="6"/>
      <c r="H199" s="105"/>
      <c r="I199" s="111">
        <f>IF(Immo_Incorp[[#This Row],[MOTIF]]="",0,Immo_Incorp[[#This Row],[MONTANT HTVA REALISE]])</f>
        <v>0</v>
      </c>
      <c r="J199" s="7"/>
      <c r="L199" s="55">
        <f t="shared" si="3"/>
        <v>0</v>
      </c>
    </row>
    <row r="200" spans="1:12" ht="15.75" thickBot="1">
      <c r="A200" s="204" t="str">
        <f>IF(ISBLANK(Immo_Incorp[[#This Row],[DATE]]),"",ROW(Immo_Incorp[[#This Row],[NUM]])-ROW($A$19))</f>
        <v/>
      </c>
      <c r="B200" s="34"/>
      <c r="C200" s="98"/>
      <c r="D200" s="99"/>
      <c r="E200" s="98"/>
      <c r="F200" s="95"/>
      <c r="G200" s="6"/>
      <c r="H200" s="105"/>
      <c r="I200" s="111">
        <f>IF(Immo_Incorp[[#This Row],[MOTIF]]="",0,Immo_Incorp[[#This Row],[MONTANT HTVA REALISE]])</f>
        <v>0</v>
      </c>
      <c r="J200" s="7"/>
      <c r="L200" s="55">
        <f t="shared" si="3"/>
        <v>0</v>
      </c>
    </row>
    <row r="201" spans="1:12" ht="15.75" thickBot="1">
      <c r="A201" s="204" t="str">
        <f>IF(ISBLANK(Immo_Incorp[[#This Row],[DATE]]),"",ROW(Immo_Incorp[[#This Row],[NUM]])-ROW($A$19))</f>
        <v/>
      </c>
      <c r="B201" s="34"/>
      <c r="C201" s="98"/>
      <c r="D201" s="99"/>
      <c r="E201" s="98"/>
      <c r="F201" s="95"/>
      <c r="G201" s="6"/>
      <c r="H201" s="105"/>
      <c r="I201" s="111">
        <f>IF(Immo_Incorp[[#This Row],[MOTIF]]="",0,Immo_Incorp[[#This Row],[MONTANT HTVA REALISE]])</f>
        <v>0</v>
      </c>
      <c r="J201" s="7"/>
      <c r="L201" s="55">
        <f t="shared" si="3"/>
        <v>0</v>
      </c>
    </row>
    <row r="202" spans="1:12" ht="15.75" thickBot="1">
      <c r="A202" s="204" t="str">
        <f>IF(ISBLANK(Immo_Incorp[[#This Row],[DATE]]),"",ROW(Immo_Incorp[[#This Row],[NUM]])-ROW($A$19))</f>
        <v/>
      </c>
      <c r="B202" s="34"/>
      <c r="C202" s="98"/>
      <c r="D202" s="99"/>
      <c r="E202" s="98"/>
      <c r="F202" s="95"/>
      <c r="G202" s="6"/>
      <c r="H202" s="105"/>
      <c r="I202" s="111">
        <f>IF(Immo_Incorp[[#This Row],[MOTIF]]="",0,Immo_Incorp[[#This Row],[MONTANT HTVA REALISE]])</f>
        <v>0</v>
      </c>
      <c r="J202" s="7"/>
      <c r="L202" s="55">
        <f t="shared" si="3"/>
        <v>0</v>
      </c>
    </row>
    <row r="203" spans="1:12" ht="15.75" thickBot="1">
      <c r="A203" s="204" t="str">
        <f>IF(ISBLANK(Immo_Incorp[[#This Row],[DATE]]),"",ROW(Immo_Incorp[[#This Row],[NUM]])-ROW($A$19))</f>
        <v/>
      </c>
      <c r="B203" s="34"/>
      <c r="C203" s="98"/>
      <c r="D203" s="99"/>
      <c r="E203" s="98"/>
      <c r="F203" s="95"/>
      <c r="G203" s="6"/>
      <c r="H203" s="105"/>
      <c r="I203" s="111">
        <f>IF(Immo_Incorp[[#This Row],[MOTIF]]="",0,Immo_Incorp[[#This Row],[MONTANT HTVA REALISE]])</f>
        <v>0</v>
      </c>
      <c r="J203" s="7"/>
      <c r="L203" s="55">
        <f t="shared" si="3"/>
        <v>0</v>
      </c>
    </row>
    <row r="204" spans="1:12" ht="15.75" thickBot="1">
      <c r="A204" s="204" t="str">
        <f>IF(ISBLANK(Immo_Incorp[[#This Row],[DATE]]),"",ROW(Immo_Incorp[[#This Row],[NUM]])-ROW($A$19))</f>
        <v/>
      </c>
      <c r="B204" s="34"/>
      <c r="C204" s="98"/>
      <c r="D204" s="99"/>
      <c r="E204" s="98"/>
      <c r="F204" s="95"/>
      <c r="G204" s="6"/>
      <c r="H204" s="105"/>
      <c r="I204" s="111">
        <f>IF(Immo_Incorp[[#This Row],[MOTIF]]="",0,Immo_Incorp[[#This Row],[MONTANT HTVA REALISE]])</f>
        <v>0</v>
      </c>
      <c r="J204" s="7"/>
      <c r="L204" s="55">
        <f t="shared" si="3"/>
        <v>0</v>
      </c>
    </row>
    <row r="205" spans="1:12" ht="15.75" thickBot="1">
      <c r="A205" s="204" t="str">
        <f>IF(ISBLANK(Immo_Incorp[[#This Row],[DATE]]),"",ROW(Immo_Incorp[[#This Row],[NUM]])-ROW($A$19))</f>
        <v/>
      </c>
      <c r="B205" s="34"/>
      <c r="C205" s="98"/>
      <c r="D205" s="99"/>
      <c r="E205" s="98"/>
      <c r="F205" s="95"/>
      <c r="G205" s="6"/>
      <c r="H205" s="105"/>
      <c r="I205" s="111">
        <f>IF(Immo_Incorp[[#This Row],[MOTIF]]="",0,Immo_Incorp[[#This Row],[MONTANT HTVA REALISE]])</f>
        <v>0</v>
      </c>
      <c r="J205" s="7"/>
      <c r="L205" s="55">
        <f t="shared" si="3"/>
        <v>0</v>
      </c>
    </row>
    <row r="206" spans="1:12" ht="15.75" thickBot="1">
      <c r="A206" s="204" t="str">
        <f>IF(ISBLANK(Immo_Incorp[[#This Row],[DATE]]),"",ROW(Immo_Incorp[[#This Row],[NUM]])-ROW($A$19))</f>
        <v/>
      </c>
      <c r="B206" s="34"/>
      <c r="C206" s="98"/>
      <c r="D206" s="99"/>
      <c r="E206" s="98"/>
      <c r="F206" s="95"/>
      <c r="G206" s="6"/>
      <c r="H206" s="105"/>
      <c r="I206" s="111">
        <f>IF(Immo_Incorp[[#This Row],[MOTIF]]="",0,Immo_Incorp[[#This Row],[MONTANT HTVA REALISE]])</f>
        <v>0</v>
      </c>
      <c r="J206" s="7"/>
      <c r="L206" s="55">
        <f t="shared" si="3"/>
        <v>0</v>
      </c>
    </row>
    <row r="207" spans="1:12" ht="15.75" thickBot="1">
      <c r="A207" s="204" t="str">
        <f>IF(ISBLANK(Immo_Incorp[[#This Row],[DATE]]),"",ROW(Immo_Incorp[[#This Row],[NUM]])-ROW($A$19))</f>
        <v/>
      </c>
      <c r="B207" s="34"/>
      <c r="C207" s="98"/>
      <c r="D207" s="99"/>
      <c r="E207" s="98"/>
      <c r="F207" s="95"/>
      <c r="G207" s="6"/>
      <c r="H207" s="105"/>
      <c r="I207" s="111">
        <f>IF(Immo_Incorp[[#This Row],[MOTIF]]="",0,Immo_Incorp[[#This Row],[MONTANT HTVA REALISE]])</f>
        <v>0</v>
      </c>
      <c r="J207" s="7"/>
      <c r="L207" s="55">
        <f t="shared" si="3"/>
        <v>0</v>
      </c>
    </row>
    <row r="208" spans="1:12" ht="15.75" thickBot="1">
      <c r="A208" s="204" t="str">
        <f>IF(ISBLANK(Immo_Incorp[[#This Row],[DATE]]),"",ROW(Immo_Incorp[[#This Row],[NUM]])-ROW($A$19))</f>
        <v/>
      </c>
      <c r="B208" s="34"/>
      <c r="C208" s="98"/>
      <c r="D208" s="99"/>
      <c r="E208" s="98"/>
      <c r="F208" s="95"/>
      <c r="G208" s="6"/>
      <c r="H208" s="105"/>
      <c r="I208" s="111">
        <f>IF(Immo_Incorp[[#This Row],[MOTIF]]="",0,Immo_Incorp[[#This Row],[MONTANT HTVA REALISE]])</f>
        <v>0</v>
      </c>
      <c r="J208" s="7"/>
      <c r="L208" s="55">
        <f t="shared" si="3"/>
        <v>0</v>
      </c>
    </row>
    <row r="209" spans="1:12" ht="15.75" thickBot="1">
      <c r="A209" s="204" t="str">
        <f>IF(ISBLANK(Immo_Incorp[[#This Row],[DATE]]),"",ROW(Immo_Incorp[[#This Row],[NUM]])-ROW($A$19))</f>
        <v/>
      </c>
      <c r="B209" s="34"/>
      <c r="C209" s="98"/>
      <c r="D209" s="99"/>
      <c r="E209" s="98"/>
      <c r="F209" s="95"/>
      <c r="G209" s="6"/>
      <c r="H209" s="105"/>
      <c r="I209" s="111">
        <f>IF(Immo_Incorp[[#This Row],[MOTIF]]="",0,Immo_Incorp[[#This Row],[MONTANT HTVA REALISE]])</f>
        <v>0</v>
      </c>
      <c r="J209" s="7"/>
      <c r="L209" s="55">
        <f t="shared" si="3"/>
        <v>0</v>
      </c>
    </row>
    <row r="210" spans="1:12" ht="15.75" thickBot="1">
      <c r="A210" s="204" t="str">
        <f>IF(ISBLANK(Immo_Incorp[[#This Row],[DATE]]),"",ROW(Immo_Incorp[[#This Row],[NUM]])-ROW($A$19))</f>
        <v/>
      </c>
      <c r="B210" s="34"/>
      <c r="C210" s="98"/>
      <c r="D210" s="99"/>
      <c r="E210" s="98"/>
      <c r="F210" s="95"/>
      <c r="G210" s="6"/>
      <c r="H210" s="105"/>
      <c r="I210" s="111">
        <f>IF(Immo_Incorp[[#This Row],[MOTIF]]="",0,Immo_Incorp[[#This Row],[MONTANT HTVA REALISE]])</f>
        <v>0</v>
      </c>
      <c r="J210" s="7"/>
      <c r="L210" s="55">
        <f t="shared" si="3"/>
        <v>0</v>
      </c>
    </row>
    <row r="211" spans="1:12" ht="15.75" thickBot="1">
      <c r="A211" s="204" t="str">
        <f>IF(ISBLANK(Immo_Incorp[[#This Row],[DATE]]),"",ROW(Immo_Incorp[[#This Row],[NUM]])-ROW($A$19))</f>
        <v/>
      </c>
      <c r="B211" s="34"/>
      <c r="C211" s="98"/>
      <c r="D211" s="99"/>
      <c r="E211" s="98"/>
      <c r="F211" s="95"/>
      <c r="G211" s="6"/>
      <c r="H211" s="105"/>
      <c r="I211" s="111">
        <f>IF(Immo_Incorp[[#This Row],[MOTIF]]="",0,Immo_Incorp[[#This Row],[MONTANT HTVA REALISE]])</f>
        <v>0</v>
      </c>
      <c r="J211" s="7"/>
      <c r="L211" s="55">
        <f t="shared" si="3"/>
        <v>0</v>
      </c>
    </row>
    <row r="212" spans="1:12" ht="15.75" thickBot="1">
      <c r="A212" s="204" t="str">
        <f>IF(ISBLANK(Immo_Incorp[[#This Row],[DATE]]),"",ROW(Immo_Incorp[[#This Row],[NUM]])-ROW($A$19))</f>
        <v/>
      </c>
      <c r="B212" s="34"/>
      <c r="C212" s="98"/>
      <c r="D212" s="99"/>
      <c r="E212" s="98"/>
      <c r="F212" s="95"/>
      <c r="G212" s="6"/>
      <c r="H212" s="105"/>
      <c r="I212" s="111">
        <f>IF(Immo_Incorp[[#This Row],[MOTIF]]="",0,Immo_Incorp[[#This Row],[MONTANT HTVA REALISE]])</f>
        <v>0</v>
      </c>
      <c r="J212" s="7"/>
      <c r="L212" s="55">
        <f t="shared" si="3"/>
        <v>0</v>
      </c>
    </row>
    <row r="213" spans="1:12" ht="15.75" thickBot="1">
      <c r="A213" s="204" t="str">
        <f>IF(ISBLANK(Immo_Incorp[[#This Row],[DATE]]),"",ROW(Immo_Incorp[[#This Row],[NUM]])-ROW($A$19))</f>
        <v/>
      </c>
      <c r="B213" s="34"/>
      <c r="C213" s="98"/>
      <c r="D213" s="99"/>
      <c r="E213" s="98"/>
      <c r="F213" s="95"/>
      <c r="G213" s="6"/>
      <c r="H213" s="105"/>
      <c r="I213" s="111">
        <f>IF(Immo_Incorp[[#This Row],[MOTIF]]="",0,Immo_Incorp[[#This Row],[MONTANT HTVA REALISE]])</f>
        <v>0</v>
      </c>
      <c r="J213" s="7"/>
      <c r="L213" s="55">
        <f t="shared" si="3"/>
        <v>0</v>
      </c>
    </row>
    <row r="214" spans="1:12" ht="15.75" thickBot="1">
      <c r="A214" s="204" t="str">
        <f>IF(ISBLANK(Immo_Incorp[[#This Row],[DATE]]),"",ROW(Immo_Incorp[[#This Row],[NUM]])-ROW($A$19))</f>
        <v/>
      </c>
      <c r="B214" s="34"/>
      <c r="C214" s="98"/>
      <c r="D214" s="99"/>
      <c r="E214" s="98"/>
      <c r="F214" s="95"/>
      <c r="G214" s="6"/>
      <c r="H214" s="105"/>
      <c r="I214" s="111">
        <f>IF(Immo_Incorp[[#This Row],[MOTIF]]="",0,Immo_Incorp[[#This Row],[MONTANT HTVA REALISE]])</f>
        <v>0</v>
      </c>
      <c r="J214" s="7"/>
      <c r="L214" s="55">
        <f t="shared" ref="L214:L277" si="4">+F214-I214</f>
        <v>0</v>
      </c>
    </row>
    <row r="215" spans="1:12" ht="15.75" thickBot="1">
      <c r="A215" s="204" t="str">
        <f>IF(ISBLANK(Immo_Incorp[[#This Row],[DATE]]),"",ROW(Immo_Incorp[[#This Row],[NUM]])-ROW($A$19))</f>
        <v/>
      </c>
      <c r="B215" s="34"/>
      <c r="C215" s="98"/>
      <c r="D215" s="99"/>
      <c r="E215" s="98"/>
      <c r="F215" s="95"/>
      <c r="G215" s="6"/>
      <c r="H215" s="105"/>
      <c r="I215" s="111">
        <f>IF(Immo_Incorp[[#This Row],[MOTIF]]="",0,Immo_Incorp[[#This Row],[MONTANT HTVA REALISE]])</f>
        <v>0</v>
      </c>
      <c r="J215" s="7"/>
      <c r="L215" s="55">
        <f t="shared" si="4"/>
        <v>0</v>
      </c>
    </row>
    <row r="216" spans="1:12" ht="15.75" thickBot="1">
      <c r="A216" s="204" t="str">
        <f>IF(ISBLANK(Immo_Incorp[[#This Row],[DATE]]),"",ROW(Immo_Incorp[[#This Row],[NUM]])-ROW($A$19))</f>
        <v/>
      </c>
      <c r="B216" s="34"/>
      <c r="C216" s="98"/>
      <c r="D216" s="99"/>
      <c r="E216" s="98"/>
      <c r="F216" s="95"/>
      <c r="G216" s="6"/>
      <c r="H216" s="105"/>
      <c r="I216" s="111">
        <f>IF(Immo_Incorp[[#This Row],[MOTIF]]="",0,Immo_Incorp[[#This Row],[MONTANT HTVA REALISE]])</f>
        <v>0</v>
      </c>
      <c r="J216" s="7"/>
      <c r="L216" s="55">
        <f t="shared" si="4"/>
        <v>0</v>
      </c>
    </row>
    <row r="217" spans="1:12" ht="15.75" thickBot="1">
      <c r="A217" s="204" t="str">
        <f>IF(ISBLANK(Immo_Incorp[[#This Row],[DATE]]),"",ROW(Immo_Incorp[[#This Row],[NUM]])-ROW($A$19))</f>
        <v/>
      </c>
      <c r="B217" s="34"/>
      <c r="C217" s="98"/>
      <c r="D217" s="99"/>
      <c r="E217" s="98"/>
      <c r="F217" s="95"/>
      <c r="G217" s="6"/>
      <c r="H217" s="105"/>
      <c r="I217" s="111">
        <f>IF(Immo_Incorp[[#This Row],[MOTIF]]="",0,Immo_Incorp[[#This Row],[MONTANT HTVA REALISE]])</f>
        <v>0</v>
      </c>
      <c r="J217" s="7"/>
      <c r="L217" s="55">
        <f t="shared" si="4"/>
        <v>0</v>
      </c>
    </row>
    <row r="218" spans="1:12" ht="15.75" thickBot="1">
      <c r="A218" s="204" t="str">
        <f>IF(ISBLANK(Immo_Incorp[[#This Row],[DATE]]),"",ROW(Immo_Incorp[[#This Row],[NUM]])-ROW($A$19))</f>
        <v/>
      </c>
      <c r="B218" s="34"/>
      <c r="C218" s="98"/>
      <c r="D218" s="99"/>
      <c r="E218" s="98"/>
      <c r="F218" s="95"/>
      <c r="G218" s="6"/>
      <c r="H218" s="105"/>
      <c r="I218" s="111">
        <f>IF(Immo_Incorp[[#This Row],[MOTIF]]="",0,Immo_Incorp[[#This Row],[MONTANT HTVA REALISE]])</f>
        <v>0</v>
      </c>
      <c r="J218" s="7"/>
      <c r="L218" s="55">
        <f t="shared" si="4"/>
        <v>0</v>
      </c>
    </row>
    <row r="219" spans="1:12" ht="15.75" thickBot="1">
      <c r="A219" s="204" t="str">
        <f>IF(ISBLANK(Immo_Incorp[[#This Row],[DATE]]),"",ROW(Immo_Incorp[[#This Row],[NUM]])-ROW($A$19))</f>
        <v/>
      </c>
      <c r="B219" s="34"/>
      <c r="C219" s="98"/>
      <c r="D219" s="99"/>
      <c r="E219" s="98"/>
      <c r="F219" s="95"/>
      <c r="G219" s="6"/>
      <c r="H219" s="105"/>
      <c r="I219" s="111">
        <f>IF(Immo_Incorp[[#This Row],[MOTIF]]="",0,Immo_Incorp[[#This Row],[MONTANT HTVA REALISE]])</f>
        <v>0</v>
      </c>
      <c r="J219" s="7"/>
      <c r="L219" s="55">
        <f t="shared" si="4"/>
        <v>0</v>
      </c>
    </row>
    <row r="220" spans="1:12" ht="15.75" thickBot="1">
      <c r="A220" s="204" t="str">
        <f>IF(ISBLANK(Immo_Incorp[[#This Row],[DATE]]),"",ROW(Immo_Incorp[[#This Row],[NUM]])-ROW($A$19))</f>
        <v/>
      </c>
      <c r="B220" s="34"/>
      <c r="C220" s="98"/>
      <c r="D220" s="99"/>
      <c r="E220" s="98"/>
      <c r="F220" s="95"/>
      <c r="G220" s="6"/>
      <c r="H220" s="105"/>
      <c r="I220" s="111">
        <f>IF(Immo_Incorp[[#This Row],[MOTIF]]="",0,Immo_Incorp[[#This Row],[MONTANT HTVA REALISE]])</f>
        <v>0</v>
      </c>
      <c r="J220" s="7"/>
      <c r="L220" s="55">
        <f t="shared" si="4"/>
        <v>0</v>
      </c>
    </row>
    <row r="221" spans="1:12" ht="15.75" thickBot="1">
      <c r="A221" s="204" t="str">
        <f>IF(ISBLANK(Immo_Incorp[[#This Row],[DATE]]),"",ROW(Immo_Incorp[[#This Row],[NUM]])-ROW($A$19))</f>
        <v/>
      </c>
      <c r="B221" s="34"/>
      <c r="C221" s="98"/>
      <c r="D221" s="99"/>
      <c r="E221" s="98"/>
      <c r="F221" s="95"/>
      <c r="G221" s="6"/>
      <c r="H221" s="105"/>
      <c r="I221" s="111">
        <f>IF(Immo_Incorp[[#This Row],[MOTIF]]="",0,Immo_Incorp[[#This Row],[MONTANT HTVA REALISE]])</f>
        <v>0</v>
      </c>
      <c r="J221" s="7"/>
      <c r="L221" s="55">
        <f t="shared" si="4"/>
        <v>0</v>
      </c>
    </row>
    <row r="222" spans="1:12" ht="15.75" thickBot="1">
      <c r="A222" s="204" t="str">
        <f>IF(ISBLANK(Immo_Incorp[[#This Row],[DATE]]),"",ROW(Immo_Incorp[[#This Row],[NUM]])-ROW($A$19))</f>
        <v/>
      </c>
      <c r="B222" s="34"/>
      <c r="C222" s="98"/>
      <c r="D222" s="99"/>
      <c r="E222" s="98"/>
      <c r="F222" s="95"/>
      <c r="G222" s="6"/>
      <c r="H222" s="105"/>
      <c r="I222" s="111">
        <f>IF(Immo_Incorp[[#This Row],[MOTIF]]="",0,Immo_Incorp[[#This Row],[MONTANT HTVA REALISE]])</f>
        <v>0</v>
      </c>
      <c r="J222" s="7"/>
      <c r="L222" s="55">
        <f t="shared" si="4"/>
        <v>0</v>
      </c>
    </row>
    <row r="223" spans="1:12" ht="15.75" thickBot="1">
      <c r="A223" s="204" t="str">
        <f>IF(ISBLANK(Immo_Incorp[[#This Row],[DATE]]),"",ROW(Immo_Incorp[[#This Row],[NUM]])-ROW($A$19))</f>
        <v/>
      </c>
      <c r="B223" s="34"/>
      <c r="C223" s="98"/>
      <c r="D223" s="99"/>
      <c r="E223" s="98"/>
      <c r="F223" s="95"/>
      <c r="G223" s="6"/>
      <c r="H223" s="105"/>
      <c r="I223" s="111">
        <f>IF(Immo_Incorp[[#This Row],[MOTIF]]="",0,Immo_Incorp[[#This Row],[MONTANT HTVA REALISE]])</f>
        <v>0</v>
      </c>
      <c r="J223" s="7"/>
      <c r="L223" s="55">
        <f t="shared" si="4"/>
        <v>0</v>
      </c>
    </row>
    <row r="224" spans="1:12" ht="15.75" thickBot="1">
      <c r="A224" s="204" t="str">
        <f>IF(ISBLANK(Immo_Incorp[[#This Row],[DATE]]),"",ROW(Immo_Incorp[[#This Row],[NUM]])-ROW($A$19))</f>
        <v/>
      </c>
      <c r="B224" s="34"/>
      <c r="C224" s="98"/>
      <c r="D224" s="99"/>
      <c r="E224" s="98"/>
      <c r="F224" s="95"/>
      <c r="G224" s="6"/>
      <c r="H224" s="105"/>
      <c r="I224" s="111">
        <f>IF(Immo_Incorp[[#This Row],[MOTIF]]="",0,Immo_Incorp[[#This Row],[MONTANT HTVA REALISE]])</f>
        <v>0</v>
      </c>
      <c r="J224" s="7"/>
      <c r="L224" s="55">
        <f t="shared" si="4"/>
        <v>0</v>
      </c>
    </row>
    <row r="225" spans="1:12" ht="15.75" thickBot="1">
      <c r="A225" s="204" t="str">
        <f>IF(ISBLANK(Immo_Incorp[[#This Row],[DATE]]),"",ROW(Immo_Incorp[[#This Row],[NUM]])-ROW($A$19))</f>
        <v/>
      </c>
      <c r="B225" s="34"/>
      <c r="C225" s="98"/>
      <c r="D225" s="99"/>
      <c r="E225" s="98"/>
      <c r="F225" s="95"/>
      <c r="G225" s="6"/>
      <c r="H225" s="105"/>
      <c r="I225" s="111">
        <f>IF(Immo_Incorp[[#This Row],[MOTIF]]="",0,Immo_Incorp[[#This Row],[MONTANT HTVA REALISE]])</f>
        <v>0</v>
      </c>
      <c r="J225" s="7"/>
      <c r="L225" s="55">
        <f t="shared" si="4"/>
        <v>0</v>
      </c>
    </row>
    <row r="226" spans="1:12" ht="15.75" thickBot="1">
      <c r="A226" s="204" t="str">
        <f>IF(ISBLANK(Immo_Incorp[[#This Row],[DATE]]),"",ROW(Immo_Incorp[[#This Row],[NUM]])-ROW($A$19))</f>
        <v/>
      </c>
      <c r="B226" s="34"/>
      <c r="C226" s="98"/>
      <c r="D226" s="99"/>
      <c r="E226" s="98"/>
      <c r="F226" s="95"/>
      <c r="G226" s="6"/>
      <c r="H226" s="105"/>
      <c r="I226" s="111">
        <f>IF(Immo_Incorp[[#This Row],[MOTIF]]="",0,Immo_Incorp[[#This Row],[MONTANT HTVA REALISE]])</f>
        <v>0</v>
      </c>
      <c r="J226" s="7"/>
      <c r="L226" s="55">
        <f t="shared" si="4"/>
        <v>0</v>
      </c>
    </row>
    <row r="227" spans="1:12" ht="15.75" thickBot="1">
      <c r="A227" s="204" t="str">
        <f>IF(ISBLANK(Immo_Incorp[[#This Row],[DATE]]),"",ROW(Immo_Incorp[[#This Row],[NUM]])-ROW($A$19))</f>
        <v/>
      </c>
      <c r="B227" s="34"/>
      <c r="C227" s="98"/>
      <c r="D227" s="99"/>
      <c r="E227" s="98"/>
      <c r="F227" s="95"/>
      <c r="G227" s="6"/>
      <c r="H227" s="105"/>
      <c r="I227" s="111">
        <f>IF(Immo_Incorp[[#This Row],[MOTIF]]="",0,Immo_Incorp[[#This Row],[MONTANT HTVA REALISE]])</f>
        <v>0</v>
      </c>
      <c r="J227" s="7"/>
      <c r="L227" s="55">
        <f t="shared" si="4"/>
        <v>0</v>
      </c>
    </row>
    <row r="228" spans="1:12" ht="15.75" thickBot="1">
      <c r="A228" s="204" t="str">
        <f>IF(ISBLANK(Immo_Incorp[[#This Row],[DATE]]),"",ROW(Immo_Incorp[[#This Row],[NUM]])-ROW($A$19))</f>
        <v/>
      </c>
      <c r="B228" s="34"/>
      <c r="C228" s="98"/>
      <c r="D228" s="99"/>
      <c r="E228" s="98"/>
      <c r="F228" s="95"/>
      <c r="G228" s="6"/>
      <c r="H228" s="105"/>
      <c r="I228" s="111">
        <f>IF(Immo_Incorp[[#This Row],[MOTIF]]="",0,Immo_Incorp[[#This Row],[MONTANT HTVA REALISE]])</f>
        <v>0</v>
      </c>
      <c r="J228" s="7"/>
      <c r="L228" s="55">
        <f t="shared" si="4"/>
        <v>0</v>
      </c>
    </row>
    <row r="229" spans="1:12" ht="15.75" thickBot="1">
      <c r="A229" s="204" t="str">
        <f>IF(ISBLANK(Immo_Incorp[[#This Row],[DATE]]),"",ROW(Immo_Incorp[[#This Row],[NUM]])-ROW($A$19))</f>
        <v/>
      </c>
      <c r="B229" s="34"/>
      <c r="C229" s="98"/>
      <c r="D229" s="99"/>
      <c r="E229" s="98"/>
      <c r="F229" s="95"/>
      <c r="G229" s="6"/>
      <c r="H229" s="105"/>
      <c r="I229" s="111">
        <f>IF(Immo_Incorp[[#This Row],[MOTIF]]="",0,Immo_Incorp[[#This Row],[MONTANT HTVA REALISE]])</f>
        <v>0</v>
      </c>
      <c r="J229" s="7"/>
      <c r="L229" s="55">
        <f t="shared" si="4"/>
        <v>0</v>
      </c>
    </row>
    <row r="230" spans="1:12" ht="15.75" thickBot="1">
      <c r="A230" s="204" t="str">
        <f>IF(ISBLANK(Immo_Incorp[[#This Row],[DATE]]),"",ROW(Immo_Incorp[[#This Row],[NUM]])-ROW($A$19))</f>
        <v/>
      </c>
      <c r="B230" s="34"/>
      <c r="C230" s="98"/>
      <c r="D230" s="99"/>
      <c r="E230" s="98"/>
      <c r="F230" s="95"/>
      <c r="G230" s="6"/>
      <c r="H230" s="105"/>
      <c r="I230" s="111">
        <f>IF(Immo_Incorp[[#This Row],[MOTIF]]="",0,Immo_Incorp[[#This Row],[MONTANT HTVA REALISE]])</f>
        <v>0</v>
      </c>
      <c r="J230" s="7"/>
      <c r="L230" s="55">
        <f t="shared" si="4"/>
        <v>0</v>
      </c>
    </row>
    <row r="231" spans="1:12" ht="15.75" thickBot="1">
      <c r="A231" s="204" t="str">
        <f>IF(ISBLANK(Immo_Incorp[[#This Row],[DATE]]),"",ROW(Immo_Incorp[[#This Row],[NUM]])-ROW($A$19))</f>
        <v/>
      </c>
      <c r="B231" s="34"/>
      <c r="C231" s="98"/>
      <c r="D231" s="99"/>
      <c r="E231" s="98"/>
      <c r="F231" s="95"/>
      <c r="G231" s="6"/>
      <c r="H231" s="105"/>
      <c r="I231" s="111">
        <f>IF(Immo_Incorp[[#This Row],[MOTIF]]="",0,Immo_Incorp[[#This Row],[MONTANT HTVA REALISE]])</f>
        <v>0</v>
      </c>
      <c r="J231" s="7"/>
      <c r="L231" s="55">
        <f t="shared" si="4"/>
        <v>0</v>
      </c>
    </row>
    <row r="232" spans="1:12" ht="15.75" thickBot="1">
      <c r="A232" s="204" t="str">
        <f>IF(ISBLANK(Immo_Incorp[[#This Row],[DATE]]),"",ROW(Immo_Incorp[[#This Row],[NUM]])-ROW($A$19))</f>
        <v/>
      </c>
      <c r="B232" s="34"/>
      <c r="C232" s="98"/>
      <c r="D232" s="99"/>
      <c r="E232" s="98"/>
      <c r="F232" s="95"/>
      <c r="G232" s="6"/>
      <c r="H232" s="105"/>
      <c r="I232" s="111">
        <f>IF(Immo_Incorp[[#This Row],[MOTIF]]="",0,Immo_Incorp[[#This Row],[MONTANT HTVA REALISE]])</f>
        <v>0</v>
      </c>
      <c r="J232" s="7"/>
      <c r="L232" s="55">
        <f t="shared" si="4"/>
        <v>0</v>
      </c>
    </row>
    <row r="233" spans="1:12" ht="15.75" thickBot="1">
      <c r="A233" s="204" t="str">
        <f>IF(ISBLANK(Immo_Incorp[[#This Row],[DATE]]),"",ROW(Immo_Incorp[[#This Row],[NUM]])-ROW($A$19))</f>
        <v/>
      </c>
      <c r="B233" s="34"/>
      <c r="C233" s="98"/>
      <c r="D233" s="99"/>
      <c r="E233" s="98"/>
      <c r="F233" s="95"/>
      <c r="G233" s="6"/>
      <c r="H233" s="105"/>
      <c r="I233" s="111">
        <f>IF(Immo_Incorp[[#This Row],[MOTIF]]="",0,Immo_Incorp[[#This Row],[MONTANT HTVA REALISE]])</f>
        <v>0</v>
      </c>
      <c r="J233" s="7"/>
      <c r="L233" s="55">
        <f t="shared" si="4"/>
        <v>0</v>
      </c>
    </row>
    <row r="234" spans="1:12" ht="15.75" thickBot="1">
      <c r="A234" s="204" t="str">
        <f>IF(ISBLANK(Immo_Incorp[[#This Row],[DATE]]),"",ROW(Immo_Incorp[[#This Row],[NUM]])-ROW($A$19))</f>
        <v/>
      </c>
      <c r="B234" s="34"/>
      <c r="C234" s="98"/>
      <c r="D234" s="99"/>
      <c r="E234" s="98"/>
      <c r="F234" s="95"/>
      <c r="G234" s="6"/>
      <c r="H234" s="105"/>
      <c r="I234" s="111">
        <f>IF(Immo_Incorp[[#This Row],[MOTIF]]="",0,Immo_Incorp[[#This Row],[MONTANT HTVA REALISE]])</f>
        <v>0</v>
      </c>
      <c r="J234" s="7"/>
      <c r="L234" s="55">
        <f t="shared" si="4"/>
        <v>0</v>
      </c>
    </row>
    <row r="235" spans="1:12" ht="15.75" thickBot="1">
      <c r="A235" s="204" t="str">
        <f>IF(ISBLANK(Immo_Incorp[[#This Row],[DATE]]),"",ROW(Immo_Incorp[[#This Row],[NUM]])-ROW($A$19))</f>
        <v/>
      </c>
      <c r="B235" s="34"/>
      <c r="C235" s="98"/>
      <c r="D235" s="99"/>
      <c r="E235" s="98"/>
      <c r="F235" s="95"/>
      <c r="G235" s="6"/>
      <c r="H235" s="105"/>
      <c r="I235" s="111">
        <f>IF(Immo_Incorp[[#This Row],[MOTIF]]="",0,Immo_Incorp[[#This Row],[MONTANT HTVA REALISE]])</f>
        <v>0</v>
      </c>
      <c r="J235" s="7"/>
      <c r="L235" s="55">
        <f t="shared" si="4"/>
        <v>0</v>
      </c>
    </row>
    <row r="236" spans="1:12" ht="15.75" thickBot="1">
      <c r="A236" s="204" t="str">
        <f>IF(ISBLANK(Immo_Incorp[[#This Row],[DATE]]),"",ROW(Immo_Incorp[[#This Row],[NUM]])-ROW($A$19))</f>
        <v/>
      </c>
      <c r="B236" s="34"/>
      <c r="C236" s="98"/>
      <c r="D236" s="99"/>
      <c r="E236" s="98"/>
      <c r="F236" s="95"/>
      <c r="G236" s="6"/>
      <c r="H236" s="105"/>
      <c r="I236" s="111">
        <f>IF(Immo_Incorp[[#This Row],[MOTIF]]="",0,Immo_Incorp[[#This Row],[MONTANT HTVA REALISE]])</f>
        <v>0</v>
      </c>
      <c r="J236" s="7"/>
      <c r="L236" s="55">
        <f t="shared" si="4"/>
        <v>0</v>
      </c>
    </row>
    <row r="237" spans="1:12" ht="15.75" thickBot="1">
      <c r="A237" s="204" t="str">
        <f>IF(ISBLANK(Immo_Incorp[[#This Row],[DATE]]),"",ROW(Immo_Incorp[[#This Row],[NUM]])-ROW($A$19))</f>
        <v/>
      </c>
      <c r="B237" s="34"/>
      <c r="C237" s="98"/>
      <c r="D237" s="99"/>
      <c r="E237" s="98"/>
      <c r="F237" s="95"/>
      <c r="G237" s="6"/>
      <c r="H237" s="105"/>
      <c r="I237" s="111">
        <f>IF(Immo_Incorp[[#This Row],[MOTIF]]="",0,Immo_Incorp[[#This Row],[MONTANT HTVA REALISE]])</f>
        <v>0</v>
      </c>
      <c r="J237" s="7"/>
      <c r="L237" s="55">
        <f t="shared" si="4"/>
        <v>0</v>
      </c>
    </row>
    <row r="238" spans="1:12" ht="15.75" thickBot="1">
      <c r="A238" s="204" t="str">
        <f>IF(ISBLANK(Immo_Incorp[[#This Row],[DATE]]),"",ROW(Immo_Incorp[[#This Row],[NUM]])-ROW($A$19))</f>
        <v/>
      </c>
      <c r="B238" s="34"/>
      <c r="C238" s="98"/>
      <c r="D238" s="99"/>
      <c r="E238" s="98"/>
      <c r="F238" s="95"/>
      <c r="G238" s="6"/>
      <c r="H238" s="105"/>
      <c r="I238" s="111">
        <f>IF(Immo_Incorp[[#This Row],[MOTIF]]="",0,Immo_Incorp[[#This Row],[MONTANT HTVA REALISE]])</f>
        <v>0</v>
      </c>
      <c r="J238" s="7"/>
      <c r="L238" s="55">
        <f t="shared" si="4"/>
        <v>0</v>
      </c>
    </row>
    <row r="239" spans="1:12" ht="15.75" thickBot="1">
      <c r="A239" s="204" t="str">
        <f>IF(ISBLANK(Immo_Incorp[[#This Row],[DATE]]),"",ROW(Immo_Incorp[[#This Row],[NUM]])-ROW($A$19))</f>
        <v/>
      </c>
      <c r="B239" s="34"/>
      <c r="C239" s="98"/>
      <c r="D239" s="99"/>
      <c r="E239" s="98"/>
      <c r="F239" s="95"/>
      <c r="G239" s="6"/>
      <c r="H239" s="105"/>
      <c r="I239" s="111">
        <f>IF(Immo_Incorp[[#This Row],[MOTIF]]="",0,Immo_Incorp[[#This Row],[MONTANT HTVA REALISE]])</f>
        <v>0</v>
      </c>
      <c r="J239" s="7"/>
      <c r="L239" s="55">
        <f t="shared" si="4"/>
        <v>0</v>
      </c>
    </row>
    <row r="240" spans="1:12" ht="15.75" thickBot="1">
      <c r="A240" s="204" t="str">
        <f>IF(ISBLANK(Immo_Incorp[[#This Row],[DATE]]),"",ROW(Immo_Incorp[[#This Row],[NUM]])-ROW($A$19))</f>
        <v/>
      </c>
      <c r="B240" s="34"/>
      <c r="C240" s="98"/>
      <c r="D240" s="99"/>
      <c r="E240" s="98"/>
      <c r="F240" s="95"/>
      <c r="G240" s="6"/>
      <c r="H240" s="105"/>
      <c r="I240" s="111">
        <f>IF(Immo_Incorp[[#This Row],[MOTIF]]="",0,Immo_Incorp[[#This Row],[MONTANT HTVA REALISE]])</f>
        <v>0</v>
      </c>
      <c r="J240" s="7"/>
      <c r="L240" s="55">
        <f t="shared" si="4"/>
        <v>0</v>
      </c>
    </row>
    <row r="241" spans="1:12" ht="15.75" thickBot="1">
      <c r="A241" s="204" t="str">
        <f>IF(ISBLANK(Immo_Incorp[[#This Row],[DATE]]),"",ROW(Immo_Incorp[[#This Row],[NUM]])-ROW($A$19))</f>
        <v/>
      </c>
      <c r="B241" s="34"/>
      <c r="C241" s="98"/>
      <c r="D241" s="99"/>
      <c r="E241" s="98"/>
      <c r="F241" s="95"/>
      <c r="G241" s="6"/>
      <c r="H241" s="105"/>
      <c r="I241" s="111">
        <f>IF(Immo_Incorp[[#This Row],[MOTIF]]="",0,Immo_Incorp[[#This Row],[MONTANT HTVA REALISE]])</f>
        <v>0</v>
      </c>
      <c r="J241" s="7"/>
      <c r="L241" s="55">
        <f t="shared" si="4"/>
        <v>0</v>
      </c>
    </row>
    <row r="242" spans="1:12" ht="15.75" thickBot="1">
      <c r="A242" s="204" t="str">
        <f>IF(ISBLANK(Immo_Incorp[[#This Row],[DATE]]),"",ROW(Immo_Incorp[[#This Row],[NUM]])-ROW($A$19))</f>
        <v/>
      </c>
      <c r="B242" s="34"/>
      <c r="C242" s="98"/>
      <c r="D242" s="99"/>
      <c r="E242" s="98"/>
      <c r="F242" s="95"/>
      <c r="G242" s="6"/>
      <c r="H242" s="105"/>
      <c r="I242" s="111">
        <f>IF(Immo_Incorp[[#This Row],[MOTIF]]="",0,Immo_Incorp[[#This Row],[MONTANT HTVA REALISE]])</f>
        <v>0</v>
      </c>
      <c r="J242" s="7"/>
      <c r="L242" s="55">
        <f t="shared" si="4"/>
        <v>0</v>
      </c>
    </row>
    <row r="243" spans="1:12" ht="15.75" thickBot="1">
      <c r="A243" s="204" t="str">
        <f>IF(ISBLANK(Immo_Incorp[[#This Row],[DATE]]),"",ROW(Immo_Incorp[[#This Row],[NUM]])-ROW($A$19))</f>
        <v/>
      </c>
      <c r="B243" s="34"/>
      <c r="C243" s="98"/>
      <c r="D243" s="99"/>
      <c r="E243" s="98"/>
      <c r="F243" s="95"/>
      <c r="G243" s="6"/>
      <c r="H243" s="105"/>
      <c r="I243" s="111">
        <f>IF(Immo_Incorp[[#This Row],[MOTIF]]="",0,Immo_Incorp[[#This Row],[MONTANT HTVA REALISE]])</f>
        <v>0</v>
      </c>
      <c r="J243" s="7"/>
      <c r="L243" s="55">
        <f t="shared" si="4"/>
        <v>0</v>
      </c>
    </row>
    <row r="244" spans="1:12" ht="15.75" thickBot="1">
      <c r="A244" s="204" t="str">
        <f>IF(ISBLANK(Immo_Incorp[[#This Row],[DATE]]),"",ROW(Immo_Incorp[[#This Row],[NUM]])-ROW($A$19))</f>
        <v/>
      </c>
      <c r="B244" s="34"/>
      <c r="C244" s="98"/>
      <c r="D244" s="99"/>
      <c r="E244" s="98"/>
      <c r="F244" s="95"/>
      <c r="G244" s="6"/>
      <c r="H244" s="105"/>
      <c r="I244" s="111">
        <f>IF(Immo_Incorp[[#This Row],[MOTIF]]="",0,Immo_Incorp[[#This Row],[MONTANT HTVA REALISE]])</f>
        <v>0</v>
      </c>
      <c r="J244" s="7"/>
      <c r="L244" s="55">
        <f t="shared" si="4"/>
        <v>0</v>
      </c>
    </row>
    <row r="245" spans="1:12" ht="15.75" thickBot="1">
      <c r="A245" s="204" t="str">
        <f>IF(ISBLANK(Immo_Incorp[[#This Row],[DATE]]),"",ROW(Immo_Incorp[[#This Row],[NUM]])-ROW($A$19))</f>
        <v/>
      </c>
      <c r="B245" s="34"/>
      <c r="C245" s="98"/>
      <c r="D245" s="99"/>
      <c r="E245" s="98"/>
      <c r="F245" s="95"/>
      <c r="G245" s="6"/>
      <c r="H245" s="105"/>
      <c r="I245" s="111">
        <f>IF(Immo_Incorp[[#This Row],[MOTIF]]="",0,Immo_Incorp[[#This Row],[MONTANT HTVA REALISE]])</f>
        <v>0</v>
      </c>
      <c r="J245" s="7"/>
      <c r="L245" s="55">
        <f t="shared" si="4"/>
        <v>0</v>
      </c>
    </row>
    <row r="246" spans="1:12" ht="15.75" thickBot="1">
      <c r="A246" s="204" t="str">
        <f>IF(ISBLANK(Immo_Incorp[[#This Row],[DATE]]),"",ROW(Immo_Incorp[[#This Row],[NUM]])-ROW($A$19))</f>
        <v/>
      </c>
      <c r="B246" s="34"/>
      <c r="C246" s="98"/>
      <c r="D246" s="99"/>
      <c r="E246" s="98"/>
      <c r="F246" s="95"/>
      <c r="G246" s="6"/>
      <c r="H246" s="105"/>
      <c r="I246" s="111">
        <f>IF(Immo_Incorp[[#This Row],[MOTIF]]="",0,Immo_Incorp[[#This Row],[MONTANT HTVA REALISE]])</f>
        <v>0</v>
      </c>
      <c r="J246" s="7"/>
      <c r="L246" s="55">
        <f t="shared" si="4"/>
        <v>0</v>
      </c>
    </row>
    <row r="247" spans="1:12" ht="15.75" thickBot="1">
      <c r="A247" s="204" t="str">
        <f>IF(ISBLANK(Immo_Incorp[[#This Row],[DATE]]),"",ROW(Immo_Incorp[[#This Row],[NUM]])-ROW($A$19))</f>
        <v/>
      </c>
      <c r="B247" s="34"/>
      <c r="C247" s="98"/>
      <c r="D247" s="99"/>
      <c r="E247" s="98"/>
      <c r="F247" s="95"/>
      <c r="G247" s="6"/>
      <c r="H247" s="105"/>
      <c r="I247" s="111">
        <f>IF(Immo_Incorp[[#This Row],[MOTIF]]="",0,Immo_Incorp[[#This Row],[MONTANT HTVA REALISE]])</f>
        <v>0</v>
      </c>
      <c r="J247" s="7"/>
      <c r="L247" s="55">
        <f t="shared" si="4"/>
        <v>0</v>
      </c>
    </row>
    <row r="248" spans="1:12" ht="15.75" thickBot="1">
      <c r="A248" s="204" t="str">
        <f>IF(ISBLANK(Immo_Incorp[[#This Row],[DATE]]),"",ROW(Immo_Incorp[[#This Row],[NUM]])-ROW($A$19))</f>
        <v/>
      </c>
      <c r="B248" s="34"/>
      <c r="C248" s="98"/>
      <c r="D248" s="99"/>
      <c r="E248" s="98"/>
      <c r="F248" s="95"/>
      <c r="G248" s="6"/>
      <c r="H248" s="105"/>
      <c r="I248" s="111">
        <f>IF(Immo_Incorp[[#This Row],[MOTIF]]="",0,Immo_Incorp[[#This Row],[MONTANT HTVA REALISE]])</f>
        <v>0</v>
      </c>
      <c r="J248" s="7"/>
      <c r="L248" s="55">
        <f t="shared" si="4"/>
        <v>0</v>
      </c>
    </row>
    <row r="249" spans="1:12" ht="15.75" thickBot="1">
      <c r="A249" s="204" t="str">
        <f>IF(ISBLANK(Immo_Incorp[[#This Row],[DATE]]),"",ROW(Immo_Incorp[[#This Row],[NUM]])-ROW($A$19))</f>
        <v/>
      </c>
      <c r="B249" s="34"/>
      <c r="C249" s="98"/>
      <c r="D249" s="99"/>
      <c r="E249" s="98"/>
      <c r="F249" s="95"/>
      <c r="G249" s="6"/>
      <c r="H249" s="105"/>
      <c r="I249" s="111">
        <f>IF(Immo_Incorp[[#This Row],[MOTIF]]="",0,Immo_Incorp[[#This Row],[MONTANT HTVA REALISE]])</f>
        <v>0</v>
      </c>
      <c r="J249" s="7"/>
      <c r="L249" s="55">
        <f t="shared" si="4"/>
        <v>0</v>
      </c>
    </row>
    <row r="250" spans="1:12" ht="15.75" thickBot="1">
      <c r="A250" s="204" t="str">
        <f>IF(ISBLANK(Immo_Incorp[[#This Row],[DATE]]),"",ROW(Immo_Incorp[[#This Row],[NUM]])-ROW($A$19))</f>
        <v/>
      </c>
      <c r="B250" s="34"/>
      <c r="C250" s="98"/>
      <c r="D250" s="99"/>
      <c r="E250" s="98"/>
      <c r="F250" s="95"/>
      <c r="G250" s="6"/>
      <c r="H250" s="105"/>
      <c r="I250" s="111">
        <f>IF(Immo_Incorp[[#This Row],[MOTIF]]="",0,Immo_Incorp[[#This Row],[MONTANT HTVA REALISE]])</f>
        <v>0</v>
      </c>
      <c r="J250" s="7"/>
      <c r="L250" s="55">
        <f t="shared" si="4"/>
        <v>0</v>
      </c>
    </row>
    <row r="251" spans="1:12" ht="15.75" thickBot="1">
      <c r="A251" s="204" t="str">
        <f>IF(ISBLANK(Immo_Incorp[[#This Row],[DATE]]),"",ROW(Immo_Incorp[[#This Row],[NUM]])-ROW($A$19))</f>
        <v/>
      </c>
      <c r="B251" s="34"/>
      <c r="C251" s="98"/>
      <c r="D251" s="99"/>
      <c r="E251" s="98"/>
      <c r="F251" s="95"/>
      <c r="G251" s="6"/>
      <c r="H251" s="105"/>
      <c r="I251" s="111">
        <f>IF(Immo_Incorp[[#This Row],[MOTIF]]="",0,Immo_Incorp[[#This Row],[MONTANT HTVA REALISE]])</f>
        <v>0</v>
      </c>
      <c r="J251" s="7"/>
      <c r="L251" s="55">
        <f t="shared" si="4"/>
        <v>0</v>
      </c>
    </row>
    <row r="252" spans="1:12" ht="15.75" thickBot="1">
      <c r="A252" s="204" t="str">
        <f>IF(ISBLANK(Immo_Incorp[[#This Row],[DATE]]),"",ROW(Immo_Incorp[[#This Row],[NUM]])-ROW($A$19))</f>
        <v/>
      </c>
      <c r="B252" s="34"/>
      <c r="C252" s="98"/>
      <c r="D252" s="99"/>
      <c r="E252" s="98"/>
      <c r="F252" s="95"/>
      <c r="G252" s="6"/>
      <c r="H252" s="105"/>
      <c r="I252" s="111">
        <f>IF(Immo_Incorp[[#This Row],[MOTIF]]="",0,Immo_Incorp[[#This Row],[MONTANT HTVA REALISE]])</f>
        <v>0</v>
      </c>
      <c r="J252" s="7"/>
      <c r="L252" s="55">
        <f t="shared" si="4"/>
        <v>0</v>
      </c>
    </row>
    <row r="253" spans="1:12" ht="15.75" thickBot="1">
      <c r="A253" s="204" t="str">
        <f>IF(ISBLANK(Immo_Incorp[[#This Row],[DATE]]),"",ROW(Immo_Incorp[[#This Row],[NUM]])-ROW($A$19))</f>
        <v/>
      </c>
      <c r="B253" s="34"/>
      <c r="C253" s="98"/>
      <c r="D253" s="99"/>
      <c r="E253" s="98"/>
      <c r="F253" s="95"/>
      <c r="G253" s="6"/>
      <c r="H253" s="105"/>
      <c r="I253" s="111">
        <f>IF(Immo_Incorp[[#This Row],[MOTIF]]="",0,Immo_Incorp[[#This Row],[MONTANT HTVA REALISE]])</f>
        <v>0</v>
      </c>
      <c r="J253" s="7"/>
      <c r="L253" s="55">
        <f t="shared" si="4"/>
        <v>0</v>
      </c>
    </row>
    <row r="254" spans="1:12" ht="15.75" thickBot="1">
      <c r="A254" s="204" t="str">
        <f>IF(ISBLANK(Immo_Incorp[[#This Row],[DATE]]),"",ROW(Immo_Incorp[[#This Row],[NUM]])-ROW($A$19))</f>
        <v/>
      </c>
      <c r="B254" s="34"/>
      <c r="C254" s="98"/>
      <c r="D254" s="99"/>
      <c r="E254" s="98"/>
      <c r="F254" s="95"/>
      <c r="G254" s="6"/>
      <c r="H254" s="105"/>
      <c r="I254" s="111">
        <f>IF(Immo_Incorp[[#This Row],[MOTIF]]="",0,Immo_Incorp[[#This Row],[MONTANT HTVA REALISE]])</f>
        <v>0</v>
      </c>
      <c r="J254" s="7"/>
      <c r="L254" s="55">
        <f t="shared" si="4"/>
        <v>0</v>
      </c>
    </row>
    <row r="255" spans="1:12" ht="15.75" thickBot="1">
      <c r="A255" s="204" t="str">
        <f>IF(ISBLANK(Immo_Incorp[[#This Row],[DATE]]),"",ROW(Immo_Incorp[[#This Row],[NUM]])-ROW($A$19))</f>
        <v/>
      </c>
      <c r="B255" s="34"/>
      <c r="C255" s="98"/>
      <c r="D255" s="99"/>
      <c r="E255" s="98"/>
      <c r="F255" s="95"/>
      <c r="G255" s="6"/>
      <c r="H255" s="105"/>
      <c r="I255" s="111">
        <f>IF(Immo_Incorp[[#This Row],[MOTIF]]="",0,Immo_Incorp[[#This Row],[MONTANT HTVA REALISE]])</f>
        <v>0</v>
      </c>
      <c r="J255" s="7"/>
      <c r="L255" s="55">
        <f t="shared" si="4"/>
        <v>0</v>
      </c>
    </row>
    <row r="256" spans="1:12" ht="15.75" thickBot="1">
      <c r="A256" s="204" t="str">
        <f>IF(ISBLANK(Immo_Incorp[[#This Row],[DATE]]),"",ROW(Immo_Incorp[[#This Row],[NUM]])-ROW($A$19))</f>
        <v/>
      </c>
      <c r="B256" s="34"/>
      <c r="C256" s="98"/>
      <c r="D256" s="99"/>
      <c r="E256" s="98"/>
      <c r="F256" s="95"/>
      <c r="G256" s="6"/>
      <c r="H256" s="105"/>
      <c r="I256" s="111">
        <f>IF(Immo_Incorp[[#This Row],[MOTIF]]="",0,Immo_Incorp[[#This Row],[MONTANT HTVA REALISE]])</f>
        <v>0</v>
      </c>
      <c r="J256" s="7"/>
      <c r="L256" s="55">
        <f t="shared" si="4"/>
        <v>0</v>
      </c>
    </row>
    <row r="257" spans="1:12" ht="15.75" thickBot="1">
      <c r="A257" s="204" t="str">
        <f>IF(ISBLANK(Immo_Incorp[[#This Row],[DATE]]),"",ROW(Immo_Incorp[[#This Row],[NUM]])-ROW($A$19))</f>
        <v/>
      </c>
      <c r="B257" s="34"/>
      <c r="C257" s="98"/>
      <c r="D257" s="99"/>
      <c r="E257" s="98"/>
      <c r="F257" s="95"/>
      <c r="G257" s="6"/>
      <c r="H257" s="105"/>
      <c r="I257" s="111">
        <f>IF(Immo_Incorp[[#This Row],[MOTIF]]="",0,Immo_Incorp[[#This Row],[MONTANT HTVA REALISE]])</f>
        <v>0</v>
      </c>
      <c r="J257" s="7"/>
      <c r="L257" s="55">
        <f t="shared" si="4"/>
        <v>0</v>
      </c>
    </row>
    <row r="258" spans="1:12" ht="15.75" thickBot="1">
      <c r="A258" s="204" t="str">
        <f>IF(ISBLANK(Immo_Incorp[[#This Row],[DATE]]),"",ROW(Immo_Incorp[[#This Row],[NUM]])-ROW($A$19))</f>
        <v/>
      </c>
      <c r="B258" s="34"/>
      <c r="C258" s="98"/>
      <c r="D258" s="99"/>
      <c r="E258" s="98"/>
      <c r="F258" s="95"/>
      <c r="G258" s="6"/>
      <c r="H258" s="105"/>
      <c r="I258" s="111">
        <f>IF(Immo_Incorp[[#This Row],[MOTIF]]="",0,Immo_Incorp[[#This Row],[MONTANT HTVA REALISE]])</f>
        <v>0</v>
      </c>
      <c r="J258" s="7"/>
      <c r="L258" s="55">
        <f t="shared" si="4"/>
        <v>0</v>
      </c>
    </row>
    <row r="259" spans="1:12" ht="15.75" thickBot="1">
      <c r="A259" s="204" t="str">
        <f>IF(ISBLANK(Immo_Incorp[[#This Row],[DATE]]),"",ROW(Immo_Incorp[[#This Row],[NUM]])-ROW($A$19))</f>
        <v/>
      </c>
      <c r="B259" s="34"/>
      <c r="C259" s="98"/>
      <c r="D259" s="99"/>
      <c r="E259" s="98"/>
      <c r="F259" s="95"/>
      <c r="G259" s="6"/>
      <c r="H259" s="105"/>
      <c r="I259" s="111">
        <f>IF(Immo_Incorp[[#This Row],[MOTIF]]="",0,Immo_Incorp[[#This Row],[MONTANT HTVA REALISE]])</f>
        <v>0</v>
      </c>
      <c r="J259" s="7"/>
      <c r="L259" s="55">
        <f t="shared" si="4"/>
        <v>0</v>
      </c>
    </row>
    <row r="260" spans="1:12" ht="15.75" thickBot="1">
      <c r="A260" s="204" t="str">
        <f>IF(ISBLANK(Immo_Incorp[[#This Row],[DATE]]),"",ROW(Immo_Incorp[[#This Row],[NUM]])-ROW($A$19))</f>
        <v/>
      </c>
      <c r="B260" s="34"/>
      <c r="C260" s="98"/>
      <c r="D260" s="99"/>
      <c r="E260" s="98"/>
      <c r="F260" s="95"/>
      <c r="G260" s="6"/>
      <c r="H260" s="105"/>
      <c r="I260" s="111">
        <f>IF(Immo_Incorp[[#This Row],[MOTIF]]="",0,Immo_Incorp[[#This Row],[MONTANT HTVA REALISE]])</f>
        <v>0</v>
      </c>
      <c r="J260" s="7"/>
      <c r="L260" s="55">
        <f t="shared" si="4"/>
        <v>0</v>
      </c>
    </row>
    <row r="261" spans="1:12" ht="15.75" thickBot="1">
      <c r="A261" s="204" t="str">
        <f>IF(ISBLANK(Immo_Incorp[[#This Row],[DATE]]),"",ROW(Immo_Incorp[[#This Row],[NUM]])-ROW($A$19))</f>
        <v/>
      </c>
      <c r="B261" s="34"/>
      <c r="C261" s="98"/>
      <c r="D261" s="99"/>
      <c r="E261" s="98"/>
      <c r="F261" s="95"/>
      <c r="G261" s="6"/>
      <c r="H261" s="105"/>
      <c r="I261" s="111">
        <f>IF(Immo_Incorp[[#This Row],[MOTIF]]="",0,Immo_Incorp[[#This Row],[MONTANT HTVA REALISE]])</f>
        <v>0</v>
      </c>
      <c r="J261" s="7"/>
      <c r="L261" s="55">
        <f t="shared" si="4"/>
        <v>0</v>
      </c>
    </row>
    <row r="262" spans="1:12" ht="15.75" thickBot="1">
      <c r="A262" s="204" t="str">
        <f>IF(ISBLANK(Immo_Incorp[[#This Row],[DATE]]),"",ROW(Immo_Incorp[[#This Row],[NUM]])-ROW($A$19))</f>
        <v/>
      </c>
      <c r="B262" s="34"/>
      <c r="C262" s="98"/>
      <c r="D262" s="99"/>
      <c r="E262" s="98"/>
      <c r="F262" s="95"/>
      <c r="G262" s="6"/>
      <c r="H262" s="105"/>
      <c r="I262" s="111">
        <f>IF(Immo_Incorp[[#This Row],[MOTIF]]="",0,Immo_Incorp[[#This Row],[MONTANT HTVA REALISE]])</f>
        <v>0</v>
      </c>
      <c r="J262" s="7"/>
      <c r="L262" s="55">
        <f t="shared" si="4"/>
        <v>0</v>
      </c>
    </row>
    <row r="263" spans="1:12" ht="15.75" thickBot="1">
      <c r="A263" s="204" t="str">
        <f>IF(ISBLANK(Immo_Incorp[[#This Row],[DATE]]),"",ROW(Immo_Incorp[[#This Row],[NUM]])-ROW($A$19))</f>
        <v/>
      </c>
      <c r="B263" s="34"/>
      <c r="C263" s="98"/>
      <c r="D263" s="99"/>
      <c r="E263" s="98"/>
      <c r="F263" s="95"/>
      <c r="G263" s="6"/>
      <c r="H263" s="105"/>
      <c r="I263" s="111">
        <f>IF(Immo_Incorp[[#This Row],[MOTIF]]="",0,Immo_Incorp[[#This Row],[MONTANT HTVA REALISE]])</f>
        <v>0</v>
      </c>
      <c r="J263" s="7"/>
      <c r="L263" s="55">
        <f t="shared" si="4"/>
        <v>0</v>
      </c>
    </row>
    <row r="264" spans="1:12" ht="15.75" thickBot="1">
      <c r="A264" s="204" t="str">
        <f>IF(ISBLANK(Immo_Incorp[[#This Row],[DATE]]),"",ROW(Immo_Incorp[[#This Row],[NUM]])-ROW($A$19))</f>
        <v/>
      </c>
      <c r="B264" s="34"/>
      <c r="C264" s="98"/>
      <c r="D264" s="99"/>
      <c r="E264" s="98"/>
      <c r="F264" s="95"/>
      <c r="G264" s="6"/>
      <c r="H264" s="105"/>
      <c r="I264" s="111">
        <f>IF(Immo_Incorp[[#This Row],[MOTIF]]="",0,Immo_Incorp[[#This Row],[MONTANT HTVA REALISE]])</f>
        <v>0</v>
      </c>
      <c r="J264" s="7"/>
      <c r="L264" s="55">
        <f t="shared" si="4"/>
        <v>0</v>
      </c>
    </row>
    <row r="265" spans="1:12" ht="15.75" thickBot="1">
      <c r="A265" s="204" t="str">
        <f>IF(ISBLANK(Immo_Incorp[[#This Row],[DATE]]),"",ROW(Immo_Incorp[[#This Row],[NUM]])-ROW($A$19))</f>
        <v/>
      </c>
      <c r="B265" s="34"/>
      <c r="C265" s="98"/>
      <c r="D265" s="99"/>
      <c r="E265" s="98"/>
      <c r="F265" s="95"/>
      <c r="G265" s="6"/>
      <c r="H265" s="105"/>
      <c r="I265" s="111">
        <f>IF(Immo_Incorp[[#This Row],[MOTIF]]="",0,Immo_Incorp[[#This Row],[MONTANT HTVA REALISE]])</f>
        <v>0</v>
      </c>
      <c r="J265" s="7"/>
      <c r="L265" s="55">
        <f t="shared" si="4"/>
        <v>0</v>
      </c>
    </row>
    <row r="266" spans="1:12" ht="15.75" thickBot="1">
      <c r="A266" s="204" t="str">
        <f>IF(ISBLANK(Immo_Incorp[[#This Row],[DATE]]),"",ROW(Immo_Incorp[[#This Row],[NUM]])-ROW($A$19))</f>
        <v/>
      </c>
      <c r="B266" s="34"/>
      <c r="C266" s="98"/>
      <c r="D266" s="99"/>
      <c r="E266" s="98"/>
      <c r="F266" s="95"/>
      <c r="G266" s="6"/>
      <c r="H266" s="105"/>
      <c r="I266" s="111">
        <f>IF(Immo_Incorp[[#This Row],[MOTIF]]="",0,Immo_Incorp[[#This Row],[MONTANT HTVA REALISE]])</f>
        <v>0</v>
      </c>
      <c r="J266" s="7"/>
      <c r="L266" s="55">
        <f t="shared" si="4"/>
        <v>0</v>
      </c>
    </row>
    <row r="267" spans="1:12" ht="15.75" thickBot="1">
      <c r="A267" s="204" t="str">
        <f>IF(ISBLANK(Immo_Incorp[[#This Row],[DATE]]),"",ROW(Immo_Incorp[[#This Row],[NUM]])-ROW($A$19))</f>
        <v/>
      </c>
      <c r="B267" s="34"/>
      <c r="C267" s="98"/>
      <c r="D267" s="99"/>
      <c r="E267" s="98"/>
      <c r="F267" s="95"/>
      <c r="G267" s="6"/>
      <c r="H267" s="105"/>
      <c r="I267" s="111">
        <f>IF(Immo_Incorp[[#This Row],[MOTIF]]="",0,Immo_Incorp[[#This Row],[MONTANT HTVA REALISE]])</f>
        <v>0</v>
      </c>
      <c r="J267" s="7"/>
      <c r="L267" s="55">
        <f t="shared" si="4"/>
        <v>0</v>
      </c>
    </row>
    <row r="268" spans="1:12" ht="15.75" thickBot="1">
      <c r="A268" s="204" t="str">
        <f>IF(ISBLANK(Immo_Incorp[[#This Row],[DATE]]),"",ROW(Immo_Incorp[[#This Row],[NUM]])-ROW($A$19))</f>
        <v/>
      </c>
      <c r="B268" s="34"/>
      <c r="C268" s="98"/>
      <c r="D268" s="99"/>
      <c r="E268" s="98"/>
      <c r="F268" s="95"/>
      <c r="G268" s="6"/>
      <c r="H268" s="105"/>
      <c r="I268" s="111">
        <f>IF(Immo_Incorp[[#This Row],[MOTIF]]="",0,Immo_Incorp[[#This Row],[MONTANT HTVA REALISE]])</f>
        <v>0</v>
      </c>
      <c r="J268" s="7"/>
      <c r="L268" s="55">
        <f t="shared" si="4"/>
        <v>0</v>
      </c>
    </row>
    <row r="269" spans="1:12" ht="15.75" thickBot="1">
      <c r="A269" s="204" t="str">
        <f>IF(ISBLANK(Immo_Incorp[[#This Row],[DATE]]),"",ROW(Immo_Incorp[[#This Row],[NUM]])-ROW($A$19))</f>
        <v/>
      </c>
      <c r="B269" s="34"/>
      <c r="C269" s="98"/>
      <c r="D269" s="99"/>
      <c r="E269" s="98"/>
      <c r="F269" s="95"/>
      <c r="G269" s="6"/>
      <c r="H269" s="105"/>
      <c r="I269" s="111">
        <f>IF(Immo_Incorp[[#This Row],[MOTIF]]="",0,Immo_Incorp[[#This Row],[MONTANT HTVA REALISE]])</f>
        <v>0</v>
      </c>
      <c r="J269" s="7"/>
      <c r="L269" s="55">
        <f t="shared" si="4"/>
        <v>0</v>
      </c>
    </row>
    <row r="270" spans="1:12" ht="15.75" thickBot="1">
      <c r="A270" s="204" t="str">
        <f>IF(ISBLANK(Immo_Incorp[[#This Row],[DATE]]),"",ROW(Immo_Incorp[[#This Row],[NUM]])-ROW($A$19))</f>
        <v/>
      </c>
      <c r="B270" s="34"/>
      <c r="C270" s="98"/>
      <c r="D270" s="99"/>
      <c r="E270" s="98"/>
      <c r="F270" s="95"/>
      <c r="G270" s="6"/>
      <c r="H270" s="105"/>
      <c r="I270" s="111">
        <f>IF(Immo_Incorp[[#This Row],[MOTIF]]="",0,Immo_Incorp[[#This Row],[MONTANT HTVA REALISE]])</f>
        <v>0</v>
      </c>
      <c r="J270" s="7"/>
      <c r="L270" s="55">
        <f t="shared" si="4"/>
        <v>0</v>
      </c>
    </row>
    <row r="271" spans="1:12" ht="15.75" thickBot="1">
      <c r="A271" s="204" t="str">
        <f>IF(ISBLANK(Immo_Incorp[[#This Row],[DATE]]),"",ROW(Immo_Incorp[[#This Row],[NUM]])-ROW($A$19))</f>
        <v/>
      </c>
      <c r="B271" s="34"/>
      <c r="C271" s="98"/>
      <c r="D271" s="99"/>
      <c r="E271" s="98"/>
      <c r="F271" s="95"/>
      <c r="G271" s="6"/>
      <c r="H271" s="105"/>
      <c r="I271" s="111">
        <f>IF(Immo_Incorp[[#This Row],[MOTIF]]="",0,Immo_Incorp[[#This Row],[MONTANT HTVA REALISE]])</f>
        <v>0</v>
      </c>
      <c r="J271" s="7"/>
      <c r="L271" s="55">
        <f t="shared" si="4"/>
        <v>0</v>
      </c>
    </row>
    <row r="272" spans="1:12" ht="15.75" thickBot="1">
      <c r="A272" s="204" t="str">
        <f>IF(ISBLANK(Immo_Incorp[[#This Row],[DATE]]),"",ROW(Immo_Incorp[[#This Row],[NUM]])-ROW($A$19))</f>
        <v/>
      </c>
      <c r="B272" s="34"/>
      <c r="C272" s="98"/>
      <c r="D272" s="99"/>
      <c r="E272" s="98"/>
      <c r="F272" s="95"/>
      <c r="G272" s="6"/>
      <c r="H272" s="105"/>
      <c r="I272" s="111">
        <f>IF(Immo_Incorp[[#This Row],[MOTIF]]="",0,Immo_Incorp[[#This Row],[MONTANT HTVA REALISE]])</f>
        <v>0</v>
      </c>
      <c r="J272" s="7"/>
      <c r="L272" s="55">
        <f t="shared" si="4"/>
        <v>0</v>
      </c>
    </row>
    <row r="273" spans="1:12" ht="15.75" thickBot="1">
      <c r="A273" s="204" t="str">
        <f>IF(ISBLANK(Immo_Incorp[[#This Row],[DATE]]),"",ROW(Immo_Incorp[[#This Row],[NUM]])-ROW($A$19))</f>
        <v/>
      </c>
      <c r="B273" s="34"/>
      <c r="C273" s="98"/>
      <c r="D273" s="99"/>
      <c r="E273" s="98"/>
      <c r="F273" s="95"/>
      <c r="G273" s="6"/>
      <c r="H273" s="105"/>
      <c r="I273" s="111">
        <f>IF(Immo_Incorp[[#This Row],[MOTIF]]="",0,Immo_Incorp[[#This Row],[MONTANT HTVA REALISE]])</f>
        <v>0</v>
      </c>
      <c r="J273" s="7"/>
      <c r="L273" s="55">
        <f t="shared" si="4"/>
        <v>0</v>
      </c>
    </row>
    <row r="274" spans="1:12" ht="15.75" thickBot="1">
      <c r="A274" s="204" t="str">
        <f>IF(ISBLANK(Immo_Incorp[[#This Row],[DATE]]),"",ROW(Immo_Incorp[[#This Row],[NUM]])-ROW($A$19))</f>
        <v/>
      </c>
      <c r="B274" s="34"/>
      <c r="C274" s="98"/>
      <c r="D274" s="99"/>
      <c r="E274" s="98"/>
      <c r="F274" s="95"/>
      <c r="G274" s="6"/>
      <c r="H274" s="105"/>
      <c r="I274" s="111">
        <f>IF(Immo_Incorp[[#This Row],[MOTIF]]="",0,Immo_Incorp[[#This Row],[MONTANT HTVA REALISE]])</f>
        <v>0</v>
      </c>
      <c r="J274" s="7"/>
      <c r="L274" s="55">
        <f t="shared" si="4"/>
        <v>0</v>
      </c>
    </row>
    <row r="275" spans="1:12" ht="15.75" thickBot="1">
      <c r="A275" s="204" t="str">
        <f>IF(ISBLANK(Immo_Incorp[[#This Row],[DATE]]),"",ROW(Immo_Incorp[[#This Row],[NUM]])-ROW($A$19))</f>
        <v/>
      </c>
      <c r="B275" s="34"/>
      <c r="C275" s="98"/>
      <c r="D275" s="99"/>
      <c r="E275" s="98"/>
      <c r="F275" s="95"/>
      <c r="G275" s="6"/>
      <c r="H275" s="105"/>
      <c r="I275" s="111">
        <f>IF(Immo_Incorp[[#This Row],[MOTIF]]="",0,Immo_Incorp[[#This Row],[MONTANT HTVA REALISE]])</f>
        <v>0</v>
      </c>
      <c r="J275" s="7"/>
      <c r="L275" s="55">
        <f t="shared" si="4"/>
        <v>0</v>
      </c>
    </row>
    <row r="276" spans="1:12" ht="15.75" thickBot="1">
      <c r="A276" s="204" t="str">
        <f>IF(ISBLANK(Immo_Incorp[[#This Row],[DATE]]),"",ROW(Immo_Incorp[[#This Row],[NUM]])-ROW($A$19))</f>
        <v/>
      </c>
      <c r="B276" s="34"/>
      <c r="C276" s="98"/>
      <c r="D276" s="99"/>
      <c r="E276" s="98"/>
      <c r="F276" s="95"/>
      <c r="G276" s="6"/>
      <c r="H276" s="105"/>
      <c r="I276" s="111">
        <f>IF(Immo_Incorp[[#This Row],[MOTIF]]="",0,Immo_Incorp[[#This Row],[MONTANT HTVA REALISE]])</f>
        <v>0</v>
      </c>
      <c r="J276" s="7"/>
      <c r="L276" s="55">
        <f t="shared" si="4"/>
        <v>0</v>
      </c>
    </row>
    <row r="277" spans="1:12" ht="15.75" thickBot="1">
      <c r="A277" s="204" t="str">
        <f>IF(ISBLANK(Immo_Incorp[[#This Row],[DATE]]),"",ROW(Immo_Incorp[[#This Row],[NUM]])-ROW($A$19))</f>
        <v/>
      </c>
      <c r="B277" s="34"/>
      <c r="C277" s="98"/>
      <c r="D277" s="99"/>
      <c r="E277" s="98"/>
      <c r="F277" s="95"/>
      <c r="G277" s="6"/>
      <c r="H277" s="105"/>
      <c r="I277" s="111">
        <f>IF(Immo_Incorp[[#This Row],[MOTIF]]="",0,Immo_Incorp[[#This Row],[MONTANT HTVA REALISE]])</f>
        <v>0</v>
      </c>
      <c r="J277" s="7"/>
      <c r="L277" s="55">
        <f t="shared" si="4"/>
        <v>0</v>
      </c>
    </row>
    <row r="278" spans="1:12" ht="15.75" thickBot="1">
      <c r="A278" s="204" t="str">
        <f>IF(ISBLANK(Immo_Incorp[[#This Row],[DATE]]),"",ROW(Immo_Incorp[[#This Row],[NUM]])-ROW($A$19))</f>
        <v/>
      </c>
      <c r="B278" s="34"/>
      <c r="C278" s="98"/>
      <c r="D278" s="99"/>
      <c r="E278" s="98"/>
      <c r="F278" s="95"/>
      <c r="G278" s="6"/>
      <c r="H278" s="105"/>
      <c r="I278" s="111">
        <f>IF(Immo_Incorp[[#This Row],[MOTIF]]="",0,Immo_Incorp[[#This Row],[MONTANT HTVA REALISE]])</f>
        <v>0</v>
      </c>
      <c r="J278" s="7"/>
      <c r="L278" s="55">
        <f t="shared" ref="L278:L341" si="5">+F278-I278</f>
        <v>0</v>
      </c>
    </row>
    <row r="279" spans="1:12" ht="15.75" thickBot="1">
      <c r="A279" s="204" t="str">
        <f>IF(ISBLANK(Immo_Incorp[[#This Row],[DATE]]),"",ROW(Immo_Incorp[[#This Row],[NUM]])-ROW($A$19))</f>
        <v/>
      </c>
      <c r="B279" s="34"/>
      <c r="C279" s="98"/>
      <c r="D279" s="99"/>
      <c r="E279" s="98"/>
      <c r="F279" s="95"/>
      <c r="G279" s="6"/>
      <c r="H279" s="105"/>
      <c r="I279" s="111">
        <f>IF(Immo_Incorp[[#This Row],[MOTIF]]="",0,Immo_Incorp[[#This Row],[MONTANT HTVA REALISE]])</f>
        <v>0</v>
      </c>
      <c r="J279" s="7"/>
      <c r="L279" s="55">
        <f t="shared" si="5"/>
        <v>0</v>
      </c>
    </row>
    <row r="280" spans="1:12" ht="15.75" thickBot="1">
      <c r="A280" s="204" t="str">
        <f>IF(ISBLANK(Immo_Incorp[[#This Row],[DATE]]),"",ROW(Immo_Incorp[[#This Row],[NUM]])-ROW($A$19))</f>
        <v/>
      </c>
      <c r="B280" s="34"/>
      <c r="C280" s="98"/>
      <c r="D280" s="99"/>
      <c r="E280" s="98"/>
      <c r="F280" s="95"/>
      <c r="G280" s="6"/>
      <c r="H280" s="105"/>
      <c r="I280" s="111">
        <f>IF(Immo_Incorp[[#This Row],[MOTIF]]="",0,Immo_Incorp[[#This Row],[MONTANT HTVA REALISE]])</f>
        <v>0</v>
      </c>
      <c r="J280" s="7"/>
      <c r="L280" s="55">
        <f t="shared" si="5"/>
        <v>0</v>
      </c>
    </row>
    <row r="281" spans="1:12" ht="15.75" thickBot="1">
      <c r="A281" s="204" t="str">
        <f>IF(ISBLANK(Immo_Incorp[[#This Row],[DATE]]),"",ROW(Immo_Incorp[[#This Row],[NUM]])-ROW($A$19))</f>
        <v/>
      </c>
      <c r="B281" s="34"/>
      <c r="C281" s="98"/>
      <c r="D281" s="99"/>
      <c r="E281" s="98"/>
      <c r="F281" s="95"/>
      <c r="G281" s="6"/>
      <c r="H281" s="105"/>
      <c r="I281" s="111">
        <f>IF(Immo_Incorp[[#This Row],[MOTIF]]="",0,Immo_Incorp[[#This Row],[MONTANT HTVA REALISE]])</f>
        <v>0</v>
      </c>
      <c r="J281" s="7"/>
      <c r="L281" s="55">
        <f t="shared" si="5"/>
        <v>0</v>
      </c>
    </row>
    <row r="282" spans="1:12" ht="15.75" thickBot="1">
      <c r="A282" s="204" t="str">
        <f>IF(ISBLANK(Immo_Incorp[[#This Row],[DATE]]),"",ROW(Immo_Incorp[[#This Row],[NUM]])-ROW($A$19))</f>
        <v/>
      </c>
      <c r="B282" s="34"/>
      <c r="C282" s="98"/>
      <c r="D282" s="99"/>
      <c r="E282" s="98"/>
      <c r="F282" s="95"/>
      <c r="G282" s="6"/>
      <c r="H282" s="105"/>
      <c r="I282" s="111">
        <f>IF(Immo_Incorp[[#This Row],[MOTIF]]="",0,Immo_Incorp[[#This Row],[MONTANT HTVA REALISE]])</f>
        <v>0</v>
      </c>
      <c r="J282" s="7"/>
      <c r="L282" s="55">
        <f t="shared" si="5"/>
        <v>0</v>
      </c>
    </row>
    <row r="283" spans="1:12" ht="15.75" thickBot="1">
      <c r="A283" s="204" t="str">
        <f>IF(ISBLANK(Immo_Incorp[[#This Row],[DATE]]),"",ROW(Immo_Incorp[[#This Row],[NUM]])-ROW($A$19))</f>
        <v/>
      </c>
      <c r="B283" s="34"/>
      <c r="C283" s="98"/>
      <c r="D283" s="99"/>
      <c r="E283" s="98"/>
      <c r="F283" s="95"/>
      <c r="G283" s="6"/>
      <c r="H283" s="105"/>
      <c r="I283" s="111">
        <f>IF(Immo_Incorp[[#This Row],[MOTIF]]="",0,Immo_Incorp[[#This Row],[MONTANT HTVA REALISE]])</f>
        <v>0</v>
      </c>
      <c r="J283" s="7"/>
      <c r="L283" s="55">
        <f t="shared" si="5"/>
        <v>0</v>
      </c>
    </row>
    <row r="284" spans="1:12" ht="15.75" thickBot="1">
      <c r="A284" s="204" t="str">
        <f>IF(ISBLANK(Immo_Incorp[[#This Row],[DATE]]),"",ROW(Immo_Incorp[[#This Row],[NUM]])-ROW($A$19))</f>
        <v/>
      </c>
      <c r="B284" s="34"/>
      <c r="C284" s="98"/>
      <c r="D284" s="99"/>
      <c r="E284" s="98"/>
      <c r="F284" s="95"/>
      <c r="G284" s="6"/>
      <c r="H284" s="105"/>
      <c r="I284" s="111">
        <f>IF(Immo_Incorp[[#This Row],[MOTIF]]="",0,Immo_Incorp[[#This Row],[MONTANT HTVA REALISE]])</f>
        <v>0</v>
      </c>
      <c r="J284" s="7"/>
      <c r="L284" s="55">
        <f t="shared" si="5"/>
        <v>0</v>
      </c>
    </row>
    <row r="285" spans="1:12" ht="15.75" thickBot="1">
      <c r="A285" s="204" t="str">
        <f>IF(ISBLANK(Immo_Incorp[[#This Row],[DATE]]),"",ROW(Immo_Incorp[[#This Row],[NUM]])-ROW($A$19))</f>
        <v/>
      </c>
      <c r="B285" s="34"/>
      <c r="C285" s="98"/>
      <c r="D285" s="99"/>
      <c r="E285" s="98"/>
      <c r="F285" s="95"/>
      <c r="G285" s="6"/>
      <c r="H285" s="105"/>
      <c r="I285" s="111">
        <f>IF(Immo_Incorp[[#This Row],[MOTIF]]="",0,Immo_Incorp[[#This Row],[MONTANT HTVA REALISE]])</f>
        <v>0</v>
      </c>
      <c r="J285" s="7"/>
      <c r="L285" s="55">
        <f t="shared" si="5"/>
        <v>0</v>
      </c>
    </row>
    <row r="286" spans="1:12" ht="15.75" thickBot="1">
      <c r="A286" s="204" t="str">
        <f>IF(ISBLANK(Immo_Incorp[[#This Row],[DATE]]),"",ROW(Immo_Incorp[[#This Row],[NUM]])-ROW($A$19))</f>
        <v/>
      </c>
      <c r="B286" s="34"/>
      <c r="C286" s="98"/>
      <c r="D286" s="99"/>
      <c r="E286" s="98"/>
      <c r="F286" s="95"/>
      <c r="G286" s="6"/>
      <c r="H286" s="105"/>
      <c r="I286" s="111">
        <f>IF(Immo_Incorp[[#This Row],[MOTIF]]="",0,Immo_Incorp[[#This Row],[MONTANT HTVA REALISE]])</f>
        <v>0</v>
      </c>
      <c r="J286" s="7"/>
      <c r="L286" s="55">
        <f t="shared" si="5"/>
        <v>0</v>
      </c>
    </row>
    <row r="287" spans="1:12" ht="15.75" thickBot="1">
      <c r="A287" s="204" t="str">
        <f>IF(ISBLANK(Immo_Incorp[[#This Row],[DATE]]),"",ROW(Immo_Incorp[[#This Row],[NUM]])-ROW($A$19))</f>
        <v/>
      </c>
      <c r="B287" s="34"/>
      <c r="C287" s="98"/>
      <c r="D287" s="99"/>
      <c r="E287" s="98"/>
      <c r="F287" s="95"/>
      <c r="G287" s="6"/>
      <c r="H287" s="105"/>
      <c r="I287" s="111">
        <f>IF(Immo_Incorp[[#This Row],[MOTIF]]="",0,Immo_Incorp[[#This Row],[MONTANT HTVA REALISE]])</f>
        <v>0</v>
      </c>
      <c r="J287" s="7"/>
      <c r="L287" s="55">
        <f t="shared" si="5"/>
        <v>0</v>
      </c>
    </row>
    <row r="288" spans="1:12" ht="15.75" thickBot="1">
      <c r="A288" s="204" t="str">
        <f>IF(ISBLANK(Immo_Incorp[[#This Row],[DATE]]),"",ROW(Immo_Incorp[[#This Row],[NUM]])-ROW($A$19))</f>
        <v/>
      </c>
      <c r="B288" s="34"/>
      <c r="C288" s="98"/>
      <c r="D288" s="99"/>
      <c r="E288" s="98"/>
      <c r="F288" s="95"/>
      <c r="G288" s="6"/>
      <c r="H288" s="105"/>
      <c r="I288" s="111">
        <f>IF(Immo_Incorp[[#This Row],[MOTIF]]="",0,Immo_Incorp[[#This Row],[MONTANT HTVA REALISE]])</f>
        <v>0</v>
      </c>
      <c r="J288" s="7"/>
      <c r="L288" s="55">
        <f t="shared" si="5"/>
        <v>0</v>
      </c>
    </row>
    <row r="289" spans="1:12" ht="15.75" thickBot="1">
      <c r="A289" s="204" t="str">
        <f>IF(ISBLANK(Immo_Incorp[[#This Row],[DATE]]),"",ROW(Immo_Incorp[[#This Row],[NUM]])-ROW($A$19))</f>
        <v/>
      </c>
      <c r="B289" s="34"/>
      <c r="C289" s="98"/>
      <c r="D289" s="99"/>
      <c r="E289" s="98"/>
      <c r="F289" s="95"/>
      <c r="G289" s="6"/>
      <c r="H289" s="105"/>
      <c r="I289" s="111">
        <f>IF(Immo_Incorp[[#This Row],[MOTIF]]="",0,Immo_Incorp[[#This Row],[MONTANT HTVA REALISE]])</f>
        <v>0</v>
      </c>
      <c r="J289" s="7"/>
      <c r="L289" s="55">
        <f t="shared" si="5"/>
        <v>0</v>
      </c>
    </row>
    <row r="290" spans="1:12" ht="15.75" thickBot="1">
      <c r="A290" s="204" t="str">
        <f>IF(ISBLANK(Immo_Incorp[[#This Row],[DATE]]),"",ROW(Immo_Incorp[[#This Row],[NUM]])-ROW($A$19))</f>
        <v/>
      </c>
      <c r="B290" s="34"/>
      <c r="C290" s="98"/>
      <c r="D290" s="99"/>
      <c r="E290" s="98"/>
      <c r="F290" s="95"/>
      <c r="G290" s="6"/>
      <c r="H290" s="105"/>
      <c r="I290" s="111">
        <f>IF(Immo_Incorp[[#This Row],[MOTIF]]="",0,Immo_Incorp[[#This Row],[MONTANT HTVA REALISE]])</f>
        <v>0</v>
      </c>
      <c r="J290" s="7"/>
      <c r="L290" s="55">
        <f t="shared" si="5"/>
        <v>0</v>
      </c>
    </row>
    <row r="291" spans="1:12" ht="15.75" thickBot="1">
      <c r="A291" s="204" t="str">
        <f>IF(ISBLANK(Immo_Incorp[[#This Row],[DATE]]),"",ROW(Immo_Incorp[[#This Row],[NUM]])-ROW($A$19))</f>
        <v/>
      </c>
      <c r="B291" s="34"/>
      <c r="C291" s="98"/>
      <c r="D291" s="99"/>
      <c r="E291" s="98"/>
      <c r="F291" s="95"/>
      <c r="G291" s="6"/>
      <c r="H291" s="105"/>
      <c r="I291" s="111">
        <f>IF(Immo_Incorp[[#This Row],[MOTIF]]="",0,Immo_Incorp[[#This Row],[MONTANT HTVA REALISE]])</f>
        <v>0</v>
      </c>
      <c r="J291" s="7"/>
      <c r="L291" s="55">
        <f t="shared" si="5"/>
        <v>0</v>
      </c>
    </row>
    <row r="292" spans="1:12" ht="15.75" thickBot="1">
      <c r="A292" s="204" t="str">
        <f>IF(ISBLANK(Immo_Incorp[[#This Row],[DATE]]),"",ROW(Immo_Incorp[[#This Row],[NUM]])-ROW($A$19))</f>
        <v/>
      </c>
      <c r="B292" s="34"/>
      <c r="C292" s="98"/>
      <c r="D292" s="99"/>
      <c r="E292" s="98"/>
      <c r="F292" s="95"/>
      <c r="G292" s="6"/>
      <c r="H292" s="105"/>
      <c r="I292" s="111">
        <f>IF(Immo_Incorp[[#This Row],[MOTIF]]="",0,Immo_Incorp[[#This Row],[MONTANT HTVA REALISE]])</f>
        <v>0</v>
      </c>
      <c r="J292" s="7"/>
      <c r="L292" s="55">
        <f t="shared" si="5"/>
        <v>0</v>
      </c>
    </row>
    <row r="293" spans="1:12" ht="15.75" thickBot="1">
      <c r="A293" s="204" t="str">
        <f>IF(ISBLANK(Immo_Incorp[[#This Row],[DATE]]),"",ROW(Immo_Incorp[[#This Row],[NUM]])-ROW($A$19))</f>
        <v/>
      </c>
      <c r="B293" s="34"/>
      <c r="C293" s="98"/>
      <c r="D293" s="99"/>
      <c r="E293" s="98"/>
      <c r="F293" s="95"/>
      <c r="G293" s="6"/>
      <c r="H293" s="105"/>
      <c r="I293" s="111">
        <f>IF(Immo_Incorp[[#This Row],[MOTIF]]="",0,Immo_Incorp[[#This Row],[MONTANT HTVA REALISE]])</f>
        <v>0</v>
      </c>
      <c r="J293" s="7"/>
      <c r="L293" s="55">
        <f t="shared" si="5"/>
        <v>0</v>
      </c>
    </row>
    <row r="294" spans="1:12" ht="15.75" thickBot="1">
      <c r="A294" s="204" t="str">
        <f>IF(ISBLANK(Immo_Incorp[[#This Row],[DATE]]),"",ROW(Immo_Incorp[[#This Row],[NUM]])-ROW($A$19))</f>
        <v/>
      </c>
      <c r="B294" s="34"/>
      <c r="C294" s="98"/>
      <c r="D294" s="99"/>
      <c r="E294" s="98"/>
      <c r="F294" s="95"/>
      <c r="G294" s="6"/>
      <c r="H294" s="105"/>
      <c r="I294" s="111">
        <f>IF(Immo_Incorp[[#This Row],[MOTIF]]="",0,Immo_Incorp[[#This Row],[MONTANT HTVA REALISE]])</f>
        <v>0</v>
      </c>
      <c r="J294" s="7"/>
      <c r="L294" s="55">
        <f t="shared" si="5"/>
        <v>0</v>
      </c>
    </row>
    <row r="295" spans="1:12" ht="15.75" thickBot="1">
      <c r="A295" s="204" t="str">
        <f>IF(ISBLANK(Immo_Incorp[[#This Row],[DATE]]),"",ROW(Immo_Incorp[[#This Row],[NUM]])-ROW($A$19))</f>
        <v/>
      </c>
      <c r="B295" s="34"/>
      <c r="C295" s="98"/>
      <c r="D295" s="99"/>
      <c r="E295" s="98"/>
      <c r="F295" s="95"/>
      <c r="G295" s="6"/>
      <c r="H295" s="105"/>
      <c r="I295" s="111">
        <f>IF(Immo_Incorp[[#This Row],[MOTIF]]="",0,Immo_Incorp[[#This Row],[MONTANT HTVA REALISE]])</f>
        <v>0</v>
      </c>
      <c r="J295" s="7"/>
      <c r="L295" s="55">
        <f t="shared" si="5"/>
        <v>0</v>
      </c>
    </row>
    <row r="296" spans="1:12" ht="15.75" thickBot="1">
      <c r="A296" s="204" t="str">
        <f>IF(ISBLANK(Immo_Incorp[[#This Row],[DATE]]),"",ROW(Immo_Incorp[[#This Row],[NUM]])-ROW($A$19))</f>
        <v/>
      </c>
      <c r="B296" s="34"/>
      <c r="C296" s="98"/>
      <c r="D296" s="99"/>
      <c r="E296" s="98"/>
      <c r="F296" s="95"/>
      <c r="G296" s="6"/>
      <c r="H296" s="105"/>
      <c r="I296" s="111">
        <f>IF(Immo_Incorp[[#This Row],[MOTIF]]="",0,Immo_Incorp[[#This Row],[MONTANT HTVA REALISE]])</f>
        <v>0</v>
      </c>
      <c r="J296" s="7"/>
      <c r="L296" s="55">
        <f t="shared" si="5"/>
        <v>0</v>
      </c>
    </row>
    <row r="297" spans="1:12" ht="15.75" thickBot="1">
      <c r="A297" s="204" t="str">
        <f>IF(ISBLANK(Immo_Incorp[[#This Row],[DATE]]),"",ROW(Immo_Incorp[[#This Row],[NUM]])-ROW($A$19))</f>
        <v/>
      </c>
      <c r="B297" s="34"/>
      <c r="C297" s="98"/>
      <c r="D297" s="99"/>
      <c r="E297" s="98"/>
      <c r="F297" s="95"/>
      <c r="G297" s="6"/>
      <c r="H297" s="105"/>
      <c r="I297" s="111">
        <f>IF(Immo_Incorp[[#This Row],[MOTIF]]="",0,Immo_Incorp[[#This Row],[MONTANT HTVA REALISE]])</f>
        <v>0</v>
      </c>
      <c r="J297" s="7"/>
      <c r="L297" s="55">
        <f t="shared" si="5"/>
        <v>0</v>
      </c>
    </row>
    <row r="298" spans="1:12" ht="15.75" thickBot="1">
      <c r="A298" s="204" t="str">
        <f>IF(ISBLANK(Immo_Incorp[[#This Row],[DATE]]),"",ROW(Immo_Incorp[[#This Row],[NUM]])-ROW($A$19))</f>
        <v/>
      </c>
      <c r="B298" s="34"/>
      <c r="C298" s="98"/>
      <c r="D298" s="99"/>
      <c r="E298" s="98"/>
      <c r="F298" s="95"/>
      <c r="G298" s="6"/>
      <c r="H298" s="105"/>
      <c r="I298" s="111">
        <f>IF(Immo_Incorp[[#This Row],[MOTIF]]="",0,Immo_Incorp[[#This Row],[MONTANT HTVA REALISE]])</f>
        <v>0</v>
      </c>
      <c r="J298" s="7"/>
      <c r="L298" s="55">
        <f t="shared" si="5"/>
        <v>0</v>
      </c>
    </row>
    <row r="299" spans="1:12" ht="15.75" thickBot="1">
      <c r="A299" s="204" t="str">
        <f>IF(ISBLANK(Immo_Incorp[[#This Row],[DATE]]),"",ROW(Immo_Incorp[[#This Row],[NUM]])-ROW($A$19))</f>
        <v/>
      </c>
      <c r="B299" s="34"/>
      <c r="C299" s="98"/>
      <c r="D299" s="99"/>
      <c r="E299" s="98"/>
      <c r="F299" s="95"/>
      <c r="G299" s="6"/>
      <c r="H299" s="105"/>
      <c r="I299" s="111">
        <f>IF(Immo_Incorp[[#This Row],[MOTIF]]="",0,Immo_Incorp[[#This Row],[MONTANT HTVA REALISE]])</f>
        <v>0</v>
      </c>
      <c r="J299" s="7"/>
      <c r="L299" s="55">
        <f t="shared" si="5"/>
        <v>0</v>
      </c>
    </row>
    <row r="300" spans="1:12" ht="15.75" thickBot="1">
      <c r="A300" s="204" t="str">
        <f>IF(ISBLANK(Immo_Incorp[[#This Row],[DATE]]),"",ROW(Immo_Incorp[[#This Row],[NUM]])-ROW($A$19))</f>
        <v/>
      </c>
      <c r="B300" s="34"/>
      <c r="C300" s="98"/>
      <c r="D300" s="99"/>
      <c r="E300" s="98"/>
      <c r="F300" s="95"/>
      <c r="G300" s="6"/>
      <c r="H300" s="105"/>
      <c r="I300" s="111">
        <f>IF(Immo_Incorp[[#This Row],[MOTIF]]="",0,Immo_Incorp[[#This Row],[MONTANT HTVA REALISE]])</f>
        <v>0</v>
      </c>
      <c r="J300" s="7"/>
      <c r="L300" s="55">
        <f t="shared" si="5"/>
        <v>0</v>
      </c>
    </row>
    <row r="301" spans="1:12" ht="15.75" thickBot="1">
      <c r="A301" s="204" t="str">
        <f>IF(ISBLANK(Immo_Incorp[[#This Row],[DATE]]),"",ROW(Immo_Incorp[[#This Row],[NUM]])-ROW($A$19))</f>
        <v/>
      </c>
      <c r="B301" s="34"/>
      <c r="C301" s="98"/>
      <c r="D301" s="99"/>
      <c r="E301" s="98"/>
      <c r="F301" s="95"/>
      <c r="G301" s="6"/>
      <c r="H301" s="105"/>
      <c r="I301" s="111">
        <f>IF(Immo_Incorp[[#This Row],[MOTIF]]="",0,Immo_Incorp[[#This Row],[MONTANT HTVA REALISE]])</f>
        <v>0</v>
      </c>
      <c r="J301" s="7"/>
      <c r="L301" s="55">
        <f t="shared" si="5"/>
        <v>0</v>
      </c>
    </row>
    <row r="302" spans="1:12" ht="15.75" thickBot="1">
      <c r="A302" s="204" t="str">
        <f>IF(ISBLANK(Immo_Incorp[[#This Row],[DATE]]),"",ROW(Immo_Incorp[[#This Row],[NUM]])-ROW($A$19))</f>
        <v/>
      </c>
      <c r="B302" s="34"/>
      <c r="C302" s="98"/>
      <c r="D302" s="99"/>
      <c r="E302" s="98"/>
      <c r="F302" s="95"/>
      <c r="G302" s="6"/>
      <c r="H302" s="105"/>
      <c r="I302" s="111">
        <f>IF(Immo_Incorp[[#This Row],[MOTIF]]="",0,Immo_Incorp[[#This Row],[MONTANT HTVA REALISE]])</f>
        <v>0</v>
      </c>
      <c r="J302" s="7"/>
      <c r="L302" s="55">
        <f t="shared" si="5"/>
        <v>0</v>
      </c>
    </row>
    <row r="303" spans="1:12" ht="15.75" thickBot="1">
      <c r="A303" s="204" t="str">
        <f>IF(ISBLANK(Immo_Incorp[[#This Row],[DATE]]),"",ROW(Immo_Incorp[[#This Row],[NUM]])-ROW($A$19))</f>
        <v/>
      </c>
      <c r="B303" s="34"/>
      <c r="C303" s="98"/>
      <c r="D303" s="99"/>
      <c r="E303" s="98"/>
      <c r="F303" s="95"/>
      <c r="G303" s="6"/>
      <c r="H303" s="105"/>
      <c r="I303" s="111">
        <f>IF(Immo_Incorp[[#This Row],[MOTIF]]="",0,Immo_Incorp[[#This Row],[MONTANT HTVA REALISE]])</f>
        <v>0</v>
      </c>
      <c r="J303" s="7"/>
      <c r="L303" s="55">
        <f t="shared" si="5"/>
        <v>0</v>
      </c>
    </row>
    <row r="304" spans="1:12" ht="15.75" thickBot="1">
      <c r="A304" s="204" t="str">
        <f>IF(ISBLANK(Immo_Incorp[[#This Row],[DATE]]),"",ROW(Immo_Incorp[[#This Row],[NUM]])-ROW($A$19))</f>
        <v/>
      </c>
      <c r="B304" s="34"/>
      <c r="C304" s="98"/>
      <c r="D304" s="99"/>
      <c r="E304" s="98"/>
      <c r="F304" s="95"/>
      <c r="G304" s="6"/>
      <c r="H304" s="105"/>
      <c r="I304" s="111">
        <f>IF(Immo_Incorp[[#This Row],[MOTIF]]="",0,Immo_Incorp[[#This Row],[MONTANT HTVA REALISE]])</f>
        <v>0</v>
      </c>
      <c r="J304" s="7"/>
      <c r="L304" s="55">
        <f t="shared" si="5"/>
        <v>0</v>
      </c>
    </row>
    <row r="305" spans="1:12" ht="15.75" thickBot="1">
      <c r="A305" s="204" t="str">
        <f>IF(ISBLANK(Immo_Incorp[[#This Row],[DATE]]),"",ROW(Immo_Incorp[[#This Row],[NUM]])-ROW($A$19))</f>
        <v/>
      </c>
      <c r="B305" s="34"/>
      <c r="C305" s="98"/>
      <c r="D305" s="99"/>
      <c r="E305" s="98"/>
      <c r="F305" s="95"/>
      <c r="G305" s="6"/>
      <c r="H305" s="105"/>
      <c r="I305" s="111">
        <f>IF(Immo_Incorp[[#This Row],[MOTIF]]="",0,Immo_Incorp[[#This Row],[MONTANT HTVA REALISE]])</f>
        <v>0</v>
      </c>
      <c r="J305" s="7"/>
      <c r="L305" s="55">
        <f t="shared" si="5"/>
        <v>0</v>
      </c>
    </row>
    <row r="306" spans="1:12" ht="15.75" thickBot="1">
      <c r="A306" s="204" t="str">
        <f>IF(ISBLANK(Immo_Incorp[[#This Row],[DATE]]),"",ROW(Immo_Incorp[[#This Row],[NUM]])-ROW($A$19))</f>
        <v/>
      </c>
      <c r="B306" s="34"/>
      <c r="C306" s="98"/>
      <c r="D306" s="99"/>
      <c r="E306" s="98"/>
      <c r="F306" s="95"/>
      <c r="G306" s="6"/>
      <c r="H306" s="105"/>
      <c r="I306" s="111">
        <f>IF(Immo_Incorp[[#This Row],[MOTIF]]="",0,Immo_Incorp[[#This Row],[MONTANT HTVA REALISE]])</f>
        <v>0</v>
      </c>
      <c r="J306" s="7"/>
      <c r="L306" s="55">
        <f t="shared" si="5"/>
        <v>0</v>
      </c>
    </row>
    <row r="307" spans="1:12" ht="15.75" thickBot="1">
      <c r="A307" s="204" t="str">
        <f>IF(ISBLANK(Immo_Incorp[[#This Row],[DATE]]),"",ROW(Immo_Incorp[[#This Row],[NUM]])-ROW($A$19))</f>
        <v/>
      </c>
      <c r="B307" s="34"/>
      <c r="C307" s="98"/>
      <c r="D307" s="99"/>
      <c r="E307" s="98"/>
      <c r="F307" s="95"/>
      <c r="G307" s="6"/>
      <c r="H307" s="105"/>
      <c r="I307" s="111">
        <f>IF(Immo_Incorp[[#This Row],[MOTIF]]="",0,Immo_Incorp[[#This Row],[MONTANT HTVA REALISE]])</f>
        <v>0</v>
      </c>
      <c r="J307" s="7"/>
      <c r="L307" s="55">
        <f t="shared" si="5"/>
        <v>0</v>
      </c>
    </row>
    <row r="308" spans="1:12" ht="15.75" thickBot="1">
      <c r="A308" s="204" t="str">
        <f>IF(ISBLANK(Immo_Incorp[[#This Row],[DATE]]),"",ROW(Immo_Incorp[[#This Row],[NUM]])-ROW($A$19))</f>
        <v/>
      </c>
      <c r="B308" s="34"/>
      <c r="C308" s="98"/>
      <c r="D308" s="99"/>
      <c r="E308" s="98"/>
      <c r="F308" s="95"/>
      <c r="G308" s="6"/>
      <c r="H308" s="105"/>
      <c r="I308" s="111">
        <f>IF(Immo_Incorp[[#This Row],[MOTIF]]="",0,Immo_Incorp[[#This Row],[MONTANT HTVA REALISE]])</f>
        <v>0</v>
      </c>
      <c r="J308" s="7"/>
      <c r="L308" s="55">
        <f t="shared" si="5"/>
        <v>0</v>
      </c>
    </row>
    <row r="309" spans="1:12" ht="15.75" thickBot="1">
      <c r="A309" s="204" t="str">
        <f>IF(ISBLANK(Immo_Incorp[[#This Row],[DATE]]),"",ROW(Immo_Incorp[[#This Row],[NUM]])-ROW($A$19))</f>
        <v/>
      </c>
      <c r="B309" s="34"/>
      <c r="C309" s="98"/>
      <c r="D309" s="99"/>
      <c r="E309" s="98"/>
      <c r="F309" s="95"/>
      <c r="G309" s="6"/>
      <c r="H309" s="105"/>
      <c r="I309" s="111">
        <f>IF(Immo_Incorp[[#This Row],[MOTIF]]="",0,Immo_Incorp[[#This Row],[MONTANT HTVA REALISE]])</f>
        <v>0</v>
      </c>
      <c r="J309" s="7"/>
      <c r="L309" s="55">
        <f t="shared" si="5"/>
        <v>0</v>
      </c>
    </row>
    <row r="310" spans="1:12" ht="15.75" thickBot="1">
      <c r="A310" s="204" t="str">
        <f>IF(ISBLANK(Immo_Incorp[[#This Row],[DATE]]),"",ROW(Immo_Incorp[[#This Row],[NUM]])-ROW($A$19))</f>
        <v/>
      </c>
      <c r="B310" s="34"/>
      <c r="C310" s="98"/>
      <c r="D310" s="99"/>
      <c r="E310" s="98"/>
      <c r="F310" s="95"/>
      <c r="G310" s="6"/>
      <c r="H310" s="105"/>
      <c r="I310" s="111">
        <f>IF(Immo_Incorp[[#This Row],[MOTIF]]="",0,Immo_Incorp[[#This Row],[MONTANT HTVA REALISE]])</f>
        <v>0</v>
      </c>
      <c r="J310" s="7"/>
      <c r="L310" s="55">
        <f t="shared" si="5"/>
        <v>0</v>
      </c>
    </row>
    <row r="311" spans="1:12" ht="15.75" thickBot="1">
      <c r="A311" s="204" t="str">
        <f>IF(ISBLANK(Immo_Incorp[[#This Row],[DATE]]),"",ROW(Immo_Incorp[[#This Row],[NUM]])-ROW($A$19))</f>
        <v/>
      </c>
      <c r="B311" s="34"/>
      <c r="C311" s="98"/>
      <c r="D311" s="99"/>
      <c r="E311" s="98"/>
      <c r="F311" s="95"/>
      <c r="G311" s="6"/>
      <c r="H311" s="105"/>
      <c r="I311" s="111">
        <f>IF(Immo_Incorp[[#This Row],[MOTIF]]="",0,Immo_Incorp[[#This Row],[MONTANT HTVA REALISE]])</f>
        <v>0</v>
      </c>
      <c r="J311" s="7"/>
      <c r="L311" s="55">
        <f t="shared" si="5"/>
        <v>0</v>
      </c>
    </row>
    <row r="312" spans="1:12" ht="15.75" thickBot="1">
      <c r="A312" s="204" t="str">
        <f>IF(ISBLANK(Immo_Incorp[[#This Row],[DATE]]),"",ROW(Immo_Incorp[[#This Row],[NUM]])-ROW($A$19))</f>
        <v/>
      </c>
      <c r="B312" s="34"/>
      <c r="C312" s="98"/>
      <c r="D312" s="99"/>
      <c r="E312" s="98"/>
      <c r="F312" s="95"/>
      <c r="G312" s="6"/>
      <c r="H312" s="105"/>
      <c r="I312" s="111">
        <f>IF(Immo_Incorp[[#This Row],[MOTIF]]="",0,Immo_Incorp[[#This Row],[MONTANT HTVA REALISE]])</f>
        <v>0</v>
      </c>
      <c r="J312" s="7"/>
      <c r="L312" s="55">
        <f t="shared" si="5"/>
        <v>0</v>
      </c>
    </row>
    <row r="313" spans="1:12" ht="15.75" thickBot="1">
      <c r="A313" s="204" t="str">
        <f>IF(ISBLANK(Immo_Incorp[[#This Row],[DATE]]),"",ROW(Immo_Incorp[[#This Row],[NUM]])-ROW($A$19))</f>
        <v/>
      </c>
      <c r="B313" s="34"/>
      <c r="C313" s="98"/>
      <c r="D313" s="99"/>
      <c r="E313" s="98"/>
      <c r="F313" s="95"/>
      <c r="G313" s="6"/>
      <c r="H313" s="105"/>
      <c r="I313" s="111">
        <f>IF(Immo_Incorp[[#This Row],[MOTIF]]="",0,Immo_Incorp[[#This Row],[MONTANT HTVA REALISE]])</f>
        <v>0</v>
      </c>
      <c r="J313" s="7"/>
      <c r="L313" s="55">
        <f t="shared" si="5"/>
        <v>0</v>
      </c>
    </row>
    <row r="314" spans="1:12" ht="15.75" thickBot="1">
      <c r="A314" s="204" t="str">
        <f>IF(ISBLANK(Immo_Incorp[[#This Row],[DATE]]),"",ROW(Immo_Incorp[[#This Row],[NUM]])-ROW($A$19))</f>
        <v/>
      </c>
      <c r="B314" s="34"/>
      <c r="C314" s="98"/>
      <c r="D314" s="99"/>
      <c r="E314" s="98"/>
      <c r="F314" s="95"/>
      <c r="G314" s="6"/>
      <c r="H314" s="105"/>
      <c r="I314" s="111">
        <f>IF(Immo_Incorp[[#This Row],[MOTIF]]="",0,Immo_Incorp[[#This Row],[MONTANT HTVA REALISE]])</f>
        <v>0</v>
      </c>
      <c r="J314" s="7"/>
      <c r="L314" s="55">
        <f t="shared" si="5"/>
        <v>0</v>
      </c>
    </row>
    <row r="315" spans="1:12" ht="15.75" thickBot="1">
      <c r="A315" s="204" t="str">
        <f>IF(ISBLANK(Immo_Incorp[[#This Row],[DATE]]),"",ROW(Immo_Incorp[[#This Row],[NUM]])-ROW($A$19))</f>
        <v/>
      </c>
      <c r="B315" s="34"/>
      <c r="C315" s="98"/>
      <c r="D315" s="99"/>
      <c r="E315" s="98"/>
      <c r="F315" s="95"/>
      <c r="G315" s="6"/>
      <c r="H315" s="105"/>
      <c r="I315" s="111">
        <f>IF(Immo_Incorp[[#This Row],[MOTIF]]="",0,Immo_Incorp[[#This Row],[MONTANT HTVA REALISE]])</f>
        <v>0</v>
      </c>
      <c r="J315" s="7"/>
      <c r="L315" s="55">
        <f t="shared" si="5"/>
        <v>0</v>
      </c>
    </row>
    <row r="316" spans="1:12" ht="15.75" thickBot="1">
      <c r="A316" s="204" t="str">
        <f>IF(ISBLANK(Immo_Incorp[[#This Row],[DATE]]),"",ROW(Immo_Incorp[[#This Row],[NUM]])-ROW($A$19))</f>
        <v/>
      </c>
      <c r="B316" s="34"/>
      <c r="C316" s="98"/>
      <c r="D316" s="99"/>
      <c r="E316" s="98"/>
      <c r="F316" s="95"/>
      <c r="G316" s="6"/>
      <c r="H316" s="105"/>
      <c r="I316" s="111">
        <f>IF(Immo_Incorp[[#This Row],[MOTIF]]="",0,Immo_Incorp[[#This Row],[MONTANT HTVA REALISE]])</f>
        <v>0</v>
      </c>
      <c r="J316" s="7"/>
      <c r="L316" s="55">
        <f t="shared" si="5"/>
        <v>0</v>
      </c>
    </row>
    <row r="317" spans="1:12" ht="15.75" thickBot="1">
      <c r="A317" s="204" t="str">
        <f>IF(ISBLANK(Immo_Incorp[[#This Row],[DATE]]),"",ROW(Immo_Incorp[[#This Row],[NUM]])-ROW($A$19))</f>
        <v/>
      </c>
      <c r="B317" s="34"/>
      <c r="C317" s="98"/>
      <c r="D317" s="99"/>
      <c r="E317" s="98"/>
      <c r="F317" s="95"/>
      <c r="G317" s="6"/>
      <c r="H317" s="105"/>
      <c r="I317" s="111">
        <f>IF(Immo_Incorp[[#This Row],[MOTIF]]="",0,Immo_Incorp[[#This Row],[MONTANT HTVA REALISE]])</f>
        <v>0</v>
      </c>
      <c r="J317" s="7"/>
      <c r="L317" s="55">
        <f t="shared" si="5"/>
        <v>0</v>
      </c>
    </row>
    <row r="318" spans="1:12" ht="15.75" thickBot="1">
      <c r="A318" s="204" t="str">
        <f>IF(ISBLANK(Immo_Incorp[[#This Row],[DATE]]),"",ROW(Immo_Incorp[[#This Row],[NUM]])-ROW($A$19))</f>
        <v/>
      </c>
      <c r="B318" s="34"/>
      <c r="C318" s="98"/>
      <c r="D318" s="99"/>
      <c r="E318" s="98"/>
      <c r="F318" s="95"/>
      <c r="G318" s="6"/>
      <c r="H318" s="105"/>
      <c r="I318" s="111">
        <f>IF(Immo_Incorp[[#This Row],[MOTIF]]="",0,Immo_Incorp[[#This Row],[MONTANT HTVA REALISE]])</f>
        <v>0</v>
      </c>
      <c r="J318" s="7"/>
      <c r="L318" s="55">
        <f t="shared" si="5"/>
        <v>0</v>
      </c>
    </row>
    <row r="319" spans="1:12" ht="15.75" thickBot="1">
      <c r="A319" s="204" t="str">
        <f>IF(ISBLANK(Immo_Incorp[[#This Row],[DATE]]),"",ROW(Immo_Incorp[[#This Row],[NUM]])-ROW($A$19))</f>
        <v/>
      </c>
      <c r="B319" s="34"/>
      <c r="C319" s="98"/>
      <c r="D319" s="99"/>
      <c r="E319" s="98"/>
      <c r="F319" s="95"/>
      <c r="G319" s="6"/>
      <c r="H319" s="105"/>
      <c r="I319" s="111">
        <f>IF(Immo_Incorp[[#This Row],[MOTIF]]="",0,Immo_Incorp[[#This Row],[MONTANT HTVA REALISE]])</f>
        <v>0</v>
      </c>
      <c r="J319" s="7"/>
      <c r="L319" s="55">
        <f t="shared" si="5"/>
        <v>0</v>
      </c>
    </row>
    <row r="320" spans="1:12" ht="15.75" thickBot="1">
      <c r="A320" s="204" t="str">
        <f>IF(ISBLANK(Immo_Incorp[[#This Row],[DATE]]),"",ROW(Immo_Incorp[[#This Row],[NUM]])-ROW($A$19))</f>
        <v/>
      </c>
      <c r="B320" s="34"/>
      <c r="C320" s="98"/>
      <c r="D320" s="99"/>
      <c r="E320" s="98"/>
      <c r="F320" s="95"/>
      <c r="G320" s="6"/>
      <c r="H320" s="105"/>
      <c r="I320" s="111">
        <f>IF(Immo_Incorp[[#This Row],[MOTIF]]="",0,Immo_Incorp[[#This Row],[MONTANT HTVA REALISE]])</f>
        <v>0</v>
      </c>
      <c r="J320" s="7"/>
      <c r="L320" s="55">
        <f t="shared" si="5"/>
        <v>0</v>
      </c>
    </row>
    <row r="321" spans="1:12" ht="15.75" thickBot="1">
      <c r="A321" s="204" t="str">
        <f>IF(ISBLANK(Immo_Incorp[[#This Row],[DATE]]),"",ROW(Immo_Incorp[[#This Row],[NUM]])-ROW($A$19))</f>
        <v/>
      </c>
      <c r="B321" s="34"/>
      <c r="C321" s="98"/>
      <c r="D321" s="99"/>
      <c r="E321" s="98"/>
      <c r="F321" s="95"/>
      <c r="G321" s="6"/>
      <c r="H321" s="105"/>
      <c r="I321" s="111">
        <f>IF(Immo_Incorp[[#This Row],[MOTIF]]="",0,Immo_Incorp[[#This Row],[MONTANT HTVA REALISE]])</f>
        <v>0</v>
      </c>
      <c r="J321" s="7"/>
      <c r="L321" s="55">
        <f t="shared" si="5"/>
        <v>0</v>
      </c>
    </row>
    <row r="322" spans="1:12" ht="15.75" thickBot="1">
      <c r="A322" s="204" t="str">
        <f>IF(ISBLANK(Immo_Incorp[[#This Row],[DATE]]),"",ROW(Immo_Incorp[[#This Row],[NUM]])-ROW($A$19))</f>
        <v/>
      </c>
      <c r="B322" s="34"/>
      <c r="C322" s="98"/>
      <c r="D322" s="99"/>
      <c r="E322" s="98"/>
      <c r="F322" s="95"/>
      <c r="G322" s="6"/>
      <c r="H322" s="105"/>
      <c r="I322" s="111">
        <f>IF(Immo_Incorp[[#This Row],[MOTIF]]="",0,Immo_Incorp[[#This Row],[MONTANT HTVA REALISE]])</f>
        <v>0</v>
      </c>
      <c r="J322" s="7"/>
      <c r="L322" s="55">
        <f t="shared" si="5"/>
        <v>0</v>
      </c>
    </row>
    <row r="323" spans="1:12" ht="15.75" thickBot="1">
      <c r="A323" s="204" t="str">
        <f>IF(ISBLANK(Immo_Incorp[[#This Row],[DATE]]),"",ROW(Immo_Incorp[[#This Row],[NUM]])-ROW($A$19))</f>
        <v/>
      </c>
      <c r="B323" s="34"/>
      <c r="C323" s="98"/>
      <c r="D323" s="99"/>
      <c r="E323" s="98"/>
      <c r="F323" s="95"/>
      <c r="G323" s="6"/>
      <c r="H323" s="105"/>
      <c r="I323" s="111">
        <f>IF(Immo_Incorp[[#This Row],[MOTIF]]="",0,Immo_Incorp[[#This Row],[MONTANT HTVA REALISE]])</f>
        <v>0</v>
      </c>
      <c r="J323" s="7"/>
      <c r="L323" s="55">
        <f t="shared" si="5"/>
        <v>0</v>
      </c>
    </row>
    <row r="324" spans="1:12" ht="15.75" thickBot="1">
      <c r="A324" s="204" t="str">
        <f>IF(ISBLANK(Immo_Incorp[[#This Row],[DATE]]),"",ROW(Immo_Incorp[[#This Row],[NUM]])-ROW($A$19))</f>
        <v/>
      </c>
      <c r="B324" s="34"/>
      <c r="C324" s="98"/>
      <c r="D324" s="99"/>
      <c r="E324" s="98"/>
      <c r="F324" s="95"/>
      <c r="G324" s="6"/>
      <c r="H324" s="105"/>
      <c r="I324" s="111">
        <f>IF(Immo_Incorp[[#This Row],[MOTIF]]="",0,Immo_Incorp[[#This Row],[MONTANT HTVA REALISE]])</f>
        <v>0</v>
      </c>
      <c r="J324" s="7"/>
      <c r="L324" s="55">
        <f t="shared" si="5"/>
        <v>0</v>
      </c>
    </row>
    <row r="325" spans="1:12" ht="15.75" thickBot="1">
      <c r="A325" s="204" t="str">
        <f>IF(ISBLANK(Immo_Incorp[[#This Row],[DATE]]),"",ROW(Immo_Incorp[[#This Row],[NUM]])-ROW($A$19))</f>
        <v/>
      </c>
      <c r="B325" s="34"/>
      <c r="C325" s="98"/>
      <c r="D325" s="99"/>
      <c r="E325" s="98"/>
      <c r="F325" s="95"/>
      <c r="G325" s="6"/>
      <c r="H325" s="105"/>
      <c r="I325" s="111">
        <f>IF(Immo_Incorp[[#This Row],[MOTIF]]="",0,Immo_Incorp[[#This Row],[MONTANT HTVA REALISE]])</f>
        <v>0</v>
      </c>
      <c r="J325" s="7"/>
      <c r="L325" s="55">
        <f t="shared" si="5"/>
        <v>0</v>
      </c>
    </row>
    <row r="326" spans="1:12" ht="15.75" thickBot="1">
      <c r="A326" s="204" t="str">
        <f>IF(ISBLANK(Immo_Incorp[[#This Row],[DATE]]),"",ROW(Immo_Incorp[[#This Row],[NUM]])-ROW($A$19))</f>
        <v/>
      </c>
      <c r="B326" s="34"/>
      <c r="C326" s="98"/>
      <c r="D326" s="99"/>
      <c r="E326" s="98"/>
      <c r="F326" s="95"/>
      <c r="G326" s="6"/>
      <c r="H326" s="105"/>
      <c r="I326" s="111">
        <f>IF(Immo_Incorp[[#This Row],[MOTIF]]="",0,Immo_Incorp[[#This Row],[MONTANT HTVA REALISE]])</f>
        <v>0</v>
      </c>
      <c r="J326" s="7"/>
      <c r="L326" s="55">
        <f t="shared" si="5"/>
        <v>0</v>
      </c>
    </row>
    <row r="327" spans="1:12" ht="15.75" thickBot="1">
      <c r="A327" s="204" t="str">
        <f>IF(ISBLANK(Immo_Incorp[[#This Row],[DATE]]),"",ROW(Immo_Incorp[[#This Row],[NUM]])-ROW($A$19))</f>
        <v/>
      </c>
      <c r="B327" s="34"/>
      <c r="C327" s="98"/>
      <c r="D327" s="99"/>
      <c r="E327" s="98"/>
      <c r="F327" s="95"/>
      <c r="G327" s="6"/>
      <c r="H327" s="105"/>
      <c r="I327" s="111">
        <f>IF(Immo_Incorp[[#This Row],[MOTIF]]="",0,Immo_Incorp[[#This Row],[MONTANT HTVA REALISE]])</f>
        <v>0</v>
      </c>
      <c r="J327" s="7"/>
      <c r="L327" s="55">
        <f t="shared" si="5"/>
        <v>0</v>
      </c>
    </row>
    <row r="328" spans="1:12" ht="15.75" thickBot="1">
      <c r="A328" s="204" t="str">
        <f>IF(ISBLANK(Immo_Incorp[[#This Row],[DATE]]),"",ROW(Immo_Incorp[[#This Row],[NUM]])-ROW($A$19))</f>
        <v/>
      </c>
      <c r="B328" s="34"/>
      <c r="C328" s="98"/>
      <c r="D328" s="99"/>
      <c r="E328" s="98"/>
      <c r="F328" s="95"/>
      <c r="G328" s="6"/>
      <c r="H328" s="105"/>
      <c r="I328" s="111">
        <f>IF(Immo_Incorp[[#This Row],[MOTIF]]="",0,Immo_Incorp[[#This Row],[MONTANT HTVA REALISE]])</f>
        <v>0</v>
      </c>
      <c r="J328" s="7"/>
      <c r="L328" s="55">
        <f t="shared" si="5"/>
        <v>0</v>
      </c>
    </row>
    <row r="329" spans="1:12" ht="15.75" thickBot="1">
      <c r="A329" s="204" t="str">
        <f>IF(ISBLANK(Immo_Incorp[[#This Row],[DATE]]),"",ROW(Immo_Incorp[[#This Row],[NUM]])-ROW($A$19))</f>
        <v/>
      </c>
      <c r="B329" s="34"/>
      <c r="C329" s="98"/>
      <c r="D329" s="99"/>
      <c r="E329" s="98"/>
      <c r="F329" s="95"/>
      <c r="G329" s="6"/>
      <c r="H329" s="105"/>
      <c r="I329" s="111">
        <f>IF(Immo_Incorp[[#This Row],[MOTIF]]="",0,Immo_Incorp[[#This Row],[MONTANT HTVA REALISE]])</f>
        <v>0</v>
      </c>
      <c r="J329" s="7"/>
      <c r="L329" s="55">
        <f t="shared" si="5"/>
        <v>0</v>
      </c>
    </row>
    <row r="330" spans="1:12" ht="15.75" thickBot="1">
      <c r="A330" s="204" t="str">
        <f>IF(ISBLANK(Immo_Incorp[[#This Row],[DATE]]),"",ROW(Immo_Incorp[[#This Row],[NUM]])-ROW($A$19))</f>
        <v/>
      </c>
      <c r="B330" s="34"/>
      <c r="C330" s="98"/>
      <c r="D330" s="99"/>
      <c r="E330" s="98"/>
      <c r="F330" s="95"/>
      <c r="G330" s="6"/>
      <c r="H330" s="105"/>
      <c r="I330" s="111">
        <f>IF(Immo_Incorp[[#This Row],[MOTIF]]="",0,Immo_Incorp[[#This Row],[MONTANT HTVA REALISE]])</f>
        <v>0</v>
      </c>
      <c r="J330" s="7"/>
      <c r="L330" s="55">
        <f t="shared" si="5"/>
        <v>0</v>
      </c>
    </row>
    <row r="331" spans="1:12" ht="15.75" thickBot="1">
      <c r="A331" s="204" t="str">
        <f>IF(ISBLANK(Immo_Incorp[[#This Row],[DATE]]),"",ROW(Immo_Incorp[[#This Row],[NUM]])-ROW($A$19))</f>
        <v/>
      </c>
      <c r="B331" s="34"/>
      <c r="C331" s="98"/>
      <c r="D331" s="99"/>
      <c r="E331" s="98"/>
      <c r="F331" s="95"/>
      <c r="G331" s="6"/>
      <c r="H331" s="105"/>
      <c r="I331" s="111">
        <f>IF(Immo_Incorp[[#This Row],[MOTIF]]="",0,Immo_Incorp[[#This Row],[MONTANT HTVA REALISE]])</f>
        <v>0</v>
      </c>
      <c r="J331" s="7"/>
      <c r="L331" s="55">
        <f t="shared" si="5"/>
        <v>0</v>
      </c>
    </row>
    <row r="332" spans="1:12" ht="15.75" thickBot="1">
      <c r="A332" s="204" t="str">
        <f>IF(ISBLANK(Immo_Incorp[[#This Row],[DATE]]),"",ROW(Immo_Incorp[[#This Row],[NUM]])-ROW($A$19))</f>
        <v/>
      </c>
      <c r="B332" s="34"/>
      <c r="C332" s="98"/>
      <c r="D332" s="99"/>
      <c r="E332" s="98"/>
      <c r="F332" s="95"/>
      <c r="G332" s="6"/>
      <c r="H332" s="105"/>
      <c r="I332" s="111">
        <f>IF(Immo_Incorp[[#This Row],[MOTIF]]="",0,Immo_Incorp[[#This Row],[MONTANT HTVA REALISE]])</f>
        <v>0</v>
      </c>
      <c r="J332" s="7"/>
      <c r="L332" s="55">
        <f t="shared" si="5"/>
        <v>0</v>
      </c>
    </row>
    <row r="333" spans="1:12" ht="15.75" thickBot="1">
      <c r="A333" s="204" t="str">
        <f>IF(ISBLANK(Immo_Incorp[[#This Row],[DATE]]),"",ROW(Immo_Incorp[[#This Row],[NUM]])-ROW($A$19))</f>
        <v/>
      </c>
      <c r="B333" s="34"/>
      <c r="C333" s="98"/>
      <c r="D333" s="99"/>
      <c r="E333" s="98"/>
      <c r="F333" s="95"/>
      <c r="G333" s="6"/>
      <c r="H333" s="105"/>
      <c r="I333" s="111">
        <f>IF(Immo_Incorp[[#This Row],[MOTIF]]="",0,Immo_Incorp[[#This Row],[MONTANT HTVA REALISE]])</f>
        <v>0</v>
      </c>
      <c r="J333" s="7"/>
      <c r="L333" s="55">
        <f t="shared" si="5"/>
        <v>0</v>
      </c>
    </row>
    <row r="334" spans="1:12" ht="15.75" thickBot="1">
      <c r="A334" s="204" t="str">
        <f>IF(ISBLANK(Immo_Incorp[[#This Row],[DATE]]),"",ROW(Immo_Incorp[[#This Row],[NUM]])-ROW($A$19))</f>
        <v/>
      </c>
      <c r="B334" s="34"/>
      <c r="C334" s="98"/>
      <c r="D334" s="99"/>
      <c r="E334" s="98"/>
      <c r="F334" s="95"/>
      <c r="G334" s="6"/>
      <c r="H334" s="105"/>
      <c r="I334" s="111">
        <f>IF(Immo_Incorp[[#This Row],[MOTIF]]="",0,Immo_Incorp[[#This Row],[MONTANT HTVA REALISE]])</f>
        <v>0</v>
      </c>
      <c r="J334" s="7"/>
      <c r="L334" s="55">
        <f t="shared" si="5"/>
        <v>0</v>
      </c>
    </row>
    <row r="335" spans="1:12" ht="15.75" thickBot="1">
      <c r="A335" s="204" t="str">
        <f>IF(ISBLANK(Immo_Incorp[[#This Row],[DATE]]),"",ROW(Immo_Incorp[[#This Row],[NUM]])-ROW($A$19))</f>
        <v/>
      </c>
      <c r="B335" s="34"/>
      <c r="C335" s="98"/>
      <c r="D335" s="99"/>
      <c r="E335" s="98"/>
      <c r="F335" s="95"/>
      <c r="G335" s="6"/>
      <c r="H335" s="105"/>
      <c r="I335" s="111">
        <f>IF(Immo_Incorp[[#This Row],[MOTIF]]="",0,Immo_Incorp[[#This Row],[MONTANT HTVA REALISE]])</f>
        <v>0</v>
      </c>
      <c r="J335" s="7"/>
      <c r="L335" s="55">
        <f t="shared" si="5"/>
        <v>0</v>
      </c>
    </row>
    <row r="336" spans="1:12" ht="15.75" thickBot="1">
      <c r="A336" s="204" t="str">
        <f>IF(ISBLANK(Immo_Incorp[[#This Row],[DATE]]),"",ROW(Immo_Incorp[[#This Row],[NUM]])-ROW($A$19))</f>
        <v/>
      </c>
      <c r="B336" s="34"/>
      <c r="C336" s="98"/>
      <c r="D336" s="99"/>
      <c r="E336" s="98"/>
      <c r="F336" s="95"/>
      <c r="G336" s="6"/>
      <c r="H336" s="105"/>
      <c r="I336" s="111">
        <f>IF(Immo_Incorp[[#This Row],[MOTIF]]="",0,Immo_Incorp[[#This Row],[MONTANT HTVA REALISE]])</f>
        <v>0</v>
      </c>
      <c r="J336" s="7"/>
      <c r="L336" s="55">
        <f t="shared" si="5"/>
        <v>0</v>
      </c>
    </row>
    <row r="337" spans="1:12" ht="15.75" thickBot="1">
      <c r="A337" s="204" t="str">
        <f>IF(ISBLANK(Immo_Incorp[[#This Row],[DATE]]),"",ROW(Immo_Incorp[[#This Row],[NUM]])-ROW($A$19))</f>
        <v/>
      </c>
      <c r="B337" s="34"/>
      <c r="C337" s="98"/>
      <c r="D337" s="99"/>
      <c r="E337" s="98"/>
      <c r="F337" s="95"/>
      <c r="G337" s="6"/>
      <c r="H337" s="105"/>
      <c r="I337" s="111">
        <f>IF(Immo_Incorp[[#This Row],[MOTIF]]="",0,Immo_Incorp[[#This Row],[MONTANT HTVA REALISE]])</f>
        <v>0</v>
      </c>
      <c r="J337" s="7"/>
      <c r="L337" s="55">
        <f t="shared" si="5"/>
        <v>0</v>
      </c>
    </row>
    <row r="338" spans="1:12" ht="15.75" thickBot="1">
      <c r="A338" s="204" t="str">
        <f>IF(ISBLANK(Immo_Incorp[[#This Row],[DATE]]),"",ROW(Immo_Incorp[[#This Row],[NUM]])-ROW($A$19))</f>
        <v/>
      </c>
      <c r="B338" s="34"/>
      <c r="C338" s="98"/>
      <c r="D338" s="99"/>
      <c r="E338" s="98"/>
      <c r="F338" s="95"/>
      <c r="G338" s="6"/>
      <c r="H338" s="105"/>
      <c r="I338" s="111">
        <f>IF(Immo_Incorp[[#This Row],[MOTIF]]="",0,Immo_Incorp[[#This Row],[MONTANT HTVA REALISE]])</f>
        <v>0</v>
      </c>
      <c r="J338" s="7"/>
      <c r="L338" s="55">
        <f t="shared" si="5"/>
        <v>0</v>
      </c>
    </row>
    <row r="339" spans="1:12" ht="15.75" thickBot="1">
      <c r="A339" s="204" t="str">
        <f>IF(ISBLANK(Immo_Incorp[[#This Row],[DATE]]),"",ROW(Immo_Incorp[[#This Row],[NUM]])-ROW($A$19))</f>
        <v/>
      </c>
      <c r="B339" s="34"/>
      <c r="C339" s="98"/>
      <c r="D339" s="99"/>
      <c r="E339" s="98"/>
      <c r="F339" s="95"/>
      <c r="G339" s="6"/>
      <c r="H339" s="105"/>
      <c r="I339" s="111">
        <f>IF(Immo_Incorp[[#This Row],[MOTIF]]="",0,Immo_Incorp[[#This Row],[MONTANT HTVA REALISE]])</f>
        <v>0</v>
      </c>
      <c r="J339" s="7"/>
      <c r="L339" s="55">
        <f t="shared" si="5"/>
        <v>0</v>
      </c>
    </row>
    <row r="340" spans="1:12" ht="15.75" thickBot="1">
      <c r="A340" s="204" t="str">
        <f>IF(ISBLANK(Immo_Incorp[[#This Row],[DATE]]),"",ROW(Immo_Incorp[[#This Row],[NUM]])-ROW($A$19))</f>
        <v/>
      </c>
      <c r="B340" s="34"/>
      <c r="C340" s="98"/>
      <c r="D340" s="99"/>
      <c r="E340" s="98"/>
      <c r="F340" s="95"/>
      <c r="G340" s="6"/>
      <c r="H340" s="105"/>
      <c r="I340" s="111">
        <f>IF(Immo_Incorp[[#This Row],[MOTIF]]="",0,Immo_Incorp[[#This Row],[MONTANT HTVA REALISE]])</f>
        <v>0</v>
      </c>
      <c r="J340" s="7"/>
      <c r="L340" s="55">
        <f t="shared" si="5"/>
        <v>0</v>
      </c>
    </row>
    <row r="341" spans="1:12" ht="15.75" thickBot="1">
      <c r="A341" s="204" t="str">
        <f>IF(ISBLANK(Immo_Incorp[[#This Row],[DATE]]),"",ROW(Immo_Incorp[[#This Row],[NUM]])-ROW($A$19))</f>
        <v/>
      </c>
      <c r="B341" s="34"/>
      <c r="C341" s="98"/>
      <c r="D341" s="99"/>
      <c r="E341" s="98"/>
      <c r="F341" s="95"/>
      <c r="G341" s="6"/>
      <c r="H341" s="105"/>
      <c r="I341" s="111">
        <f>IF(Immo_Incorp[[#This Row],[MOTIF]]="",0,Immo_Incorp[[#This Row],[MONTANT HTVA REALISE]])</f>
        <v>0</v>
      </c>
      <c r="J341" s="7"/>
      <c r="L341" s="55">
        <f t="shared" si="5"/>
        <v>0</v>
      </c>
    </row>
    <row r="342" spans="1:12" ht="15.75" thickBot="1">
      <c r="A342" s="204" t="str">
        <f>IF(ISBLANK(Immo_Incorp[[#This Row],[DATE]]),"",ROW(Immo_Incorp[[#This Row],[NUM]])-ROW($A$19))</f>
        <v/>
      </c>
      <c r="B342" s="34"/>
      <c r="C342" s="98"/>
      <c r="D342" s="99"/>
      <c r="E342" s="98"/>
      <c r="F342" s="95"/>
      <c r="G342" s="6"/>
      <c r="H342" s="105"/>
      <c r="I342" s="111">
        <f>IF(Immo_Incorp[[#This Row],[MOTIF]]="",0,Immo_Incorp[[#This Row],[MONTANT HTVA REALISE]])</f>
        <v>0</v>
      </c>
      <c r="J342" s="7"/>
      <c r="L342" s="55">
        <f t="shared" ref="L342:L362" si="6">+F342-I342</f>
        <v>0</v>
      </c>
    </row>
    <row r="343" spans="1:12" ht="15.75" thickBot="1">
      <c r="A343" s="204" t="str">
        <f>IF(ISBLANK(Immo_Incorp[[#This Row],[DATE]]),"",ROW(Immo_Incorp[[#This Row],[NUM]])-ROW($A$19))</f>
        <v/>
      </c>
      <c r="B343" s="34"/>
      <c r="C343" s="98"/>
      <c r="D343" s="99"/>
      <c r="E343" s="98"/>
      <c r="F343" s="95"/>
      <c r="G343" s="6"/>
      <c r="H343" s="105"/>
      <c r="I343" s="111">
        <f>IF(Immo_Incorp[[#This Row],[MOTIF]]="",0,Immo_Incorp[[#This Row],[MONTANT HTVA REALISE]])</f>
        <v>0</v>
      </c>
      <c r="J343" s="7"/>
      <c r="L343" s="55">
        <f t="shared" si="6"/>
        <v>0</v>
      </c>
    </row>
    <row r="344" spans="1:12" ht="15.75" thickBot="1">
      <c r="A344" s="204" t="str">
        <f>IF(ISBLANK(Immo_Incorp[[#This Row],[DATE]]),"",ROW(Immo_Incorp[[#This Row],[NUM]])-ROW($A$19))</f>
        <v/>
      </c>
      <c r="B344" s="34"/>
      <c r="C344" s="98"/>
      <c r="D344" s="99"/>
      <c r="E344" s="98"/>
      <c r="F344" s="95"/>
      <c r="G344" s="6"/>
      <c r="H344" s="105"/>
      <c r="I344" s="111">
        <f>IF(Immo_Incorp[[#This Row],[MOTIF]]="",0,Immo_Incorp[[#This Row],[MONTANT HTVA REALISE]])</f>
        <v>0</v>
      </c>
      <c r="J344" s="7"/>
      <c r="L344" s="55">
        <f t="shared" si="6"/>
        <v>0</v>
      </c>
    </row>
    <row r="345" spans="1:12" ht="15.75" thickBot="1">
      <c r="A345" s="204" t="str">
        <f>IF(ISBLANK(Immo_Incorp[[#This Row],[DATE]]),"",ROW(Immo_Incorp[[#This Row],[NUM]])-ROW($A$19))</f>
        <v/>
      </c>
      <c r="B345" s="34"/>
      <c r="C345" s="98"/>
      <c r="D345" s="99"/>
      <c r="E345" s="98"/>
      <c r="F345" s="95"/>
      <c r="G345" s="6"/>
      <c r="H345" s="105"/>
      <c r="I345" s="111">
        <f>IF(Immo_Incorp[[#This Row],[MOTIF]]="",0,Immo_Incorp[[#This Row],[MONTANT HTVA REALISE]])</f>
        <v>0</v>
      </c>
      <c r="J345" s="7"/>
      <c r="L345" s="55">
        <f t="shared" si="6"/>
        <v>0</v>
      </c>
    </row>
    <row r="346" spans="1:12" ht="15.75" thickBot="1">
      <c r="A346" s="204" t="str">
        <f>IF(ISBLANK(Immo_Incorp[[#This Row],[DATE]]),"",ROW(Immo_Incorp[[#This Row],[NUM]])-ROW($A$19))</f>
        <v/>
      </c>
      <c r="B346" s="34"/>
      <c r="C346" s="98"/>
      <c r="D346" s="99"/>
      <c r="E346" s="98"/>
      <c r="F346" s="95"/>
      <c r="G346" s="6"/>
      <c r="H346" s="105"/>
      <c r="I346" s="111">
        <f>IF(Immo_Incorp[[#This Row],[MOTIF]]="",0,Immo_Incorp[[#This Row],[MONTANT HTVA REALISE]])</f>
        <v>0</v>
      </c>
      <c r="J346" s="7"/>
      <c r="L346" s="55">
        <f t="shared" si="6"/>
        <v>0</v>
      </c>
    </row>
    <row r="347" spans="1:12" ht="15.75" thickBot="1">
      <c r="A347" s="204" t="str">
        <f>IF(ISBLANK(Immo_Incorp[[#This Row],[DATE]]),"",ROW(Immo_Incorp[[#This Row],[NUM]])-ROW($A$19))</f>
        <v/>
      </c>
      <c r="B347" s="34"/>
      <c r="C347" s="98"/>
      <c r="D347" s="99"/>
      <c r="E347" s="98"/>
      <c r="F347" s="95"/>
      <c r="G347" s="6"/>
      <c r="H347" s="105"/>
      <c r="I347" s="111">
        <f>IF(Immo_Incorp[[#This Row],[MOTIF]]="",0,Immo_Incorp[[#This Row],[MONTANT HTVA REALISE]])</f>
        <v>0</v>
      </c>
      <c r="J347" s="7"/>
      <c r="L347" s="55">
        <f t="shared" si="6"/>
        <v>0</v>
      </c>
    </row>
    <row r="348" spans="1:12" ht="15.75" thickBot="1">
      <c r="A348" s="204" t="str">
        <f>IF(ISBLANK(Immo_Incorp[[#This Row],[DATE]]),"",ROW(Immo_Incorp[[#This Row],[NUM]])-ROW($A$19))</f>
        <v/>
      </c>
      <c r="B348" s="34"/>
      <c r="C348" s="98"/>
      <c r="D348" s="99"/>
      <c r="E348" s="98"/>
      <c r="F348" s="95"/>
      <c r="G348" s="6"/>
      <c r="H348" s="105"/>
      <c r="I348" s="111">
        <f>IF(Immo_Incorp[[#This Row],[MOTIF]]="",0,Immo_Incorp[[#This Row],[MONTANT HTVA REALISE]])</f>
        <v>0</v>
      </c>
      <c r="J348" s="7"/>
      <c r="L348" s="55">
        <f t="shared" si="6"/>
        <v>0</v>
      </c>
    </row>
    <row r="349" spans="1:12" ht="15.75" thickBot="1">
      <c r="A349" s="204" t="str">
        <f>IF(ISBLANK(Immo_Incorp[[#This Row],[DATE]]),"",ROW(Immo_Incorp[[#This Row],[NUM]])-ROW($A$19))</f>
        <v/>
      </c>
      <c r="B349" s="34"/>
      <c r="C349" s="98"/>
      <c r="D349" s="99"/>
      <c r="E349" s="98"/>
      <c r="F349" s="95"/>
      <c r="G349" s="6"/>
      <c r="H349" s="105"/>
      <c r="I349" s="111">
        <f>IF(Immo_Incorp[[#This Row],[MOTIF]]="",0,Immo_Incorp[[#This Row],[MONTANT HTVA REALISE]])</f>
        <v>0</v>
      </c>
      <c r="J349" s="7"/>
      <c r="L349" s="55">
        <f t="shared" si="6"/>
        <v>0</v>
      </c>
    </row>
    <row r="350" spans="1:12" ht="15.75" thickBot="1">
      <c r="A350" s="204" t="str">
        <f>IF(ISBLANK(Immo_Incorp[[#This Row],[DATE]]),"",ROW(Immo_Incorp[[#This Row],[NUM]])-ROW($A$19))</f>
        <v/>
      </c>
      <c r="B350" s="34"/>
      <c r="C350" s="98"/>
      <c r="D350" s="99"/>
      <c r="E350" s="98"/>
      <c r="F350" s="95"/>
      <c r="G350" s="6"/>
      <c r="H350" s="105"/>
      <c r="I350" s="111">
        <f>IF(Immo_Incorp[[#This Row],[MOTIF]]="",0,Immo_Incorp[[#This Row],[MONTANT HTVA REALISE]])</f>
        <v>0</v>
      </c>
      <c r="J350" s="7"/>
      <c r="L350" s="55">
        <f t="shared" si="6"/>
        <v>0</v>
      </c>
    </row>
    <row r="351" spans="1:12" ht="15.75" thickBot="1">
      <c r="A351" s="204" t="str">
        <f>IF(ISBLANK(Immo_Incorp[[#This Row],[DATE]]),"",ROW(Immo_Incorp[[#This Row],[NUM]])-ROW($A$19))</f>
        <v/>
      </c>
      <c r="B351" s="34"/>
      <c r="C351" s="98"/>
      <c r="D351" s="99"/>
      <c r="E351" s="98"/>
      <c r="F351" s="95"/>
      <c r="G351" s="6"/>
      <c r="H351" s="105"/>
      <c r="I351" s="111">
        <f>IF(Immo_Incorp[[#This Row],[MOTIF]]="",0,Immo_Incorp[[#This Row],[MONTANT HTVA REALISE]])</f>
        <v>0</v>
      </c>
      <c r="J351" s="7"/>
      <c r="L351" s="55">
        <f t="shared" si="6"/>
        <v>0</v>
      </c>
    </row>
    <row r="352" spans="1:12" ht="15.75" thickBot="1">
      <c r="A352" s="204" t="str">
        <f>IF(ISBLANK(Immo_Incorp[[#This Row],[DATE]]),"",ROW(Immo_Incorp[[#This Row],[NUM]])-ROW($A$19))</f>
        <v/>
      </c>
      <c r="B352" s="34"/>
      <c r="C352" s="98"/>
      <c r="D352" s="99"/>
      <c r="E352" s="98"/>
      <c r="F352" s="95"/>
      <c r="G352" s="6"/>
      <c r="H352" s="105"/>
      <c r="I352" s="111">
        <f>IF(Immo_Incorp[[#This Row],[MOTIF]]="",0,Immo_Incorp[[#This Row],[MONTANT HTVA REALISE]])</f>
        <v>0</v>
      </c>
      <c r="J352" s="7"/>
      <c r="L352" s="55">
        <f t="shared" si="6"/>
        <v>0</v>
      </c>
    </row>
    <row r="353" spans="1:12" ht="15.75" thickBot="1">
      <c r="A353" s="204" t="str">
        <f>IF(ISBLANK(Immo_Incorp[[#This Row],[DATE]]),"",ROW(Immo_Incorp[[#This Row],[NUM]])-ROW($A$19))</f>
        <v/>
      </c>
      <c r="B353" s="34"/>
      <c r="C353" s="98"/>
      <c r="D353" s="99"/>
      <c r="E353" s="98"/>
      <c r="F353" s="95"/>
      <c r="G353" s="6"/>
      <c r="H353" s="105"/>
      <c r="I353" s="111">
        <f>IF(Immo_Incorp[[#This Row],[MOTIF]]="",0,Immo_Incorp[[#This Row],[MONTANT HTVA REALISE]])</f>
        <v>0</v>
      </c>
      <c r="J353" s="7"/>
      <c r="L353" s="55">
        <f t="shared" si="6"/>
        <v>0</v>
      </c>
    </row>
    <row r="354" spans="1:12" ht="15.75" thickBot="1">
      <c r="A354" s="204" t="str">
        <f>IF(ISBLANK(Immo_Incorp[[#This Row],[DATE]]),"",ROW(Immo_Incorp[[#This Row],[NUM]])-ROW($A$19))</f>
        <v/>
      </c>
      <c r="B354" s="34"/>
      <c r="C354" s="98"/>
      <c r="D354" s="99"/>
      <c r="E354" s="98"/>
      <c r="F354" s="95"/>
      <c r="G354" s="6"/>
      <c r="H354" s="105"/>
      <c r="I354" s="111">
        <f>IF(Immo_Incorp[[#This Row],[MOTIF]]="",0,Immo_Incorp[[#This Row],[MONTANT HTVA REALISE]])</f>
        <v>0</v>
      </c>
      <c r="J354" s="7"/>
      <c r="L354" s="55">
        <f t="shared" si="6"/>
        <v>0</v>
      </c>
    </row>
    <row r="355" spans="1:12" ht="15.75" thickBot="1">
      <c r="A355" s="204" t="str">
        <f>IF(ISBLANK(Immo_Incorp[[#This Row],[DATE]]),"",ROW(Immo_Incorp[[#This Row],[NUM]])-ROW($A$19))</f>
        <v/>
      </c>
      <c r="B355" s="34"/>
      <c r="C355" s="98"/>
      <c r="D355" s="99"/>
      <c r="E355" s="98"/>
      <c r="F355" s="95"/>
      <c r="G355" s="6"/>
      <c r="H355" s="105"/>
      <c r="I355" s="111">
        <f>IF(Immo_Incorp[[#This Row],[MOTIF]]="",0,Immo_Incorp[[#This Row],[MONTANT HTVA REALISE]])</f>
        <v>0</v>
      </c>
      <c r="J355" s="7"/>
      <c r="L355" s="55">
        <f t="shared" si="6"/>
        <v>0</v>
      </c>
    </row>
    <row r="356" spans="1:12" ht="15.75" thickBot="1">
      <c r="A356" s="204" t="str">
        <f>IF(ISBLANK(Immo_Incorp[[#This Row],[DATE]]),"",ROW(Immo_Incorp[[#This Row],[NUM]])-ROW($A$19))</f>
        <v/>
      </c>
      <c r="B356" s="34"/>
      <c r="C356" s="98"/>
      <c r="D356" s="99"/>
      <c r="E356" s="98"/>
      <c r="F356" s="95"/>
      <c r="G356" s="6"/>
      <c r="H356" s="105"/>
      <c r="I356" s="111">
        <f>IF(Immo_Incorp[[#This Row],[MOTIF]]="",0,Immo_Incorp[[#This Row],[MONTANT HTVA REALISE]])</f>
        <v>0</v>
      </c>
      <c r="J356" s="7"/>
      <c r="L356" s="55">
        <f t="shared" si="6"/>
        <v>0</v>
      </c>
    </row>
    <row r="357" spans="1:12" ht="15.75" thickBot="1">
      <c r="A357" s="204" t="str">
        <f>IF(ISBLANK(Immo_Incorp[[#This Row],[DATE]]),"",ROW(Immo_Incorp[[#This Row],[NUM]])-ROW($A$19))</f>
        <v/>
      </c>
      <c r="B357" s="34"/>
      <c r="C357" s="98"/>
      <c r="D357" s="99"/>
      <c r="E357" s="98"/>
      <c r="F357" s="95"/>
      <c r="G357" s="6"/>
      <c r="H357" s="105"/>
      <c r="I357" s="111">
        <f>IF(Immo_Incorp[[#This Row],[MOTIF]]="",0,Immo_Incorp[[#This Row],[MONTANT HTVA REALISE]])</f>
        <v>0</v>
      </c>
      <c r="J357" s="7"/>
      <c r="L357" s="55">
        <f t="shared" si="6"/>
        <v>0</v>
      </c>
    </row>
    <row r="358" spans="1:12" ht="15.75" thickBot="1">
      <c r="A358" s="204" t="str">
        <f>IF(ISBLANK(Immo_Incorp[[#This Row],[DATE]]),"",ROW(Immo_Incorp[[#This Row],[NUM]])-ROW($A$19))</f>
        <v/>
      </c>
      <c r="B358" s="34"/>
      <c r="C358" s="98"/>
      <c r="D358" s="99"/>
      <c r="E358" s="98"/>
      <c r="F358" s="95"/>
      <c r="G358" s="6"/>
      <c r="H358" s="105"/>
      <c r="I358" s="111">
        <f>IF(Immo_Incorp[[#This Row],[MOTIF]]="",0,Immo_Incorp[[#This Row],[MONTANT HTVA REALISE]])</f>
        <v>0</v>
      </c>
      <c r="J358" s="7"/>
      <c r="L358" s="55">
        <f t="shared" si="6"/>
        <v>0</v>
      </c>
    </row>
    <row r="359" spans="1:12" ht="15.75" thickBot="1">
      <c r="A359" s="204" t="str">
        <f>IF(ISBLANK(Immo_Incorp[[#This Row],[DATE]]),"",ROW(Immo_Incorp[[#This Row],[NUM]])-ROW($A$19))</f>
        <v/>
      </c>
      <c r="B359" s="34"/>
      <c r="C359" s="98"/>
      <c r="D359" s="99"/>
      <c r="E359" s="98"/>
      <c r="F359" s="95"/>
      <c r="G359" s="6"/>
      <c r="H359" s="105"/>
      <c r="I359" s="111">
        <f>IF(Immo_Incorp[[#This Row],[MOTIF]]="",0,Immo_Incorp[[#This Row],[MONTANT HTVA REALISE]])</f>
        <v>0</v>
      </c>
      <c r="J359" s="7"/>
      <c r="L359" s="55">
        <f t="shared" si="6"/>
        <v>0</v>
      </c>
    </row>
    <row r="360" spans="1:12" ht="15.75" thickBot="1">
      <c r="A360" s="204" t="str">
        <f>IF(ISBLANK(Immo_Incorp[[#This Row],[DATE]]),"",ROW(Immo_Incorp[[#This Row],[NUM]])-ROW($A$19))</f>
        <v/>
      </c>
      <c r="B360" s="34"/>
      <c r="C360" s="98"/>
      <c r="D360" s="99"/>
      <c r="E360" s="98"/>
      <c r="F360" s="95"/>
      <c r="G360" s="6"/>
      <c r="H360" s="105"/>
      <c r="I360" s="111">
        <f>IF(Immo_Incorp[[#This Row],[MOTIF]]="",0,Immo_Incorp[[#This Row],[MONTANT HTVA REALISE]])</f>
        <v>0</v>
      </c>
      <c r="J360" s="7"/>
      <c r="L360" s="55">
        <f t="shared" si="6"/>
        <v>0</v>
      </c>
    </row>
    <row r="361" spans="1:12" ht="15.75" thickBot="1">
      <c r="A361" s="204" t="str">
        <f>IF(ISBLANK(Immo_Incorp[[#This Row],[DATE]]),"",ROW(Immo_Incorp[[#This Row],[NUM]])-ROW($A$19))</f>
        <v/>
      </c>
      <c r="B361" s="34"/>
      <c r="C361" s="98"/>
      <c r="D361" s="99"/>
      <c r="E361" s="98"/>
      <c r="F361" s="95"/>
      <c r="G361" s="6"/>
      <c r="H361" s="105"/>
      <c r="I361" s="111">
        <f>IF(Immo_Incorp[[#This Row],[MOTIF]]="",0,Immo_Incorp[[#This Row],[MONTANT HTVA REALISE]])</f>
        <v>0</v>
      </c>
      <c r="J361" s="7"/>
      <c r="L361" s="55">
        <f t="shared" si="6"/>
        <v>0</v>
      </c>
    </row>
    <row r="362" spans="1:12" ht="15.75" thickBot="1">
      <c r="A362" s="204" t="str">
        <f>IF(ISBLANK(Immo_Incorp[[#This Row],[DATE]]),"",ROW(Immo_Incorp[[#This Row],[NUM]])-ROW($A$19))</f>
        <v/>
      </c>
      <c r="B362" s="34"/>
      <c r="C362" s="98"/>
      <c r="D362" s="99"/>
      <c r="E362" s="98"/>
      <c r="F362" s="95"/>
      <c r="G362" s="6"/>
      <c r="H362" s="105"/>
      <c r="I362" s="111">
        <f>IF(Immo_Incorp[[#This Row],[MOTIF]]="",0,Immo_Incorp[[#This Row],[MONTANT HTVA REALISE]])</f>
        <v>0</v>
      </c>
      <c r="J362" s="7"/>
      <c r="L362" s="55">
        <f t="shared" si="6"/>
        <v>0</v>
      </c>
    </row>
    <row r="363" spans="1:12">
      <c r="G363" s="6"/>
    </row>
    <row r="364" spans="1:12">
      <c r="G364" s="6"/>
    </row>
  </sheetData>
  <sheetProtection algorithmName="SHA-512" hashValue="WgU4WbV0LMYI9ay8qHl+WPvXEO6iwc0bhA0HT8FqTkEZh0OfRdu2JSiSbTX6n1UZtAtBfyZD2ZOLz1DdwNfpjg==" saltValue="UmkiOaDjUbcj8JAqsEkfzQ=="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G20:I362 A20:E362">
    <cfRule type="notContainsBlanks" dxfId="144" priority="8">
      <formula>LEN(TRIM(A20))&gt;0</formula>
    </cfRule>
  </conditionalFormatting>
  <conditionalFormatting sqref="F20:F362">
    <cfRule type="notContainsBlanks" dxfId="143" priority="4">
      <formula>LEN(TRIM(F20))&gt;0</formula>
    </cfRule>
  </conditionalFormatting>
  <conditionalFormatting sqref="D2">
    <cfRule type="notContainsBlanks" dxfId="142" priority="3">
      <formula>LEN(TRIM(D2))&gt;0</formula>
    </cfRule>
  </conditionalFormatting>
  <conditionalFormatting sqref="D4">
    <cfRule type="notContainsBlanks" dxfId="141" priority="2">
      <formula>LEN(TRIM(D4))&gt;0</formula>
    </cfRule>
  </conditionalFormatting>
  <conditionalFormatting sqref="D6">
    <cfRule type="notContainsBlanks" dxfId="140"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38B65C90-EC6E-494B-861B-242693C012B7}">
          <x14:formula1>
            <xm:f>RESSOURCE!$B$3:$B$17</xm:f>
          </x14:formula1>
          <xm:sqref>H20:H362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39A136-EE9A-4300-8455-0AA23342FCA5}">
  <sheetPr codeName="Feuil5"/>
  <dimension ref="A1:L492"/>
  <sheetViews>
    <sheetView topLeftCell="A4" zoomScale="80" zoomScaleNormal="80" workbookViewId="0">
      <selection activeCell="F21" sqref="F21:F490"/>
    </sheetView>
  </sheetViews>
  <sheetFormatPr baseColWidth="10" defaultColWidth="10.875" defaultRowHeight="15"/>
  <cols>
    <col min="1" max="1" width="9.75" style="28" customWidth="1"/>
    <col min="2" max="2" width="16.875" style="28" bestFit="1" customWidth="1"/>
    <col min="3" max="3" width="32.875" style="28" customWidth="1"/>
    <col min="4" max="4" width="17.25" style="28" customWidth="1"/>
    <col min="5" max="5" width="28.625" style="28" customWidth="1"/>
    <col min="6" max="6" width="23.375" style="28" customWidth="1"/>
    <col min="7" max="7" width="9.25" style="29" customWidth="1"/>
    <col min="8" max="8" width="23.375" style="29" bestFit="1" customWidth="1"/>
    <col min="9" max="9" width="20.5" style="28"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64</v>
      </c>
      <c r="C19" s="48"/>
      <c r="D19" s="48"/>
      <c r="E19" s="48"/>
      <c r="F19" s="55">
        <f>SUM(F20:F586)</f>
        <v>0</v>
      </c>
      <c r="G19" s="44"/>
      <c r="H19" s="56"/>
      <c r="I19" s="55">
        <f>SUM(I20:I586)</f>
        <v>0</v>
      </c>
      <c r="J19" s="57" t="e">
        <f>I19/F19</f>
        <v>#DIV/0!</v>
      </c>
      <c r="K19" s="48"/>
      <c r="L19" s="55">
        <f t="shared" ref="L19" si="0">+F19-I19</f>
        <v>0</v>
      </c>
    </row>
    <row r="20" spans="1:12" ht="15.75" thickBot="1">
      <c r="A20" s="204" t="str">
        <f>IF(ISBLANK(Terrain[[#This Row],[DATE]]),"",ROW(Terrain[[#This Row],[NUM]])-ROW($A$19))</f>
        <v/>
      </c>
      <c r="B20" s="90"/>
      <c r="C20" s="91"/>
      <c r="D20" s="92"/>
      <c r="E20" s="93"/>
      <c r="F20" s="95"/>
      <c r="G20" s="27"/>
      <c r="H20" s="104"/>
      <c r="I20" s="109">
        <f>IF(Terrain[[#This Row],[MOTIF]]="",0,Terrain[[#This Row],[MONTANT HTVA REALISE]])</f>
        <v>0</v>
      </c>
      <c r="J20" s="32"/>
      <c r="L20" s="55">
        <f>+F20-I20</f>
        <v>0</v>
      </c>
    </row>
    <row r="21" spans="1:12" ht="15.75" thickBot="1">
      <c r="A21" s="204" t="str">
        <f>IF(ISBLANK(Terrain[[#This Row],[DATE]]),"",ROW(Terrain[[#This Row],[NUM]])-ROW($A$19))</f>
        <v/>
      </c>
      <c r="B21" s="34"/>
      <c r="C21" s="98"/>
      <c r="D21" s="99"/>
      <c r="E21" s="98"/>
      <c r="F21" s="95"/>
      <c r="G21" s="27"/>
      <c r="H21" s="105"/>
      <c r="I21" s="110">
        <f>IF(Terrain[[#This Row],[MOTIF]]="",0,Terrain[[#This Row],[MONTANT HTVA REALISE]])</f>
        <v>0</v>
      </c>
      <c r="J21" s="32"/>
      <c r="L21" s="55">
        <f>+F21-I21</f>
        <v>0</v>
      </c>
    </row>
    <row r="22" spans="1:12" ht="15.75" thickBot="1">
      <c r="A22" s="204" t="str">
        <f>IF(ISBLANK(Terrain[[#This Row],[DATE]]),"",ROW(Terrain[[#This Row],[NUM]])-ROW($A$19))</f>
        <v/>
      </c>
      <c r="B22" s="34"/>
      <c r="C22" s="98"/>
      <c r="D22" s="99"/>
      <c r="E22" s="98"/>
      <c r="F22" s="95"/>
      <c r="G22" s="27"/>
      <c r="H22" s="105"/>
      <c r="I22" s="111">
        <f>IF(Terrain[[#This Row],[MOTIF]]="",0,Terrain[[#This Row],[MONTANT HTVA REALISE]])</f>
        <v>0</v>
      </c>
      <c r="J22" s="32"/>
      <c r="L22" s="55">
        <f t="shared" ref="L22:L85" si="1">+F22-I22</f>
        <v>0</v>
      </c>
    </row>
    <row r="23" spans="1:12" ht="15.75" thickBot="1">
      <c r="A23" s="204" t="str">
        <f>IF(ISBLANK(Terrain[[#This Row],[DATE]]),"",ROW(Terrain[[#This Row],[NUM]])-ROW($A$19))</f>
        <v/>
      </c>
      <c r="B23" s="34"/>
      <c r="C23" s="98"/>
      <c r="D23" s="99"/>
      <c r="E23" s="98"/>
      <c r="F23" s="95"/>
      <c r="G23" s="27"/>
      <c r="H23" s="105"/>
      <c r="I23" s="111">
        <f>IF(Terrain[[#This Row],[MOTIF]]="",0,Terrain[[#This Row],[MONTANT HTVA REALISE]])</f>
        <v>0</v>
      </c>
      <c r="J23" s="32"/>
      <c r="L23" s="55">
        <f t="shared" si="1"/>
        <v>0</v>
      </c>
    </row>
    <row r="24" spans="1:12" ht="15.75" thickBot="1">
      <c r="A24" s="204" t="str">
        <f>IF(ISBLANK(Terrain[[#This Row],[DATE]]),"",ROW(Terrain[[#This Row],[NUM]])-ROW($A$19))</f>
        <v/>
      </c>
      <c r="B24" s="34"/>
      <c r="C24" s="98"/>
      <c r="D24" s="99"/>
      <c r="E24" s="98"/>
      <c r="F24" s="95"/>
      <c r="G24" s="27"/>
      <c r="H24" s="105"/>
      <c r="I24" s="111">
        <f>IF(Terrain[[#This Row],[MOTIF]]="",0,Terrain[[#This Row],[MONTANT HTVA REALISE]])</f>
        <v>0</v>
      </c>
      <c r="J24" s="32"/>
      <c r="L24" s="55">
        <f t="shared" si="1"/>
        <v>0</v>
      </c>
    </row>
    <row r="25" spans="1:12" ht="15.75" thickBot="1">
      <c r="A25" s="204" t="str">
        <f>IF(ISBLANK(Terrain[[#This Row],[DATE]]),"",ROW(Terrain[[#This Row],[NUM]])-ROW($A$19))</f>
        <v/>
      </c>
      <c r="B25" s="34"/>
      <c r="C25" s="98"/>
      <c r="D25" s="99"/>
      <c r="E25" s="98"/>
      <c r="F25" s="95"/>
      <c r="G25" s="27"/>
      <c r="H25" s="105"/>
      <c r="I25" s="111">
        <f>IF(Terrain[[#This Row],[MOTIF]]="",0,Terrain[[#This Row],[MONTANT HTVA REALISE]])</f>
        <v>0</v>
      </c>
      <c r="J25" s="32"/>
      <c r="L25" s="55">
        <f t="shared" si="1"/>
        <v>0</v>
      </c>
    </row>
    <row r="26" spans="1:12" ht="15.75" thickBot="1">
      <c r="A26" s="204" t="str">
        <f>IF(ISBLANK(Terrain[[#This Row],[DATE]]),"",ROW(Terrain[[#This Row],[NUM]])-ROW($A$19))</f>
        <v/>
      </c>
      <c r="B26" s="34"/>
      <c r="C26" s="98"/>
      <c r="D26" s="99"/>
      <c r="E26" s="98"/>
      <c r="F26" s="95"/>
      <c r="G26" s="27"/>
      <c r="H26" s="105"/>
      <c r="I26" s="111">
        <f>IF(Terrain[[#This Row],[MOTIF]]="",0,Terrain[[#This Row],[MONTANT HTVA REALISE]])</f>
        <v>0</v>
      </c>
      <c r="J26" s="32"/>
      <c r="L26" s="55">
        <f t="shared" si="1"/>
        <v>0</v>
      </c>
    </row>
    <row r="27" spans="1:12" ht="15.75" thickBot="1">
      <c r="A27" s="204" t="str">
        <f>IF(ISBLANK(Terrain[[#This Row],[DATE]]),"",ROW(Terrain[[#This Row],[NUM]])-ROW($A$19))</f>
        <v/>
      </c>
      <c r="B27" s="34"/>
      <c r="C27" s="98"/>
      <c r="D27" s="99"/>
      <c r="E27" s="98"/>
      <c r="F27" s="95"/>
      <c r="G27" s="27"/>
      <c r="H27" s="105"/>
      <c r="I27" s="111">
        <f>IF(Terrain[[#This Row],[MOTIF]]="",0,Terrain[[#This Row],[MONTANT HTVA REALISE]])</f>
        <v>0</v>
      </c>
      <c r="J27" s="32"/>
      <c r="L27" s="55">
        <f t="shared" si="1"/>
        <v>0</v>
      </c>
    </row>
    <row r="28" spans="1:12" ht="15.75" thickBot="1">
      <c r="A28" s="204" t="str">
        <f>IF(ISBLANK(Terrain[[#This Row],[DATE]]),"",ROW(Terrain[[#This Row],[NUM]])-ROW($A$19))</f>
        <v/>
      </c>
      <c r="B28" s="34"/>
      <c r="C28" s="98"/>
      <c r="D28" s="99"/>
      <c r="E28" s="98"/>
      <c r="F28" s="95"/>
      <c r="G28" s="27"/>
      <c r="H28" s="105"/>
      <c r="I28" s="111">
        <f>IF(Terrain[[#This Row],[MOTIF]]="",0,Terrain[[#This Row],[MONTANT HTVA REALISE]])</f>
        <v>0</v>
      </c>
      <c r="J28" s="32"/>
      <c r="L28" s="55">
        <f t="shared" si="1"/>
        <v>0</v>
      </c>
    </row>
    <row r="29" spans="1:12" ht="15.75" thickBot="1">
      <c r="A29" s="204" t="str">
        <f>IF(ISBLANK(Terrain[[#This Row],[DATE]]),"",ROW(Terrain[[#This Row],[NUM]])-ROW($A$19))</f>
        <v/>
      </c>
      <c r="B29" s="34"/>
      <c r="C29" s="98"/>
      <c r="D29" s="99"/>
      <c r="E29" s="98"/>
      <c r="F29" s="95"/>
      <c r="G29" s="27"/>
      <c r="H29" s="105"/>
      <c r="I29" s="111">
        <f>IF(Terrain[[#This Row],[MOTIF]]="",0,Terrain[[#This Row],[MONTANT HTVA REALISE]])</f>
        <v>0</v>
      </c>
      <c r="J29" s="32"/>
      <c r="L29" s="55">
        <f t="shared" si="1"/>
        <v>0</v>
      </c>
    </row>
    <row r="30" spans="1:12" ht="15.75" thickBot="1">
      <c r="A30" s="204" t="str">
        <f>IF(ISBLANK(Terrain[[#This Row],[DATE]]),"",ROW(Terrain[[#This Row],[NUM]])-ROW($A$19))</f>
        <v/>
      </c>
      <c r="B30" s="34"/>
      <c r="C30" s="98"/>
      <c r="D30" s="99"/>
      <c r="E30" s="98"/>
      <c r="F30" s="95"/>
      <c r="G30" s="27"/>
      <c r="H30" s="105"/>
      <c r="I30" s="111">
        <f>IF(Terrain[[#This Row],[MOTIF]]="",0,Terrain[[#This Row],[MONTANT HTVA REALISE]])</f>
        <v>0</v>
      </c>
      <c r="J30" s="32"/>
      <c r="L30" s="55">
        <f t="shared" si="1"/>
        <v>0</v>
      </c>
    </row>
    <row r="31" spans="1:12" ht="15.75" thickBot="1">
      <c r="A31" s="204" t="str">
        <f>IF(ISBLANK(Terrain[[#This Row],[DATE]]),"",ROW(Terrain[[#This Row],[NUM]])-ROW($A$19))</f>
        <v/>
      </c>
      <c r="B31" s="34"/>
      <c r="C31" s="98"/>
      <c r="D31" s="99"/>
      <c r="E31" s="98"/>
      <c r="F31" s="95"/>
      <c r="G31" s="27"/>
      <c r="H31" s="105"/>
      <c r="I31" s="111">
        <f>IF(Terrain[[#This Row],[MOTIF]]="",0,Terrain[[#This Row],[MONTANT HTVA REALISE]])</f>
        <v>0</v>
      </c>
      <c r="J31" s="32"/>
      <c r="L31" s="55">
        <f t="shared" si="1"/>
        <v>0</v>
      </c>
    </row>
    <row r="32" spans="1:12" ht="15.75" thickBot="1">
      <c r="A32" s="204" t="str">
        <f>IF(ISBLANK(Terrain[[#This Row],[DATE]]),"",ROW(Terrain[[#This Row],[NUM]])-ROW($A$19))</f>
        <v/>
      </c>
      <c r="B32" s="34"/>
      <c r="C32" s="98"/>
      <c r="D32" s="99"/>
      <c r="E32" s="98"/>
      <c r="F32" s="95"/>
      <c r="G32" s="27"/>
      <c r="H32" s="105"/>
      <c r="I32" s="111">
        <f>IF(Terrain[[#This Row],[MOTIF]]="",0,Terrain[[#This Row],[MONTANT HTVA REALISE]])</f>
        <v>0</v>
      </c>
      <c r="J32" s="32"/>
      <c r="L32" s="55">
        <f t="shared" si="1"/>
        <v>0</v>
      </c>
    </row>
    <row r="33" spans="1:12" ht="15.75" thickBot="1">
      <c r="A33" s="204" t="str">
        <f>IF(ISBLANK(Terrain[[#This Row],[DATE]]),"",ROW(Terrain[[#This Row],[NUM]])-ROW($A$19))</f>
        <v/>
      </c>
      <c r="B33" s="34"/>
      <c r="C33" s="98"/>
      <c r="D33" s="99"/>
      <c r="E33" s="98"/>
      <c r="F33" s="95"/>
      <c r="G33" s="27"/>
      <c r="H33" s="105"/>
      <c r="I33" s="111">
        <f>IF(Terrain[[#This Row],[MOTIF]]="",0,Terrain[[#This Row],[MONTANT HTVA REALISE]])</f>
        <v>0</v>
      </c>
      <c r="J33" s="32"/>
      <c r="L33" s="55">
        <f t="shared" si="1"/>
        <v>0</v>
      </c>
    </row>
    <row r="34" spans="1:12" ht="15.75" thickBot="1">
      <c r="A34" s="204" t="str">
        <f>IF(ISBLANK(Terrain[[#This Row],[DATE]]),"",ROW(Terrain[[#This Row],[NUM]])-ROW($A$19))</f>
        <v/>
      </c>
      <c r="B34" s="34"/>
      <c r="C34" s="98"/>
      <c r="D34" s="99"/>
      <c r="E34" s="98"/>
      <c r="F34" s="95"/>
      <c r="G34" s="27"/>
      <c r="H34" s="105"/>
      <c r="I34" s="111">
        <f>IF(Terrain[[#This Row],[MOTIF]]="",0,Terrain[[#This Row],[MONTANT HTVA REALISE]])</f>
        <v>0</v>
      </c>
      <c r="J34" s="32"/>
      <c r="L34" s="55">
        <f t="shared" si="1"/>
        <v>0</v>
      </c>
    </row>
    <row r="35" spans="1:12" ht="15.75" thickBot="1">
      <c r="A35" s="204" t="str">
        <f>IF(ISBLANK(Terrain[[#This Row],[DATE]]),"",ROW(Terrain[[#This Row],[NUM]])-ROW($A$19))</f>
        <v/>
      </c>
      <c r="B35" s="34"/>
      <c r="C35" s="98"/>
      <c r="D35" s="99"/>
      <c r="E35" s="98"/>
      <c r="F35" s="95"/>
      <c r="G35" s="27"/>
      <c r="H35" s="105"/>
      <c r="I35" s="111">
        <f>IF(Terrain[[#This Row],[MOTIF]]="",0,Terrain[[#This Row],[MONTANT HTVA REALISE]])</f>
        <v>0</v>
      </c>
      <c r="J35" s="32"/>
      <c r="L35" s="55">
        <f t="shared" si="1"/>
        <v>0</v>
      </c>
    </row>
    <row r="36" spans="1:12" ht="15.75" thickBot="1">
      <c r="A36" s="204" t="str">
        <f>IF(ISBLANK(Terrain[[#This Row],[DATE]]),"",ROW(Terrain[[#This Row],[NUM]])-ROW($A$19))</f>
        <v/>
      </c>
      <c r="B36" s="34"/>
      <c r="C36" s="98"/>
      <c r="D36" s="99"/>
      <c r="E36" s="98"/>
      <c r="F36" s="95"/>
      <c r="G36" s="27"/>
      <c r="H36" s="105"/>
      <c r="I36" s="111">
        <f>IF(Terrain[[#This Row],[MOTIF]]="",0,Terrain[[#This Row],[MONTANT HTVA REALISE]])</f>
        <v>0</v>
      </c>
      <c r="J36" s="32"/>
      <c r="L36" s="55">
        <f t="shared" si="1"/>
        <v>0</v>
      </c>
    </row>
    <row r="37" spans="1:12" ht="15.75" thickBot="1">
      <c r="A37" s="204" t="str">
        <f>IF(ISBLANK(Terrain[[#This Row],[DATE]]),"",ROW(Terrain[[#This Row],[NUM]])-ROW($A$19))</f>
        <v/>
      </c>
      <c r="B37" s="34"/>
      <c r="C37" s="98"/>
      <c r="D37" s="99"/>
      <c r="E37" s="98"/>
      <c r="F37" s="95"/>
      <c r="G37" s="27"/>
      <c r="H37" s="105"/>
      <c r="I37" s="111">
        <f>IF(Terrain[[#This Row],[MOTIF]]="",0,Terrain[[#This Row],[MONTANT HTVA REALISE]])</f>
        <v>0</v>
      </c>
      <c r="J37" s="32"/>
      <c r="L37" s="55">
        <f t="shared" si="1"/>
        <v>0</v>
      </c>
    </row>
    <row r="38" spans="1:12" ht="15.75" thickBot="1">
      <c r="A38" s="204" t="str">
        <f>IF(ISBLANK(Terrain[[#This Row],[DATE]]),"",ROW(Terrain[[#This Row],[NUM]])-ROW($A$19))</f>
        <v/>
      </c>
      <c r="B38" s="34"/>
      <c r="C38" s="98"/>
      <c r="D38" s="99"/>
      <c r="E38" s="98"/>
      <c r="F38" s="95"/>
      <c r="G38" s="27"/>
      <c r="H38" s="105"/>
      <c r="I38" s="111">
        <f>IF(Terrain[[#This Row],[MOTIF]]="",0,Terrain[[#This Row],[MONTANT HTVA REALISE]])</f>
        <v>0</v>
      </c>
      <c r="J38" s="32"/>
      <c r="L38" s="55">
        <f t="shared" si="1"/>
        <v>0</v>
      </c>
    </row>
    <row r="39" spans="1:12" ht="15.75" thickBot="1">
      <c r="A39" s="204" t="str">
        <f>IF(ISBLANK(Terrain[[#This Row],[DATE]]),"",ROW(Terrain[[#This Row],[NUM]])-ROW($A$19))</f>
        <v/>
      </c>
      <c r="B39" s="34"/>
      <c r="C39" s="98"/>
      <c r="D39" s="99"/>
      <c r="E39" s="98"/>
      <c r="F39" s="95"/>
      <c r="G39" s="27"/>
      <c r="H39" s="105"/>
      <c r="I39" s="111">
        <f>IF(Terrain[[#This Row],[MOTIF]]="",0,Terrain[[#This Row],[MONTANT HTVA REALISE]])</f>
        <v>0</v>
      </c>
      <c r="J39" s="32"/>
      <c r="L39" s="55">
        <f t="shared" si="1"/>
        <v>0</v>
      </c>
    </row>
    <row r="40" spans="1:12" ht="15.75" thickBot="1">
      <c r="A40" s="204" t="str">
        <f>IF(ISBLANK(Terrain[[#This Row],[DATE]]),"",ROW(Terrain[[#This Row],[NUM]])-ROW($A$19))</f>
        <v/>
      </c>
      <c r="B40" s="34"/>
      <c r="C40" s="98"/>
      <c r="D40" s="99"/>
      <c r="E40" s="98"/>
      <c r="F40" s="95"/>
      <c r="G40" s="27"/>
      <c r="H40" s="105"/>
      <c r="I40" s="111">
        <f>IF(Terrain[[#This Row],[MOTIF]]="",0,Terrain[[#This Row],[MONTANT HTVA REALISE]])</f>
        <v>0</v>
      </c>
      <c r="J40" s="32"/>
      <c r="L40" s="55">
        <f t="shared" si="1"/>
        <v>0</v>
      </c>
    </row>
    <row r="41" spans="1:12" ht="15.75" thickBot="1">
      <c r="A41" s="204" t="str">
        <f>IF(ISBLANK(Terrain[[#This Row],[DATE]]),"",ROW(Terrain[[#This Row],[NUM]])-ROW($A$19))</f>
        <v/>
      </c>
      <c r="B41" s="34"/>
      <c r="C41" s="98"/>
      <c r="D41" s="99"/>
      <c r="E41" s="98"/>
      <c r="F41" s="95"/>
      <c r="G41" s="27"/>
      <c r="H41" s="105"/>
      <c r="I41" s="111">
        <f>IF(Terrain[[#This Row],[MOTIF]]="",0,Terrain[[#This Row],[MONTANT HTVA REALISE]])</f>
        <v>0</v>
      </c>
      <c r="J41" s="32"/>
      <c r="L41" s="55">
        <f t="shared" si="1"/>
        <v>0</v>
      </c>
    </row>
    <row r="42" spans="1:12" ht="15.75" thickBot="1">
      <c r="A42" s="204" t="str">
        <f>IF(ISBLANK(Terrain[[#This Row],[DATE]]),"",ROW(Terrain[[#This Row],[NUM]])-ROW($A$19))</f>
        <v/>
      </c>
      <c r="B42" s="34"/>
      <c r="C42" s="98"/>
      <c r="D42" s="99"/>
      <c r="E42" s="98"/>
      <c r="F42" s="95"/>
      <c r="G42" s="27"/>
      <c r="H42" s="105"/>
      <c r="I42" s="111">
        <f>IF(Terrain[[#This Row],[MOTIF]]="",0,Terrain[[#This Row],[MONTANT HTVA REALISE]])</f>
        <v>0</v>
      </c>
      <c r="J42" s="32"/>
      <c r="L42" s="55">
        <f t="shared" si="1"/>
        <v>0</v>
      </c>
    </row>
    <row r="43" spans="1:12" ht="15.75" thickBot="1">
      <c r="A43" s="204" t="str">
        <f>IF(ISBLANK(Terrain[[#This Row],[DATE]]),"",ROW(Terrain[[#This Row],[NUM]])-ROW($A$19))</f>
        <v/>
      </c>
      <c r="B43" s="34"/>
      <c r="C43" s="98"/>
      <c r="D43" s="99"/>
      <c r="E43" s="98"/>
      <c r="F43" s="95"/>
      <c r="G43" s="27"/>
      <c r="H43" s="105"/>
      <c r="I43" s="111">
        <f>IF(Terrain[[#This Row],[MOTIF]]="",0,Terrain[[#This Row],[MONTANT HTVA REALISE]])</f>
        <v>0</v>
      </c>
      <c r="J43" s="32"/>
      <c r="L43" s="55">
        <f t="shared" si="1"/>
        <v>0</v>
      </c>
    </row>
    <row r="44" spans="1:12" ht="15.75" thickBot="1">
      <c r="A44" s="204" t="str">
        <f>IF(ISBLANK(Terrain[[#This Row],[DATE]]),"",ROW(Terrain[[#This Row],[NUM]])-ROW($A$19))</f>
        <v/>
      </c>
      <c r="B44" s="34"/>
      <c r="C44" s="98"/>
      <c r="D44" s="99"/>
      <c r="E44" s="98"/>
      <c r="F44" s="95"/>
      <c r="G44" s="27"/>
      <c r="H44" s="105"/>
      <c r="I44" s="111">
        <f>IF(Terrain[[#This Row],[MOTIF]]="",0,Terrain[[#This Row],[MONTANT HTVA REALISE]])</f>
        <v>0</v>
      </c>
      <c r="J44" s="32"/>
      <c r="L44" s="55">
        <f t="shared" si="1"/>
        <v>0</v>
      </c>
    </row>
    <row r="45" spans="1:12" ht="15.75" thickBot="1">
      <c r="A45" s="204" t="str">
        <f>IF(ISBLANK(Terrain[[#This Row],[DATE]]),"",ROW(Terrain[[#This Row],[NUM]])-ROW($A$19))</f>
        <v/>
      </c>
      <c r="B45" s="34"/>
      <c r="C45" s="98"/>
      <c r="D45" s="99"/>
      <c r="E45" s="98"/>
      <c r="F45" s="95"/>
      <c r="G45" s="27"/>
      <c r="H45" s="105"/>
      <c r="I45" s="111">
        <f>IF(Terrain[[#This Row],[MOTIF]]="",0,Terrain[[#This Row],[MONTANT HTVA REALISE]])</f>
        <v>0</v>
      </c>
      <c r="J45" s="32"/>
      <c r="L45" s="55">
        <f t="shared" si="1"/>
        <v>0</v>
      </c>
    </row>
    <row r="46" spans="1:12" ht="15.75" thickBot="1">
      <c r="A46" s="204" t="str">
        <f>IF(ISBLANK(Terrain[[#This Row],[DATE]]),"",ROW(Terrain[[#This Row],[NUM]])-ROW($A$19))</f>
        <v/>
      </c>
      <c r="B46" s="34"/>
      <c r="C46" s="98"/>
      <c r="D46" s="99"/>
      <c r="E46" s="98"/>
      <c r="F46" s="95"/>
      <c r="G46" s="27"/>
      <c r="H46" s="105"/>
      <c r="I46" s="111">
        <f>IF(Terrain[[#This Row],[MOTIF]]="",0,Terrain[[#This Row],[MONTANT HTVA REALISE]])</f>
        <v>0</v>
      </c>
      <c r="J46" s="32"/>
      <c r="L46" s="55">
        <f t="shared" si="1"/>
        <v>0</v>
      </c>
    </row>
    <row r="47" spans="1:12" ht="15.75" thickBot="1">
      <c r="A47" s="204" t="str">
        <f>IF(ISBLANK(Terrain[[#This Row],[DATE]]),"",ROW(Terrain[[#This Row],[NUM]])-ROW($A$19))</f>
        <v/>
      </c>
      <c r="B47" s="34"/>
      <c r="C47" s="98"/>
      <c r="D47" s="99"/>
      <c r="E47" s="98"/>
      <c r="F47" s="95"/>
      <c r="G47" s="27"/>
      <c r="H47" s="105"/>
      <c r="I47" s="111">
        <f>IF(Terrain[[#This Row],[MOTIF]]="",0,Terrain[[#This Row],[MONTANT HTVA REALISE]])</f>
        <v>0</v>
      </c>
      <c r="J47" s="32"/>
      <c r="L47" s="55">
        <f t="shared" si="1"/>
        <v>0</v>
      </c>
    </row>
    <row r="48" spans="1:12" ht="15.75" thickBot="1">
      <c r="A48" s="204" t="str">
        <f>IF(ISBLANK(Terrain[[#This Row],[DATE]]),"",ROW(Terrain[[#This Row],[NUM]])-ROW($A$19))</f>
        <v/>
      </c>
      <c r="B48" s="34"/>
      <c r="C48" s="98"/>
      <c r="D48" s="99"/>
      <c r="E48" s="98"/>
      <c r="F48" s="95"/>
      <c r="G48" s="27"/>
      <c r="H48" s="105"/>
      <c r="I48" s="111">
        <f>IF(Terrain[[#This Row],[MOTIF]]="",0,Terrain[[#This Row],[MONTANT HTVA REALISE]])</f>
        <v>0</v>
      </c>
      <c r="J48" s="32"/>
      <c r="L48" s="55">
        <f t="shared" si="1"/>
        <v>0</v>
      </c>
    </row>
    <row r="49" spans="1:12" ht="15.75" thickBot="1">
      <c r="A49" s="204" t="str">
        <f>IF(ISBLANK(Terrain[[#This Row],[DATE]]),"",ROW(Terrain[[#This Row],[NUM]])-ROW($A$19))</f>
        <v/>
      </c>
      <c r="B49" s="34"/>
      <c r="C49" s="98"/>
      <c r="D49" s="99"/>
      <c r="E49" s="98"/>
      <c r="F49" s="95"/>
      <c r="G49" s="27"/>
      <c r="H49" s="105"/>
      <c r="I49" s="111">
        <f>IF(Terrain[[#This Row],[MOTIF]]="",0,Terrain[[#This Row],[MONTANT HTVA REALISE]])</f>
        <v>0</v>
      </c>
      <c r="J49" s="32"/>
      <c r="L49" s="55">
        <f t="shared" si="1"/>
        <v>0</v>
      </c>
    </row>
    <row r="50" spans="1:12" ht="15.75" thickBot="1">
      <c r="A50" s="204" t="str">
        <f>IF(ISBLANK(Terrain[[#This Row],[DATE]]),"",ROW(Terrain[[#This Row],[NUM]])-ROW($A$19))</f>
        <v/>
      </c>
      <c r="B50" s="34"/>
      <c r="C50" s="98"/>
      <c r="D50" s="99"/>
      <c r="E50" s="98"/>
      <c r="F50" s="95"/>
      <c r="G50" s="27"/>
      <c r="H50" s="105"/>
      <c r="I50" s="111">
        <f>IF(Terrain[[#This Row],[MOTIF]]="",0,Terrain[[#This Row],[MONTANT HTVA REALISE]])</f>
        <v>0</v>
      </c>
      <c r="J50" s="32"/>
      <c r="L50" s="55">
        <f t="shared" si="1"/>
        <v>0</v>
      </c>
    </row>
    <row r="51" spans="1:12" ht="15.75" thickBot="1">
      <c r="A51" s="204" t="str">
        <f>IF(ISBLANK(Terrain[[#This Row],[DATE]]),"",ROW(Terrain[[#This Row],[NUM]])-ROW($A$19))</f>
        <v/>
      </c>
      <c r="B51" s="34"/>
      <c r="C51" s="98"/>
      <c r="D51" s="99"/>
      <c r="E51" s="98"/>
      <c r="F51" s="95"/>
      <c r="G51" s="27"/>
      <c r="H51" s="105"/>
      <c r="I51" s="111">
        <f>IF(Terrain[[#This Row],[MOTIF]]="",0,Terrain[[#This Row],[MONTANT HTVA REALISE]])</f>
        <v>0</v>
      </c>
      <c r="J51" s="32"/>
      <c r="L51" s="55">
        <f t="shared" si="1"/>
        <v>0</v>
      </c>
    </row>
    <row r="52" spans="1:12" ht="15.75" thickBot="1">
      <c r="A52" s="204" t="str">
        <f>IF(ISBLANK(Terrain[[#This Row],[DATE]]),"",ROW(Terrain[[#This Row],[NUM]])-ROW($A$19))</f>
        <v/>
      </c>
      <c r="B52" s="34"/>
      <c r="C52" s="98"/>
      <c r="D52" s="99"/>
      <c r="E52" s="98"/>
      <c r="F52" s="95"/>
      <c r="G52" s="27"/>
      <c r="H52" s="105"/>
      <c r="I52" s="111">
        <f>IF(Terrain[[#This Row],[MOTIF]]="",0,Terrain[[#This Row],[MONTANT HTVA REALISE]])</f>
        <v>0</v>
      </c>
      <c r="J52" s="32"/>
      <c r="L52" s="55">
        <f t="shared" si="1"/>
        <v>0</v>
      </c>
    </row>
    <row r="53" spans="1:12" ht="15.75" thickBot="1">
      <c r="A53" s="204" t="str">
        <f>IF(ISBLANK(Terrain[[#This Row],[DATE]]),"",ROW(Terrain[[#This Row],[NUM]])-ROW($A$19))</f>
        <v/>
      </c>
      <c r="B53" s="34"/>
      <c r="C53" s="98"/>
      <c r="D53" s="99"/>
      <c r="E53" s="98"/>
      <c r="F53" s="95"/>
      <c r="G53" s="27"/>
      <c r="H53" s="105"/>
      <c r="I53" s="111">
        <f>IF(Terrain[[#This Row],[MOTIF]]="",0,Terrain[[#This Row],[MONTANT HTVA REALISE]])</f>
        <v>0</v>
      </c>
      <c r="J53" s="32"/>
      <c r="L53" s="55">
        <f t="shared" si="1"/>
        <v>0</v>
      </c>
    </row>
    <row r="54" spans="1:12" ht="15.75" thickBot="1">
      <c r="A54" s="204" t="str">
        <f>IF(ISBLANK(Terrain[[#This Row],[DATE]]),"",ROW(Terrain[[#This Row],[NUM]])-ROW($A$19))</f>
        <v/>
      </c>
      <c r="B54" s="34"/>
      <c r="C54" s="98"/>
      <c r="D54" s="99"/>
      <c r="E54" s="98"/>
      <c r="F54" s="95"/>
      <c r="G54" s="27"/>
      <c r="H54" s="105"/>
      <c r="I54" s="111">
        <f>IF(Terrain[[#This Row],[MOTIF]]="",0,Terrain[[#This Row],[MONTANT HTVA REALISE]])</f>
        <v>0</v>
      </c>
      <c r="J54" s="32"/>
      <c r="L54" s="55">
        <f t="shared" si="1"/>
        <v>0</v>
      </c>
    </row>
    <row r="55" spans="1:12" ht="15.75" thickBot="1">
      <c r="A55" s="204" t="str">
        <f>IF(ISBLANK(Terrain[[#This Row],[DATE]]),"",ROW(Terrain[[#This Row],[NUM]])-ROW($A$19))</f>
        <v/>
      </c>
      <c r="B55" s="34"/>
      <c r="C55" s="98"/>
      <c r="D55" s="99"/>
      <c r="E55" s="98"/>
      <c r="F55" s="95"/>
      <c r="G55" s="27"/>
      <c r="H55" s="105"/>
      <c r="I55" s="111">
        <f>IF(Terrain[[#This Row],[MOTIF]]="",0,Terrain[[#This Row],[MONTANT HTVA REALISE]])</f>
        <v>0</v>
      </c>
      <c r="J55" s="32"/>
      <c r="L55" s="55">
        <f t="shared" si="1"/>
        <v>0</v>
      </c>
    </row>
    <row r="56" spans="1:12" ht="15.75" thickBot="1">
      <c r="A56" s="204" t="str">
        <f>IF(ISBLANK(Terrain[[#This Row],[DATE]]),"",ROW(Terrain[[#This Row],[NUM]])-ROW($A$19))</f>
        <v/>
      </c>
      <c r="B56" s="34"/>
      <c r="C56" s="98"/>
      <c r="D56" s="99"/>
      <c r="E56" s="98"/>
      <c r="F56" s="95"/>
      <c r="G56" s="27"/>
      <c r="H56" s="105"/>
      <c r="I56" s="111">
        <f>IF(Terrain[[#This Row],[MOTIF]]="",0,Terrain[[#This Row],[MONTANT HTVA REALISE]])</f>
        <v>0</v>
      </c>
      <c r="J56" s="32"/>
      <c r="L56" s="55">
        <f t="shared" si="1"/>
        <v>0</v>
      </c>
    </row>
    <row r="57" spans="1:12" ht="15.75" thickBot="1">
      <c r="A57" s="204" t="str">
        <f>IF(ISBLANK(Terrain[[#This Row],[DATE]]),"",ROW(Terrain[[#This Row],[NUM]])-ROW($A$19))</f>
        <v/>
      </c>
      <c r="B57" s="34"/>
      <c r="C57" s="98"/>
      <c r="D57" s="99"/>
      <c r="E57" s="98"/>
      <c r="F57" s="95"/>
      <c r="G57" s="27"/>
      <c r="H57" s="105"/>
      <c r="I57" s="111">
        <f>IF(Terrain[[#This Row],[MOTIF]]="",0,Terrain[[#This Row],[MONTANT HTVA REALISE]])</f>
        <v>0</v>
      </c>
      <c r="J57" s="32"/>
      <c r="L57" s="55">
        <f t="shared" si="1"/>
        <v>0</v>
      </c>
    </row>
    <row r="58" spans="1:12" ht="15.75" thickBot="1">
      <c r="A58" s="204" t="str">
        <f>IF(ISBLANK(Terrain[[#This Row],[DATE]]),"",ROW(Terrain[[#This Row],[NUM]])-ROW($A$19))</f>
        <v/>
      </c>
      <c r="B58" s="34"/>
      <c r="C58" s="98"/>
      <c r="D58" s="99"/>
      <c r="E58" s="98"/>
      <c r="F58" s="95"/>
      <c r="G58" s="27"/>
      <c r="H58" s="105"/>
      <c r="I58" s="111">
        <f>IF(Terrain[[#This Row],[MOTIF]]="",0,Terrain[[#This Row],[MONTANT HTVA REALISE]])</f>
        <v>0</v>
      </c>
      <c r="J58" s="32"/>
      <c r="L58" s="55">
        <f t="shared" si="1"/>
        <v>0</v>
      </c>
    </row>
    <row r="59" spans="1:12" ht="15.75" thickBot="1">
      <c r="A59" s="204" t="str">
        <f>IF(ISBLANK(Terrain[[#This Row],[DATE]]),"",ROW(Terrain[[#This Row],[NUM]])-ROW($A$19))</f>
        <v/>
      </c>
      <c r="B59" s="34"/>
      <c r="C59" s="98"/>
      <c r="D59" s="99"/>
      <c r="E59" s="98"/>
      <c r="F59" s="95"/>
      <c r="G59" s="27"/>
      <c r="H59" s="105"/>
      <c r="I59" s="111">
        <f>IF(Terrain[[#This Row],[MOTIF]]="",0,Terrain[[#This Row],[MONTANT HTVA REALISE]])</f>
        <v>0</v>
      </c>
      <c r="J59" s="32"/>
      <c r="L59" s="55">
        <f t="shared" si="1"/>
        <v>0</v>
      </c>
    </row>
    <row r="60" spans="1:12" ht="15.75" thickBot="1">
      <c r="A60" s="204" t="str">
        <f>IF(ISBLANK(Terrain[[#This Row],[DATE]]),"",ROW(Terrain[[#This Row],[NUM]])-ROW($A$19))</f>
        <v/>
      </c>
      <c r="B60" s="34"/>
      <c r="C60" s="98"/>
      <c r="D60" s="99"/>
      <c r="E60" s="98"/>
      <c r="F60" s="95"/>
      <c r="G60" s="27"/>
      <c r="H60" s="105"/>
      <c r="I60" s="111">
        <f>IF(Terrain[[#This Row],[MOTIF]]="",0,Terrain[[#This Row],[MONTANT HTVA REALISE]])</f>
        <v>0</v>
      </c>
      <c r="J60" s="32"/>
      <c r="L60" s="55">
        <f t="shared" si="1"/>
        <v>0</v>
      </c>
    </row>
    <row r="61" spans="1:12" ht="15.75" thickBot="1">
      <c r="A61" s="204" t="str">
        <f>IF(ISBLANK(Terrain[[#This Row],[DATE]]),"",ROW(Terrain[[#This Row],[NUM]])-ROW($A$19))</f>
        <v/>
      </c>
      <c r="B61" s="34"/>
      <c r="C61" s="98"/>
      <c r="D61" s="99"/>
      <c r="E61" s="98"/>
      <c r="F61" s="95"/>
      <c r="G61" s="27"/>
      <c r="H61" s="105"/>
      <c r="I61" s="111">
        <f>IF(Terrain[[#This Row],[MOTIF]]="",0,Terrain[[#This Row],[MONTANT HTVA REALISE]])</f>
        <v>0</v>
      </c>
      <c r="J61" s="32"/>
      <c r="L61" s="55">
        <f t="shared" si="1"/>
        <v>0</v>
      </c>
    </row>
    <row r="62" spans="1:12" ht="15.75" thickBot="1">
      <c r="A62" s="204" t="str">
        <f>IF(ISBLANK(Terrain[[#This Row],[DATE]]),"",ROW(Terrain[[#This Row],[NUM]])-ROW($A$19))</f>
        <v/>
      </c>
      <c r="B62" s="34"/>
      <c r="C62" s="98"/>
      <c r="D62" s="99"/>
      <c r="E62" s="98"/>
      <c r="F62" s="95"/>
      <c r="G62" s="27"/>
      <c r="H62" s="105"/>
      <c r="I62" s="111">
        <f>IF(Terrain[[#This Row],[MOTIF]]="",0,Terrain[[#This Row],[MONTANT HTVA REALISE]])</f>
        <v>0</v>
      </c>
      <c r="J62" s="32"/>
      <c r="L62" s="55">
        <f t="shared" si="1"/>
        <v>0</v>
      </c>
    </row>
    <row r="63" spans="1:12" ht="15.75" thickBot="1">
      <c r="A63" s="204" t="str">
        <f>IF(ISBLANK(Terrain[[#This Row],[DATE]]),"",ROW(Terrain[[#This Row],[NUM]])-ROW($A$19))</f>
        <v/>
      </c>
      <c r="B63" s="34"/>
      <c r="C63" s="98"/>
      <c r="D63" s="99"/>
      <c r="E63" s="98"/>
      <c r="F63" s="95"/>
      <c r="G63" s="27"/>
      <c r="H63" s="105"/>
      <c r="I63" s="111">
        <f>IF(Terrain[[#This Row],[MOTIF]]="",0,Terrain[[#This Row],[MONTANT HTVA REALISE]])</f>
        <v>0</v>
      </c>
      <c r="J63" s="32"/>
      <c r="L63" s="55">
        <f t="shared" si="1"/>
        <v>0</v>
      </c>
    </row>
    <row r="64" spans="1:12" ht="15.75" thickBot="1">
      <c r="A64" s="204" t="str">
        <f>IF(ISBLANK(Terrain[[#This Row],[DATE]]),"",ROW(Terrain[[#This Row],[NUM]])-ROW($A$19))</f>
        <v/>
      </c>
      <c r="B64" s="34"/>
      <c r="C64" s="98"/>
      <c r="D64" s="99"/>
      <c r="E64" s="98"/>
      <c r="F64" s="95"/>
      <c r="G64" s="27"/>
      <c r="H64" s="105"/>
      <c r="I64" s="111">
        <f>IF(Terrain[[#This Row],[MOTIF]]="",0,Terrain[[#This Row],[MONTANT HTVA REALISE]])</f>
        <v>0</v>
      </c>
      <c r="J64" s="32"/>
      <c r="L64" s="55">
        <f t="shared" si="1"/>
        <v>0</v>
      </c>
    </row>
    <row r="65" spans="1:12" ht="15.75" thickBot="1">
      <c r="A65" s="204" t="str">
        <f>IF(ISBLANK(Terrain[[#This Row],[DATE]]),"",ROW(Terrain[[#This Row],[NUM]])-ROW($A$19))</f>
        <v/>
      </c>
      <c r="B65" s="34"/>
      <c r="C65" s="98"/>
      <c r="D65" s="99"/>
      <c r="E65" s="98"/>
      <c r="F65" s="95"/>
      <c r="G65" s="27"/>
      <c r="H65" s="105"/>
      <c r="I65" s="111">
        <f>IF(Terrain[[#This Row],[MOTIF]]="",0,Terrain[[#This Row],[MONTANT HTVA REALISE]])</f>
        <v>0</v>
      </c>
      <c r="J65" s="32"/>
      <c r="L65" s="55">
        <f t="shared" si="1"/>
        <v>0</v>
      </c>
    </row>
    <row r="66" spans="1:12" ht="15.75" thickBot="1">
      <c r="A66" s="204" t="str">
        <f>IF(ISBLANK(Terrain[[#This Row],[DATE]]),"",ROW(Terrain[[#This Row],[NUM]])-ROW($A$19))</f>
        <v/>
      </c>
      <c r="B66" s="34"/>
      <c r="C66" s="98"/>
      <c r="D66" s="99"/>
      <c r="E66" s="98"/>
      <c r="F66" s="95"/>
      <c r="G66" s="27"/>
      <c r="H66" s="105"/>
      <c r="I66" s="111">
        <f>IF(Terrain[[#This Row],[MOTIF]]="",0,Terrain[[#This Row],[MONTANT HTVA REALISE]])</f>
        <v>0</v>
      </c>
      <c r="J66" s="32"/>
      <c r="L66" s="55">
        <f t="shared" si="1"/>
        <v>0</v>
      </c>
    </row>
    <row r="67" spans="1:12" ht="15.75" thickBot="1">
      <c r="A67" s="204" t="str">
        <f>IF(ISBLANK(Terrain[[#This Row],[DATE]]),"",ROW(Terrain[[#This Row],[NUM]])-ROW($A$19))</f>
        <v/>
      </c>
      <c r="B67" s="34"/>
      <c r="C67" s="98"/>
      <c r="D67" s="99"/>
      <c r="E67" s="98"/>
      <c r="F67" s="95"/>
      <c r="G67" s="27"/>
      <c r="H67" s="105"/>
      <c r="I67" s="111">
        <f>IF(Terrain[[#This Row],[MOTIF]]="",0,Terrain[[#This Row],[MONTANT HTVA REALISE]])</f>
        <v>0</v>
      </c>
      <c r="J67" s="32"/>
      <c r="L67" s="55">
        <f t="shared" si="1"/>
        <v>0</v>
      </c>
    </row>
    <row r="68" spans="1:12" ht="15.75" thickBot="1">
      <c r="A68" s="204" t="str">
        <f>IF(ISBLANK(Terrain[[#This Row],[DATE]]),"",ROW(Terrain[[#This Row],[NUM]])-ROW($A$19))</f>
        <v/>
      </c>
      <c r="B68" s="34"/>
      <c r="C68" s="98"/>
      <c r="D68" s="99"/>
      <c r="E68" s="98"/>
      <c r="F68" s="95"/>
      <c r="G68" s="27"/>
      <c r="H68" s="105"/>
      <c r="I68" s="111">
        <f>IF(Terrain[[#This Row],[MOTIF]]="",0,Terrain[[#This Row],[MONTANT HTVA REALISE]])</f>
        <v>0</v>
      </c>
      <c r="J68" s="32"/>
      <c r="L68" s="55">
        <f t="shared" si="1"/>
        <v>0</v>
      </c>
    </row>
    <row r="69" spans="1:12" ht="15.75" thickBot="1">
      <c r="A69" s="204" t="str">
        <f>IF(ISBLANK(Terrain[[#This Row],[DATE]]),"",ROW(Terrain[[#This Row],[NUM]])-ROW($A$19))</f>
        <v/>
      </c>
      <c r="B69" s="34"/>
      <c r="C69" s="98"/>
      <c r="D69" s="99"/>
      <c r="E69" s="98"/>
      <c r="F69" s="95"/>
      <c r="G69" s="27"/>
      <c r="H69" s="105"/>
      <c r="I69" s="111">
        <f>IF(Terrain[[#This Row],[MOTIF]]="",0,Terrain[[#This Row],[MONTANT HTVA REALISE]])</f>
        <v>0</v>
      </c>
      <c r="J69" s="32"/>
      <c r="L69" s="55">
        <f t="shared" si="1"/>
        <v>0</v>
      </c>
    </row>
    <row r="70" spans="1:12" ht="15.75" thickBot="1">
      <c r="A70" s="204" t="str">
        <f>IF(ISBLANK(Terrain[[#This Row],[DATE]]),"",ROW(Terrain[[#This Row],[NUM]])-ROW($A$19))</f>
        <v/>
      </c>
      <c r="B70" s="34"/>
      <c r="C70" s="98"/>
      <c r="D70" s="99"/>
      <c r="E70" s="98"/>
      <c r="F70" s="95"/>
      <c r="G70" s="27"/>
      <c r="H70" s="105"/>
      <c r="I70" s="111">
        <f>IF(Terrain[[#This Row],[MOTIF]]="",0,Terrain[[#This Row],[MONTANT HTVA REALISE]])</f>
        <v>0</v>
      </c>
      <c r="J70" s="32"/>
      <c r="L70" s="55">
        <f t="shared" si="1"/>
        <v>0</v>
      </c>
    </row>
    <row r="71" spans="1:12" ht="15.75" thickBot="1">
      <c r="A71" s="204" t="str">
        <f>IF(ISBLANK(Terrain[[#This Row],[DATE]]),"",ROW(Terrain[[#This Row],[NUM]])-ROW($A$19))</f>
        <v/>
      </c>
      <c r="B71" s="34"/>
      <c r="C71" s="98"/>
      <c r="D71" s="99"/>
      <c r="E71" s="98"/>
      <c r="F71" s="95"/>
      <c r="G71" s="27"/>
      <c r="H71" s="105"/>
      <c r="I71" s="111">
        <f>IF(Terrain[[#This Row],[MOTIF]]="",0,Terrain[[#This Row],[MONTANT HTVA REALISE]])</f>
        <v>0</v>
      </c>
      <c r="J71" s="32"/>
      <c r="L71" s="55">
        <f t="shared" si="1"/>
        <v>0</v>
      </c>
    </row>
    <row r="72" spans="1:12" ht="15.75" thickBot="1">
      <c r="A72" s="204" t="str">
        <f>IF(ISBLANK(Terrain[[#This Row],[DATE]]),"",ROW(Terrain[[#This Row],[NUM]])-ROW($A$19))</f>
        <v/>
      </c>
      <c r="B72" s="34"/>
      <c r="C72" s="98"/>
      <c r="D72" s="99"/>
      <c r="E72" s="98"/>
      <c r="F72" s="95"/>
      <c r="G72" s="27"/>
      <c r="H72" s="105"/>
      <c r="I72" s="111">
        <f>IF(Terrain[[#This Row],[MOTIF]]="",0,Terrain[[#This Row],[MONTANT HTVA REALISE]])</f>
        <v>0</v>
      </c>
      <c r="J72" s="32"/>
      <c r="L72" s="55">
        <f t="shared" si="1"/>
        <v>0</v>
      </c>
    </row>
    <row r="73" spans="1:12" ht="15.75" thickBot="1">
      <c r="A73" s="204" t="str">
        <f>IF(ISBLANK(Terrain[[#This Row],[DATE]]),"",ROW(Terrain[[#This Row],[NUM]])-ROW($A$19))</f>
        <v/>
      </c>
      <c r="B73" s="34"/>
      <c r="C73" s="98"/>
      <c r="D73" s="99"/>
      <c r="E73" s="98"/>
      <c r="F73" s="95"/>
      <c r="G73" s="27"/>
      <c r="H73" s="105"/>
      <c r="I73" s="111">
        <f>IF(Terrain[[#This Row],[MOTIF]]="",0,Terrain[[#This Row],[MONTANT HTVA REALISE]])</f>
        <v>0</v>
      </c>
      <c r="J73" s="32"/>
      <c r="L73" s="55">
        <f t="shared" si="1"/>
        <v>0</v>
      </c>
    </row>
    <row r="74" spans="1:12" ht="15.75" thickBot="1">
      <c r="A74" s="204" t="str">
        <f>IF(ISBLANK(Terrain[[#This Row],[DATE]]),"",ROW(Terrain[[#This Row],[NUM]])-ROW($A$19))</f>
        <v/>
      </c>
      <c r="B74" s="34"/>
      <c r="C74" s="98"/>
      <c r="D74" s="99"/>
      <c r="E74" s="98"/>
      <c r="F74" s="95"/>
      <c r="G74" s="27"/>
      <c r="H74" s="105"/>
      <c r="I74" s="111">
        <f>IF(Terrain[[#This Row],[MOTIF]]="",0,Terrain[[#This Row],[MONTANT HTVA REALISE]])</f>
        <v>0</v>
      </c>
      <c r="J74" s="32"/>
      <c r="L74" s="55">
        <f t="shared" si="1"/>
        <v>0</v>
      </c>
    </row>
    <row r="75" spans="1:12" ht="15.75" thickBot="1">
      <c r="A75" s="204" t="str">
        <f>IF(ISBLANK(Terrain[[#This Row],[DATE]]),"",ROW(Terrain[[#This Row],[NUM]])-ROW($A$19))</f>
        <v/>
      </c>
      <c r="B75" s="34"/>
      <c r="C75" s="98"/>
      <c r="D75" s="99"/>
      <c r="E75" s="98"/>
      <c r="F75" s="95"/>
      <c r="G75" s="27"/>
      <c r="H75" s="105"/>
      <c r="I75" s="111">
        <f>IF(Terrain[[#This Row],[MOTIF]]="",0,Terrain[[#This Row],[MONTANT HTVA REALISE]])</f>
        <v>0</v>
      </c>
      <c r="J75" s="32"/>
      <c r="L75" s="55">
        <f t="shared" si="1"/>
        <v>0</v>
      </c>
    </row>
    <row r="76" spans="1:12" ht="15.75" thickBot="1">
      <c r="A76" s="204" t="str">
        <f>IF(ISBLANK(Terrain[[#This Row],[DATE]]),"",ROW(Terrain[[#This Row],[NUM]])-ROW($A$19))</f>
        <v/>
      </c>
      <c r="B76" s="34"/>
      <c r="C76" s="98"/>
      <c r="D76" s="99"/>
      <c r="E76" s="98"/>
      <c r="F76" s="95"/>
      <c r="G76" s="27"/>
      <c r="H76" s="105"/>
      <c r="I76" s="111">
        <f>IF(Terrain[[#This Row],[MOTIF]]="",0,Terrain[[#This Row],[MONTANT HTVA REALISE]])</f>
        <v>0</v>
      </c>
      <c r="J76" s="32"/>
      <c r="L76" s="55">
        <f t="shared" si="1"/>
        <v>0</v>
      </c>
    </row>
    <row r="77" spans="1:12" ht="15.75" thickBot="1">
      <c r="A77" s="204" t="str">
        <f>IF(ISBLANK(Terrain[[#This Row],[DATE]]),"",ROW(Terrain[[#This Row],[NUM]])-ROW($A$19))</f>
        <v/>
      </c>
      <c r="B77" s="34"/>
      <c r="C77" s="98"/>
      <c r="D77" s="99"/>
      <c r="E77" s="98"/>
      <c r="F77" s="95"/>
      <c r="G77" s="27"/>
      <c r="H77" s="105"/>
      <c r="I77" s="111">
        <f>IF(Terrain[[#This Row],[MOTIF]]="",0,Terrain[[#This Row],[MONTANT HTVA REALISE]])</f>
        <v>0</v>
      </c>
      <c r="J77" s="32"/>
      <c r="L77" s="55">
        <f t="shared" si="1"/>
        <v>0</v>
      </c>
    </row>
    <row r="78" spans="1:12" ht="15.75" thickBot="1">
      <c r="A78" s="204" t="str">
        <f>IF(ISBLANK(Terrain[[#This Row],[DATE]]),"",ROW(Terrain[[#This Row],[NUM]])-ROW($A$19))</f>
        <v/>
      </c>
      <c r="B78" s="34"/>
      <c r="C78" s="98"/>
      <c r="D78" s="99"/>
      <c r="E78" s="98"/>
      <c r="F78" s="95"/>
      <c r="G78" s="27"/>
      <c r="H78" s="105"/>
      <c r="I78" s="111">
        <f>IF(Terrain[[#This Row],[MOTIF]]="",0,Terrain[[#This Row],[MONTANT HTVA REALISE]])</f>
        <v>0</v>
      </c>
      <c r="J78" s="32"/>
      <c r="L78" s="55">
        <f t="shared" si="1"/>
        <v>0</v>
      </c>
    </row>
    <row r="79" spans="1:12" ht="15.75" thickBot="1">
      <c r="A79" s="204" t="str">
        <f>IF(ISBLANK(Terrain[[#This Row],[DATE]]),"",ROW(Terrain[[#This Row],[NUM]])-ROW($A$19))</f>
        <v/>
      </c>
      <c r="B79" s="34"/>
      <c r="C79" s="98"/>
      <c r="D79" s="99"/>
      <c r="E79" s="98"/>
      <c r="F79" s="95"/>
      <c r="G79" s="27"/>
      <c r="H79" s="105"/>
      <c r="I79" s="111">
        <f>IF(Terrain[[#This Row],[MOTIF]]="",0,Terrain[[#This Row],[MONTANT HTVA REALISE]])</f>
        <v>0</v>
      </c>
      <c r="J79" s="32"/>
      <c r="L79" s="55">
        <f t="shared" si="1"/>
        <v>0</v>
      </c>
    </row>
    <row r="80" spans="1:12" ht="15.75" thickBot="1">
      <c r="A80" s="204" t="str">
        <f>IF(ISBLANK(Terrain[[#This Row],[DATE]]),"",ROW(Terrain[[#This Row],[NUM]])-ROW($A$19))</f>
        <v/>
      </c>
      <c r="B80" s="34"/>
      <c r="C80" s="98"/>
      <c r="D80" s="99"/>
      <c r="E80" s="98"/>
      <c r="F80" s="95"/>
      <c r="G80" s="27"/>
      <c r="H80" s="105"/>
      <c r="I80" s="111">
        <f>IF(Terrain[[#This Row],[MOTIF]]="",0,Terrain[[#This Row],[MONTANT HTVA REALISE]])</f>
        <v>0</v>
      </c>
      <c r="J80" s="32"/>
      <c r="L80" s="55">
        <f t="shared" si="1"/>
        <v>0</v>
      </c>
    </row>
    <row r="81" spans="1:12" ht="15.75" thickBot="1">
      <c r="A81" s="204" t="str">
        <f>IF(ISBLANK(Terrain[[#This Row],[DATE]]),"",ROW(Terrain[[#This Row],[NUM]])-ROW($A$19))</f>
        <v/>
      </c>
      <c r="B81" s="34"/>
      <c r="C81" s="98"/>
      <c r="D81" s="99"/>
      <c r="E81" s="98"/>
      <c r="F81" s="95"/>
      <c r="G81" s="27"/>
      <c r="H81" s="105"/>
      <c r="I81" s="111">
        <f>IF(Terrain[[#This Row],[MOTIF]]="",0,Terrain[[#This Row],[MONTANT HTVA REALISE]])</f>
        <v>0</v>
      </c>
      <c r="J81" s="32"/>
      <c r="L81" s="55">
        <f t="shared" si="1"/>
        <v>0</v>
      </c>
    </row>
    <row r="82" spans="1:12" ht="15.75" thickBot="1">
      <c r="A82" s="204" t="str">
        <f>IF(ISBLANK(Terrain[[#This Row],[DATE]]),"",ROW(Terrain[[#This Row],[NUM]])-ROW($A$19))</f>
        <v/>
      </c>
      <c r="B82" s="34"/>
      <c r="C82" s="98"/>
      <c r="D82" s="99"/>
      <c r="E82" s="98"/>
      <c r="F82" s="95"/>
      <c r="G82" s="27"/>
      <c r="H82" s="105"/>
      <c r="I82" s="111">
        <f>IF(Terrain[[#This Row],[MOTIF]]="",0,Terrain[[#This Row],[MONTANT HTVA REALISE]])</f>
        <v>0</v>
      </c>
      <c r="J82" s="32"/>
      <c r="L82" s="55">
        <f t="shared" si="1"/>
        <v>0</v>
      </c>
    </row>
    <row r="83" spans="1:12" ht="15.75" thickBot="1">
      <c r="A83" s="204" t="str">
        <f>IF(ISBLANK(Terrain[[#This Row],[DATE]]),"",ROW(Terrain[[#This Row],[NUM]])-ROW($A$19))</f>
        <v/>
      </c>
      <c r="B83" s="34"/>
      <c r="C83" s="98"/>
      <c r="D83" s="99"/>
      <c r="E83" s="98"/>
      <c r="F83" s="95"/>
      <c r="G83" s="27"/>
      <c r="H83" s="105"/>
      <c r="I83" s="111">
        <f>IF(Terrain[[#This Row],[MOTIF]]="",0,Terrain[[#This Row],[MONTANT HTVA REALISE]])</f>
        <v>0</v>
      </c>
      <c r="J83" s="32"/>
      <c r="L83" s="55">
        <f t="shared" si="1"/>
        <v>0</v>
      </c>
    </row>
    <row r="84" spans="1:12" ht="15.75" thickBot="1">
      <c r="A84" s="204" t="str">
        <f>IF(ISBLANK(Terrain[[#This Row],[DATE]]),"",ROW(Terrain[[#This Row],[NUM]])-ROW($A$19))</f>
        <v/>
      </c>
      <c r="B84" s="34"/>
      <c r="C84" s="98"/>
      <c r="D84" s="99"/>
      <c r="E84" s="98"/>
      <c r="F84" s="95"/>
      <c r="G84" s="27"/>
      <c r="H84" s="105"/>
      <c r="I84" s="111">
        <f>IF(Terrain[[#This Row],[MOTIF]]="",0,Terrain[[#This Row],[MONTANT HTVA REALISE]])</f>
        <v>0</v>
      </c>
      <c r="J84" s="32"/>
      <c r="L84" s="55">
        <f t="shared" si="1"/>
        <v>0</v>
      </c>
    </row>
    <row r="85" spans="1:12" ht="15.75" thickBot="1">
      <c r="A85" s="204" t="str">
        <f>IF(ISBLANK(Terrain[[#This Row],[DATE]]),"",ROW(Terrain[[#This Row],[NUM]])-ROW($A$19))</f>
        <v/>
      </c>
      <c r="B85" s="34"/>
      <c r="C85" s="98"/>
      <c r="D85" s="99"/>
      <c r="E85" s="98"/>
      <c r="F85" s="95"/>
      <c r="G85" s="27"/>
      <c r="H85" s="105"/>
      <c r="I85" s="111">
        <f>IF(Terrain[[#This Row],[MOTIF]]="",0,Terrain[[#This Row],[MONTANT HTVA REALISE]])</f>
        <v>0</v>
      </c>
      <c r="J85" s="32"/>
      <c r="L85" s="55">
        <f t="shared" si="1"/>
        <v>0</v>
      </c>
    </row>
    <row r="86" spans="1:12" ht="15.75" thickBot="1">
      <c r="A86" s="204" t="str">
        <f>IF(ISBLANK(Terrain[[#This Row],[DATE]]),"",ROW(Terrain[[#This Row],[NUM]])-ROW($A$19))</f>
        <v/>
      </c>
      <c r="B86" s="34"/>
      <c r="C86" s="98"/>
      <c r="D86" s="99"/>
      <c r="E86" s="98"/>
      <c r="F86" s="95"/>
      <c r="G86" s="27"/>
      <c r="H86" s="105"/>
      <c r="I86" s="111">
        <f>IF(Terrain[[#This Row],[MOTIF]]="",0,Terrain[[#This Row],[MONTANT HTVA REALISE]])</f>
        <v>0</v>
      </c>
      <c r="J86" s="32"/>
      <c r="L86" s="55">
        <f t="shared" ref="L86:L149" si="2">+F86-I86</f>
        <v>0</v>
      </c>
    </row>
    <row r="87" spans="1:12" ht="15.75" thickBot="1">
      <c r="A87" s="204" t="str">
        <f>IF(ISBLANK(Terrain[[#This Row],[DATE]]),"",ROW(Terrain[[#This Row],[NUM]])-ROW($A$19))</f>
        <v/>
      </c>
      <c r="B87" s="34"/>
      <c r="C87" s="98"/>
      <c r="D87" s="99"/>
      <c r="E87" s="98"/>
      <c r="F87" s="95"/>
      <c r="G87" s="27"/>
      <c r="H87" s="105"/>
      <c r="I87" s="111">
        <f>IF(Terrain[[#This Row],[MOTIF]]="",0,Terrain[[#This Row],[MONTANT HTVA REALISE]])</f>
        <v>0</v>
      </c>
      <c r="J87" s="32"/>
      <c r="L87" s="55">
        <f t="shared" si="2"/>
        <v>0</v>
      </c>
    </row>
    <row r="88" spans="1:12" ht="15.75" thickBot="1">
      <c r="A88" s="204" t="str">
        <f>IF(ISBLANK(Terrain[[#This Row],[DATE]]),"",ROW(Terrain[[#This Row],[NUM]])-ROW($A$19))</f>
        <v/>
      </c>
      <c r="B88" s="34"/>
      <c r="C88" s="98"/>
      <c r="D88" s="99"/>
      <c r="E88" s="98"/>
      <c r="F88" s="95"/>
      <c r="G88" s="27"/>
      <c r="H88" s="105"/>
      <c r="I88" s="111">
        <f>IF(Terrain[[#This Row],[MOTIF]]="",0,Terrain[[#This Row],[MONTANT HTVA REALISE]])</f>
        <v>0</v>
      </c>
      <c r="J88" s="32"/>
      <c r="L88" s="55">
        <f t="shared" si="2"/>
        <v>0</v>
      </c>
    </row>
    <row r="89" spans="1:12" ht="15.75" thickBot="1">
      <c r="A89" s="204" t="str">
        <f>IF(ISBLANK(Terrain[[#This Row],[DATE]]),"",ROW(Terrain[[#This Row],[NUM]])-ROW($A$19))</f>
        <v/>
      </c>
      <c r="B89" s="34"/>
      <c r="C89" s="98"/>
      <c r="D89" s="99"/>
      <c r="E89" s="98"/>
      <c r="F89" s="95"/>
      <c r="G89" s="27"/>
      <c r="H89" s="105"/>
      <c r="I89" s="111">
        <f>IF(Terrain[[#This Row],[MOTIF]]="",0,Terrain[[#This Row],[MONTANT HTVA REALISE]])</f>
        <v>0</v>
      </c>
      <c r="J89" s="32"/>
      <c r="L89" s="55">
        <f t="shared" si="2"/>
        <v>0</v>
      </c>
    </row>
    <row r="90" spans="1:12" ht="15.75" thickBot="1">
      <c r="A90" s="204" t="str">
        <f>IF(ISBLANK(Terrain[[#This Row],[DATE]]),"",ROW(Terrain[[#This Row],[NUM]])-ROW($A$19))</f>
        <v/>
      </c>
      <c r="B90" s="34"/>
      <c r="C90" s="98"/>
      <c r="D90" s="99"/>
      <c r="E90" s="98"/>
      <c r="F90" s="95"/>
      <c r="G90" s="27"/>
      <c r="H90" s="105"/>
      <c r="I90" s="111">
        <f>IF(Terrain[[#This Row],[MOTIF]]="",0,Terrain[[#This Row],[MONTANT HTVA REALISE]])</f>
        <v>0</v>
      </c>
      <c r="J90" s="32"/>
      <c r="L90" s="55">
        <f t="shared" si="2"/>
        <v>0</v>
      </c>
    </row>
    <row r="91" spans="1:12" ht="15.75" thickBot="1">
      <c r="A91" s="204" t="str">
        <f>IF(ISBLANK(Terrain[[#This Row],[DATE]]),"",ROW(Terrain[[#This Row],[NUM]])-ROW($A$19))</f>
        <v/>
      </c>
      <c r="B91" s="34"/>
      <c r="C91" s="98"/>
      <c r="D91" s="99"/>
      <c r="E91" s="98"/>
      <c r="F91" s="95"/>
      <c r="G91" s="27"/>
      <c r="H91" s="105"/>
      <c r="I91" s="111">
        <f>IF(Terrain[[#This Row],[MOTIF]]="",0,Terrain[[#This Row],[MONTANT HTVA REALISE]])</f>
        <v>0</v>
      </c>
      <c r="J91" s="32"/>
      <c r="L91" s="55">
        <f t="shared" si="2"/>
        <v>0</v>
      </c>
    </row>
    <row r="92" spans="1:12" ht="15.75" thickBot="1">
      <c r="A92" s="204" t="str">
        <f>IF(ISBLANK(Terrain[[#This Row],[DATE]]),"",ROW(Terrain[[#This Row],[NUM]])-ROW($A$19))</f>
        <v/>
      </c>
      <c r="B92" s="34"/>
      <c r="C92" s="98"/>
      <c r="D92" s="99"/>
      <c r="E92" s="98"/>
      <c r="F92" s="95"/>
      <c r="G92" s="27"/>
      <c r="H92" s="105"/>
      <c r="I92" s="111">
        <f>IF(Terrain[[#This Row],[MOTIF]]="",0,Terrain[[#This Row],[MONTANT HTVA REALISE]])</f>
        <v>0</v>
      </c>
      <c r="J92" s="32"/>
      <c r="L92" s="55">
        <f t="shared" si="2"/>
        <v>0</v>
      </c>
    </row>
    <row r="93" spans="1:12" ht="15.75" thickBot="1">
      <c r="A93" s="204" t="str">
        <f>IF(ISBLANK(Terrain[[#This Row],[DATE]]),"",ROW(Terrain[[#This Row],[NUM]])-ROW($A$19))</f>
        <v/>
      </c>
      <c r="B93" s="34"/>
      <c r="C93" s="98"/>
      <c r="D93" s="99"/>
      <c r="E93" s="98"/>
      <c r="F93" s="95"/>
      <c r="G93" s="27"/>
      <c r="H93" s="105"/>
      <c r="I93" s="111">
        <f>IF(Terrain[[#This Row],[MOTIF]]="",0,Terrain[[#This Row],[MONTANT HTVA REALISE]])</f>
        <v>0</v>
      </c>
      <c r="J93" s="32"/>
      <c r="L93" s="55">
        <f t="shared" si="2"/>
        <v>0</v>
      </c>
    </row>
    <row r="94" spans="1:12" ht="15.75" thickBot="1">
      <c r="A94" s="204" t="str">
        <f>IF(ISBLANK(Terrain[[#This Row],[DATE]]),"",ROW(Terrain[[#This Row],[NUM]])-ROW($A$19))</f>
        <v/>
      </c>
      <c r="B94" s="34"/>
      <c r="C94" s="98"/>
      <c r="D94" s="99"/>
      <c r="E94" s="98"/>
      <c r="F94" s="95"/>
      <c r="G94" s="27"/>
      <c r="H94" s="105"/>
      <c r="I94" s="111">
        <f>IF(Terrain[[#This Row],[MOTIF]]="",0,Terrain[[#This Row],[MONTANT HTVA REALISE]])</f>
        <v>0</v>
      </c>
      <c r="J94" s="32"/>
      <c r="L94" s="55">
        <f t="shared" si="2"/>
        <v>0</v>
      </c>
    </row>
    <row r="95" spans="1:12" ht="15.75" thickBot="1">
      <c r="A95" s="204" t="str">
        <f>IF(ISBLANK(Terrain[[#This Row],[DATE]]),"",ROW(Terrain[[#This Row],[NUM]])-ROW($A$19))</f>
        <v/>
      </c>
      <c r="B95" s="34"/>
      <c r="C95" s="98"/>
      <c r="D95" s="99"/>
      <c r="E95" s="98"/>
      <c r="F95" s="95"/>
      <c r="G95" s="27"/>
      <c r="H95" s="105"/>
      <c r="I95" s="111">
        <f>IF(Terrain[[#This Row],[MOTIF]]="",0,Terrain[[#This Row],[MONTANT HTVA REALISE]])</f>
        <v>0</v>
      </c>
      <c r="J95" s="32"/>
      <c r="L95" s="55">
        <f t="shared" si="2"/>
        <v>0</v>
      </c>
    </row>
    <row r="96" spans="1:12" ht="15.75" thickBot="1">
      <c r="A96" s="204" t="str">
        <f>IF(ISBLANK(Terrain[[#This Row],[DATE]]),"",ROW(Terrain[[#This Row],[NUM]])-ROW($A$19))</f>
        <v/>
      </c>
      <c r="B96" s="34"/>
      <c r="C96" s="98"/>
      <c r="D96" s="99"/>
      <c r="E96" s="98"/>
      <c r="F96" s="95"/>
      <c r="G96" s="27"/>
      <c r="H96" s="105"/>
      <c r="I96" s="111">
        <f>IF(Terrain[[#This Row],[MOTIF]]="",0,Terrain[[#This Row],[MONTANT HTVA REALISE]])</f>
        <v>0</v>
      </c>
      <c r="J96" s="32"/>
      <c r="L96" s="55">
        <f t="shared" si="2"/>
        <v>0</v>
      </c>
    </row>
    <row r="97" spans="1:12" ht="15.75" thickBot="1">
      <c r="A97" s="204" t="str">
        <f>IF(ISBLANK(Terrain[[#This Row],[DATE]]),"",ROW(Terrain[[#This Row],[NUM]])-ROW($A$19))</f>
        <v/>
      </c>
      <c r="B97" s="34"/>
      <c r="C97" s="98"/>
      <c r="D97" s="99"/>
      <c r="E97" s="98"/>
      <c r="F97" s="95"/>
      <c r="G97" s="27"/>
      <c r="H97" s="105"/>
      <c r="I97" s="111">
        <f>IF(Terrain[[#This Row],[MOTIF]]="",0,Terrain[[#This Row],[MONTANT HTVA REALISE]])</f>
        <v>0</v>
      </c>
      <c r="J97" s="32"/>
      <c r="L97" s="55">
        <f t="shared" si="2"/>
        <v>0</v>
      </c>
    </row>
    <row r="98" spans="1:12" ht="15.75" thickBot="1">
      <c r="A98" s="204" t="str">
        <f>IF(ISBLANK(Terrain[[#This Row],[DATE]]),"",ROW(Terrain[[#This Row],[NUM]])-ROW($A$19))</f>
        <v/>
      </c>
      <c r="B98" s="34"/>
      <c r="C98" s="98"/>
      <c r="D98" s="99"/>
      <c r="E98" s="98"/>
      <c r="F98" s="95"/>
      <c r="G98" s="27"/>
      <c r="H98" s="105"/>
      <c r="I98" s="111">
        <f>IF(Terrain[[#This Row],[MOTIF]]="",0,Terrain[[#This Row],[MONTANT HTVA REALISE]])</f>
        <v>0</v>
      </c>
      <c r="J98" s="32"/>
      <c r="L98" s="55">
        <f t="shared" si="2"/>
        <v>0</v>
      </c>
    </row>
    <row r="99" spans="1:12" ht="15.75" thickBot="1">
      <c r="A99" s="204" t="str">
        <f>IF(ISBLANK(Terrain[[#This Row],[DATE]]),"",ROW(Terrain[[#This Row],[NUM]])-ROW($A$19))</f>
        <v/>
      </c>
      <c r="B99" s="34"/>
      <c r="C99" s="98"/>
      <c r="D99" s="99"/>
      <c r="E99" s="98"/>
      <c r="F99" s="95"/>
      <c r="G99" s="27"/>
      <c r="H99" s="105"/>
      <c r="I99" s="111">
        <f>IF(Terrain[[#This Row],[MOTIF]]="",0,Terrain[[#This Row],[MONTANT HTVA REALISE]])</f>
        <v>0</v>
      </c>
      <c r="J99" s="32"/>
      <c r="L99" s="55">
        <f t="shared" si="2"/>
        <v>0</v>
      </c>
    </row>
    <row r="100" spans="1:12" ht="15.75" thickBot="1">
      <c r="A100" s="204" t="str">
        <f>IF(ISBLANK(Terrain[[#This Row],[DATE]]),"",ROW(Terrain[[#This Row],[NUM]])-ROW($A$19))</f>
        <v/>
      </c>
      <c r="B100" s="34"/>
      <c r="C100" s="98"/>
      <c r="D100" s="99"/>
      <c r="E100" s="98"/>
      <c r="F100" s="95"/>
      <c r="G100" s="27"/>
      <c r="H100" s="105"/>
      <c r="I100" s="111">
        <f>IF(Terrain[[#This Row],[MOTIF]]="",0,Terrain[[#This Row],[MONTANT HTVA REALISE]])</f>
        <v>0</v>
      </c>
      <c r="J100" s="32"/>
      <c r="L100" s="55">
        <f t="shared" si="2"/>
        <v>0</v>
      </c>
    </row>
    <row r="101" spans="1:12" ht="15.75" thickBot="1">
      <c r="A101" s="204" t="str">
        <f>IF(ISBLANK(Terrain[[#This Row],[DATE]]),"",ROW(Terrain[[#This Row],[NUM]])-ROW($A$19))</f>
        <v/>
      </c>
      <c r="B101" s="34"/>
      <c r="C101" s="98"/>
      <c r="D101" s="99"/>
      <c r="E101" s="98"/>
      <c r="F101" s="95"/>
      <c r="G101" s="27"/>
      <c r="H101" s="105"/>
      <c r="I101" s="111">
        <f>IF(Terrain[[#This Row],[MOTIF]]="",0,Terrain[[#This Row],[MONTANT HTVA REALISE]])</f>
        <v>0</v>
      </c>
      <c r="J101" s="32"/>
      <c r="L101" s="55">
        <f t="shared" si="2"/>
        <v>0</v>
      </c>
    </row>
    <row r="102" spans="1:12" ht="15.75" thickBot="1">
      <c r="A102" s="204" t="str">
        <f>IF(ISBLANK(Terrain[[#This Row],[DATE]]),"",ROW(Terrain[[#This Row],[NUM]])-ROW($A$19))</f>
        <v/>
      </c>
      <c r="B102" s="34"/>
      <c r="C102" s="98"/>
      <c r="D102" s="99"/>
      <c r="E102" s="98"/>
      <c r="F102" s="95"/>
      <c r="G102" s="27"/>
      <c r="H102" s="105"/>
      <c r="I102" s="111">
        <f>IF(Terrain[[#This Row],[MOTIF]]="",0,Terrain[[#This Row],[MONTANT HTVA REALISE]])</f>
        <v>0</v>
      </c>
      <c r="J102" s="32"/>
      <c r="L102" s="55">
        <f t="shared" si="2"/>
        <v>0</v>
      </c>
    </row>
    <row r="103" spans="1:12" ht="15.75" thickBot="1">
      <c r="A103" s="204" t="str">
        <f>IF(ISBLANK(Terrain[[#This Row],[DATE]]),"",ROW(Terrain[[#This Row],[NUM]])-ROW($A$19))</f>
        <v/>
      </c>
      <c r="B103" s="34"/>
      <c r="C103" s="98"/>
      <c r="D103" s="99"/>
      <c r="E103" s="98"/>
      <c r="F103" s="95"/>
      <c r="G103" s="27"/>
      <c r="H103" s="105"/>
      <c r="I103" s="111">
        <f>IF(Terrain[[#This Row],[MOTIF]]="",0,Terrain[[#This Row],[MONTANT HTVA REALISE]])</f>
        <v>0</v>
      </c>
      <c r="J103" s="32"/>
      <c r="L103" s="55">
        <f t="shared" si="2"/>
        <v>0</v>
      </c>
    </row>
    <row r="104" spans="1:12" ht="15.75" thickBot="1">
      <c r="A104" s="204" t="str">
        <f>IF(ISBLANK(Terrain[[#This Row],[DATE]]),"",ROW(Terrain[[#This Row],[NUM]])-ROW($A$19))</f>
        <v/>
      </c>
      <c r="B104" s="34"/>
      <c r="C104" s="98"/>
      <c r="D104" s="99"/>
      <c r="E104" s="98"/>
      <c r="F104" s="95"/>
      <c r="G104" s="27"/>
      <c r="H104" s="105"/>
      <c r="I104" s="111">
        <f>IF(Terrain[[#This Row],[MOTIF]]="",0,Terrain[[#This Row],[MONTANT HTVA REALISE]])</f>
        <v>0</v>
      </c>
      <c r="J104" s="32"/>
      <c r="L104" s="55">
        <f t="shared" si="2"/>
        <v>0</v>
      </c>
    </row>
    <row r="105" spans="1:12" ht="15.75" thickBot="1">
      <c r="A105" s="204" t="str">
        <f>IF(ISBLANK(Terrain[[#This Row],[DATE]]),"",ROW(Terrain[[#This Row],[NUM]])-ROW($A$19))</f>
        <v/>
      </c>
      <c r="B105" s="34"/>
      <c r="C105" s="98"/>
      <c r="D105" s="99"/>
      <c r="E105" s="98"/>
      <c r="F105" s="95"/>
      <c r="G105" s="27"/>
      <c r="H105" s="105"/>
      <c r="I105" s="111">
        <f>IF(Terrain[[#This Row],[MOTIF]]="",0,Terrain[[#This Row],[MONTANT HTVA REALISE]])</f>
        <v>0</v>
      </c>
      <c r="J105" s="32"/>
      <c r="L105" s="55">
        <f t="shared" si="2"/>
        <v>0</v>
      </c>
    </row>
    <row r="106" spans="1:12" ht="15.75" thickBot="1">
      <c r="A106" s="204" t="str">
        <f>IF(ISBLANK(Terrain[[#This Row],[DATE]]),"",ROW(Terrain[[#This Row],[NUM]])-ROW($A$19))</f>
        <v/>
      </c>
      <c r="B106" s="34"/>
      <c r="C106" s="98"/>
      <c r="D106" s="99"/>
      <c r="E106" s="98"/>
      <c r="F106" s="95"/>
      <c r="G106" s="27"/>
      <c r="H106" s="105"/>
      <c r="I106" s="111">
        <f>IF(Terrain[[#This Row],[MOTIF]]="",0,Terrain[[#This Row],[MONTANT HTVA REALISE]])</f>
        <v>0</v>
      </c>
      <c r="J106" s="32"/>
      <c r="L106" s="55">
        <f t="shared" si="2"/>
        <v>0</v>
      </c>
    </row>
    <row r="107" spans="1:12" ht="15.75" thickBot="1">
      <c r="A107" s="204" t="str">
        <f>IF(ISBLANK(Terrain[[#This Row],[DATE]]),"",ROW(Terrain[[#This Row],[NUM]])-ROW($A$19))</f>
        <v/>
      </c>
      <c r="B107" s="34"/>
      <c r="C107" s="98"/>
      <c r="D107" s="99"/>
      <c r="E107" s="98"/>
      <c r="F107" s="95"/>
      <c r="G107" s="27"/>
      <c r="H107" s="105"/>
      <c r="I107" s="111">
        <f>IF(Terrain[[#This Row],[MOTIF]]="",0,Terrain[[#This Row],[MONTANT HTVA REALISE]])</f>
        <v>0</v>
      </c>
      <c r="J107" s="32"/>
      <c r="L107" s="55">
        <f t="shared" si="2"/>
        <v>0</v>
      </c>
    </row>
    <row r="108" spans="1:12" ht="15.75" thickBot="1">
      <c r="A108" s="204" t="str">
        <f>IF(ISBLANK(Terrain[[#This Row],[DATE]]),"",ROW(Terrain[[#This Row],[NUM]])-ROW($A$19))</f>
        <v/>
      </c>
      <c r="B108" s="34"/>
      <c r="C108" s="98"/>
      <c r="D108" s="99"/>
      <c r="E108" s="98"/>
      <c r="F108" s="95"/>
      <c r="G108" s="27"/>
      <c r="H108" s="105"/>
      <c r="I108" s="111">
        <f>IF(Terrain[[#This Row],[MOTIF]]="",0,Terrain[[#This Row],[MONTANT HTVA REALISE]])</f>
        <v>0</v>
      </c>
      <c r="J108" s="32"/>
      <c r="L108" s="55">
        <f t="shared" si="2"/>
        <v>0</v>
      </c>
    </row>
    <row r="109" spans="1:12" ht="15.75" thickBot="1">
      <c r="A109" s="204" t="str">
        <f>IF(ISBLANK(Terrain[[#This Row],[DATE]]),"",ROW(Terrain[[#This Row],[NUM]])-ROW($A$19))</f>
        <v/>
      </c>
      <c r="B109" s="34"/>
      <c r="C109" s="98"/>
      <c r="D109" s="99"/>
      <c r="E109" s="98"/>
      <c r="F109" s="95"/>
      <c r="G109" s="27"/>
      <c r="H109" s="105"/>
      <c r="I109" s="111">
        <f>IF(Terrain[[#This Row],[MOTIF]]="",0,Terrain[[#This Row],[MONTANT HTVA REALISE]])</f>
        <v>0</v>
      </c>
      <c r="J109" s="32"/>
      <c r="L109" s="55">
        <f t="shared" si="2"/>
        <v>0</v>
      </c>
    </row>
    <row r="110" spans="1:12" ht="15.75" thickBot="1">
      <c r="A110" s="204" t="str">
        <f>IF(ISBLANK(Terrain[[#This Row],[DATE]]),"",ROW(Terrain[[#This Row],[NUM]])-ROW($A$19))</f>
        <v/>
      </c>
      <c r="B110" s="34"/>
      <c r="C110" s="98"/>
      <c r="D110" s="99"/>
      <c r="E110" s="98"/>
      <c r="F110" s="95"/>
      <c r="G110" s="27"/>
      <c r="H110" s="105"/>
      <c r="I110" s="111">
        <f>IF(Terrain[[#This Row],[MOTIF]]="",0,Terrain[[#This Row],[MONTANT HTVA REALISE]])</f>
        <v>0</v>
      </c>
      <c r="J110" s="32"/>
      <c r="L110" s="55">
        <f t="shared" si="2"/>
        <v>0</v>
      </c>
    </row>
    <row r="111" spans="1:12" ht="15.75" thickBot="1">
      <c r="A111" s="204" t="str">
        <f>IF(ISBLANK(Terrain[[#This Row],[DATE]]),"",ROW(Terrain[[#This Row],[NUM]])-ROW($A$19))</f>
        <v/>
      </c>
      <c r="B111" s="34"/>
      <c r="C111" s="98"/>
      <c r="D111" s="99"/>
      <c r="E111" s="98"/>
      <c r="F111" s="95"/>
      <c r="G111" s="27"/>
      <c r="H111" s="105"/>
      <c r="I111" s="111">
        <f>IF(Terrain[[#This Row],[MOTIF]]="",0,Terrain[[#This Row],[MONTANT HTVA REALISE]])</f>
        <v>0</v>
      </c>
      <c r="J111" s="32"/>
      <c r="L111" s="55">
        <f t="shared" si="2"/>
        <v>0</v>
      </c>
    </row>
    <row r="112" spans="1:12" ht="15.75" thickBot="1">
      <c r="A112" s="204" t="str">
        <f>IF(ISBLANK(Terrain[[#This Row],[DATE]]),"",ROW(Terrain[[#This Row],[NUM]])-ROW($A$19))</f>
        <v/>
      </c>
      <c r="B112" s="34"/>
      <c r="C112" s="98"/>
      <c r="D112" s="99"/>
      <c r="E112" s="98"/>
      <c r="F112" s="95"/>
      <c r="G112" s="27"/>
      <c r="H112" s="105"/>
      <c r="I112" s="111">
        <f>IF(Terrain[[#This Row],[MOTIF]]="",0,Terrain[[#This Row],[MONTANT HTVA REALISE]])</f>
        <v>0</v>
      </c>
      <c r="J112" s="32"/>
      <c r="L112" s="55">
        <f t="shared" si="2"/>
        <v>0</v>
      </c>
    </row>
    <row r="113" spans="1:12" ht="15.75" thickBot="1">
      <c r="A113" s="204" t="str">
        <f>IF(ISBLANK(Terrain[[#This Row],[DATE]]),"",ROW(Terrain[[#This Row],[NUM]])-ROW($A$19))</f>
        <v/>
      </c>
      <c r="B113" s="34"/>
      <c r="C113" s="98"/>
      <c r="D113" s="99"/>
      <c r="E113" s="98"/>
      <c r="F113" s="95"/>
      <c r="G113" s="27"/>
      <c r="H113" s="105"/>
      <c r="I113" s="111">
        <f>IF(Terrain[[#This Row],[MOTIF]]="",0,Terrain[[#This Row],[MONTANT HTVA REALISE]])</f>
        <v>0</v>
      </c>
      <c r="J113" s="32"/>
      <c r="L113" s="55">
        <f t="shared" si="2"/>
        <v>0</v>
      </c>
    </row>
    <row r="114" spans="1:12" ht="15.75" thickBot="1">
      <c r="A114" s="204" t="str">
        <f>IF(ISBLANK(Terrain[[#This Row],[DATE]]),"",ROW(Terrain[[#This Row],[NUM]])-ROW($A$19))</f>
        <v/>
      </c>
      <c r="B114" s="34"/>
      <c r="C114" s="98"/>
      <c r="D114" s="99"/>
      <c r="E114" s="98"/>
      <c r="F114" s="95"/>
      <c r="G114" s="27"/>
      <c r="H114" s="105"/>
      <c r="I114" s="111">
        <f>IF(Terrain[[#This Row],[MOTIF]]="",0,Terrain[[#This Row],[MONTANT HTVA REALISE]])</f>
        <v>0</v>
      </c>
      <c r="J114" s="32"/>
      <c r="L114" s="55">
        <f t="shared" si="2"/>
        <v>0</v>
      </c>
    </row>
    <row r="115" spans="1:12" ht="15.75" thickBot="1">
      <c r="A115" s="204" t="str">
        <f>IF(ISBLANK(Terrain[[#This Row],[DATE]]),"",ROW(Terrain[[#This Row],[NUM]])-ROW($A$19))</f>
        <v/>
      </c>
      <c r="B115" s="34"/>
      <c r="C115" s="98"/>
      <c r="D115" s="99"/>
      <c r="E115" s="98"/>
      <c r="F115" s="95"/>
      <c r="G115" s="27"/>
      <c r="H115" s="105"/>
      <c r="I115" s="111">
        <f>IF(Terrain[[#This Row],[MOTIF]]="",0,Terrain[[#This Row],[MONTANT HTVA REALISE]])</f>
        <v>0</v>
      </c>
      <c r="J115" s="32"/>
      <c r="L115" s="55">
        <f t="shared" si="2"/>
        <v>0</v>
      </c>
    </row>
    <row r="116" spans="1:12" ht="15.75" thickBot="1">
      <c r="A116" s="204" t="str">
        <f>IF(ISBLANK(Terrain[[#This Row],[DATE]]),"",ROW(Terrain[[#This Row],[NUM]])-ROW($A$19))</f>
        <v/>
      </c>
      <c r="B116" s="34"/>
      <c r="C116" s="98"/>
      <c r="D116" s="99"/>
      <c r="E116" s="98"/>
      <c r="F116" s="95"/>
      <c r="G116" s="27"/>
      <c r="H116" s="105"/>
      <c r="I116" s="111">
        <f>IF(Terrain[[#This Row],[MOTIF]]="",0,Terrain[[#This Row],[MONTANT HTVA REALISE]])</f>
        <v>0</v>
      </c>
      <c r="J116" s="32"/>
      <c r="L116" s="55">
        <f t="shared" si="2"/>
        <v>0</v>
      </c>
    </row>
    <row r="117" spans="1:12" ht="15.75" thickBot="1">
      <c r="A117" s="204" t="str">
        <f>IF(ISBLANK(Terrain[[#This Row],[DATE]]),"",ROW(Terrain[[#This Row],[NUM]])-ROW($A$19))</f>
        <v/>
      </c>
      <c r="B117" s="34"/>
      <c r="C117" s="98"/>
      <c r="D117" s="99"/>
      <c r="E117" s="98"/>
      <c r="F117" s="95"/>
      <c r="G117" s="27"/>
      <c r="H117" s="105"/>
      <c r="I117" s="111">
        <f>IF(Terrain[[#This Row],[MOTIF]]="",0,Terrain[[#This Row],[MONTANT HTVA REALISE]])</f>
        <v>0</v>
      </c>
      <c r="J117" s="32"/>
      <c r="L117" s="55">
        <f t="shared" si="2"/>
        <v>0</v>
      </c>
    </row>
    <row r="118" spans="1:12" ht="15.75" thickBot="1">
      <c r="A118" s="204" t="str">
        <f>IF(ISBLANK(Terrain[[#This Row],[DATE]]),"",ROW(Terrain[[#This Row],[NUM]])-ROW($A$19))</f>
        <v/>
      </c>
      <c r="B118" s="34"/>
      <c r="C118" s="98"/>
      <c r="D118" s="99"/>
      <c r="E118" s="98"/>
      <c r="F118" s="95"/>
      <c r="G118" s="27"/>
      <c r="H118" s="105"/>
      <c r="I118" s="111">
        <f>IF(Terrain[[#This Row],[MOTIF]]="",0,Terrain[[#This Row],[MONTANT HTVA REALISE]])</f>
        <v>0</v>
      </c>
      <c r="J118" s="32"/>
      <c r="L118" s="55">
        <f t="shared" si="2"/>
        <v>0</v>
      </c>
    </row>
    <row r="119" spans="1:12" ht="15.75" thickBot="1">
      <c r="A119" s="204" t="str">
        <f>IF(ISBLANK(Terrain[[#This Row],[DATE]]),"",ROW(Terrain[[#This Row],[NUM]])-ROW($A$19))</f>
        <v/>
      </c>
      <c r="B119" s="34"/>
      <c r="C119" s="98"/>
      <c r="D119" s="99"/>
      <c r="E119" s="98"/>
      <c r="F119" s="95"/>
      <c r="G119" s="27"/>
      <c r="H119" s="105"/>
      <c r="I119" s="111">
        <f>IF(Terrain[[#This Row],[MOTIF]]="",0,Terrain[[#This Row],[MONTANT HTVA REALISE]])</f>
        <v>0</v>
      </c>
      <c r="J119" s="32"/>
      <c r="L119" s="55">
        <f t="shared" si="2"/>
        <v>0</v>
      </c>
    </row>
    <row r="120" spans="1:12" ht="15.75" thickBot="1">
      <c r="A120" s="204" t="str">
        <f>IF(ISBLANK(Terrain[[#This Row],[DATE]]),"",ROW(Terrain[[#This Row],[NUM]])-ROW($A$19))</f>
        <v/>
      </c>
      <c r="B120" s="34"/>
      <c r="C120" s="98"/>
      <c r="D120" s="99"/>
      <c r="E120" s="98"/>
      <c r="F120" s="95"/>
      <c r="G120" s="27"/>
      <c r="H120" s="105"/>
      <c r="I120" s="111">
        <f>IF(Terrain[[#This Row],[MOTIF]]="",0,Terrain[[#This Row],[MONTANT HTVA REALISE]])</f>
        <v>0</v>
      </c>
      <c r="J120" s="32"/>
      <c r="L120" s="55">
        <f t="shared" si="2"/>
        <v>0</v>
      </c>
    </row>
    <row r="121" spans="1:12" ht="15.75" thickBot="1">
      <c r="A121" s="204" t="str">
        <f>IF(ISBLANK(Terrain[[#This Row],[DATE]]),"",ROW(Terrain[[#This Row],[NUM]])-ROW($A$19))</f>
        <v/>
      </c>
      <c r="B121" s="34"/>
      <c r="C121" s="98"/>
      <c r="D121" s="99"/>
      <c r="E121" s="98"/>
      <c r="F121" s="95"/>
      <c r="G121" s="27"/>
      <c r="H121" s="105"/>
      <c r="I121" s="111">
        <f>IF(Terrain[[#This Row],[MOTIF]]="",0,Terrain[[#This Row],[MONTANT HTVA REALISE]])</f>
        <v>0</v>
      </c>
      <c r="J121" s="32"/>
      <c r="L121" s="55">
        <f t="shared" si="2"/>
        <v>0</v>
      </c>
    </row>
    <row r="122" spans="1:12" ht="15.75" thickBot="1">
      <c r="A122" s="204" t="str">
        <f>IF(ISBLANK(Terrain[[#This Row],[DATE]]),"",ROW(Terrain[[#This Row],[NUM]])-ROW($A$19))</f>
        <v/>
      </c>
      <c r="B122" s="34"/>
      <c r="C122" s="98"/>
      <c r="D122" s="99"/>
      <c r="E122" s="98"/>
      <c r="F122" s="95"/>
      <c r="G122" s="27"/>
      <c r="H122" s="105"/>
      <c r="I122" s="111">
        <f>IF(Terrain[[#This Row],[MOTIF]]="",0,Terrain[[#This Row],[MONTANT HTVA REALISE]])</f>
        <v>0</v>
      </c>
      <c r="J122" s="32"/>
      <c r="L122" s="55">
        <f t="shared" si="2"/>
        <v>0</v>
      </c>
    </row>
    <row r="123" spans="1:12" ht="15.75" thickBot="1">
      <c r="A123" s="204" t="str">
        <f>IF(ISBLANK(Terrain[[#This Row],[DATE]]),"",ROW(Terrain[[#This Row],[NUM]])-ROW($A$19))</f>
        <v/>
      </c>
      <c r="B123" s="34"/>
      <c r="C123" s="98"/>
      <c r="D123" s="99"/>
      <c r="E123" s="98"/>
      <c r="F123" s="95"/>
      <c r="G123" s="27"/>
      <c r="H123" s="105"/>
      <c r="I123" s="111">
        <f>IF(Terrain[[#This Row],[MOTIF]]="",0,Terrain[[#This Row],[MONTANT HTVA REALISE]])</f>
        <v>0</v>
      </c>
      <c r="J123" s="32"/>
      <c r="L123" s="55">
        <f t="shared" si="2"/>
        <v>0</v>
      </c>
    </row>
    <row r="124" spans="1:12" ht="15.75" thickBot="1">
      <c r="A124" s="204" t="str">
        <f>IF(ISBLANK(Terrain[[#This Row],[DATE]]),"",ROW(Terrain[[#This Row],[NUM]])-ROW($A$19))</f>
        <v/>
      </c>
      <c r="B124" s="34"/>
      <c r="C124" s="98"/>
      <c r="D124" s="99"/>
      <c r="E124" s="98"/>
      <c r="F124" s="95"/>
      <c r="G124" s="27"/>
      <c r="H124" s="105"/>
      <c r="I124" s="111">
        <f>IF(Terrain[[#This Row],[MOTIF]]="",0,Terrain[[#This Row],[MONTANT HTVA REALISE]])</f>
        <v>0</v>
      </c>
      <c r="J124" s="32"/>
      <c r="L124" s="55">
        <f t="shared" si="2"/>
        <v>0</v>
      </c>
    </row>
    <row r="125" spans="1:12" ht="15.75" thickBot="1">
      <c r="A125" s="204" t="str">
        <f>IF(ISBLANK(Terrain[[#This Row],[DATE]]),"",ROW(Terrain[[#This Row],[NUM]])-ROW($A$19))</f>
        <v/>
      </c>
      <c r="B125" s="34"/>
      <c r="C125" s="98"/>
      <c r="D125" s="99"/>
      <c r="E125" s="98"/>
      <c r="F125" s="95"/>
      <c r="G125" s="27"/>
      <c r="H125" s="105"/>
      <c r="I125" s="111">
        <f>IF(Terrain[[#This Row],[MOTIF]]="",0,Terrain[[#This Row],[MONTANT HTVA REALISE]])</f>
        <v>0</v>
      </c>
      <c r="J125" s="32"/>
      <c r="L125" s="55">
        <f t="shared" si="2"/>
        <v>0</v>
      </c>
    </row>
    <row r="126" spans="1:12" ht="15.75" thickBot="1">
      <c r="A126" s="204" t="str">
        <f>IF(ISBLANK(Terrain[[#This Row],[DATE]]),"",ROW(Terrain[[#This Row],[NUM]])-ROW($A$19))</f>
        <v/>
      </c>
      <c r="B126" s="34"/>
      <c r="C126" s="98"/>
      <c r="D126" s="99"/>
      <c r="E126" s="98"/>
      <c r="F126" s="95"/>
      <c r="G126" s="27"/>
      <c r="H126" s="105"/>
      <c r="I126" s="111">
        <f>IF(Terrain[[#This Row],[MOTIF]]="",0,Terrain[[#This Row],[MONTANT HTVA REALISE]])</f>
        <v>0</v>
      </c>
      <c r="J126" s="32"/>
      <c r="L126" s="55">
        <f t="shared" si="2"/>
        <v>0</v>
      </c>
    </row>
    <row r="127" spans="1:12" ht="15.75" thickBot="1">
      <c r="A127" s="204" t="str">
        <f>IF(ISBLANK(Terrain[[#This Row],[DATE]]),"",ROW(Terrain[[#This Row],[NUM]])-ROW($A$19))</f>
        <v/>
      </c>
      <c r="B127" s="34"/>
      <c r="C127" s="98"/>
      <c r="D127" s="99"/>
      <c r="E127" s="98"/>
      <c r="F127" s="95"/>
      <c r="G127" s="27"/>
      <c r="H127" s="105"/>
      <c r="I127" s="111">
        <f>IF(Terrain[[#This Row],[MOTIF]]="",0,Terrain[[#This Row],[MONTANT HTVA REALISE]])</f>
        <v>0</v>
      </c>
      <c r="J127" s="32"/>
      <c r="L127" s="55">
        <f t="shared" si="2"/>
        <v>0</v>
      </c>
    </row>
    <row r="128" spans="1:12" ht="15.75" thickBot="1">
      <c r="A128" s="204" t="str">
        <f>IF(ISBLANK(Terrain[[#This Row],[DATE]]),"",ROW(Terrain[[#This Row],[NUM]])-ROW($A$19))</f>
        <v/>
      </c>
      <c r="B128" s="34"/>
      <c r="C128" s="98"/>
      <c r="D128" s="99"/>
      <c r="E128" s="98"/>
      <c r="F128" s="95"/>
      <c r="G128" s="27"/>
      <c r="H128" s="105"/>
      <c r="I128" s="111">
        <f>IF(Terrain[[#This Row],[MOTIF]]="",0,Terrain[[#This Row],[MONTANT HTVA REALISE]])</f>
        <v>0</v>
      </c>
      <c r="J128" s="32"/>
      <c r="L128" s="55">
        <f t="shared" si="2"/>
        <v>0</v>
      </c>
    </row>
    <row r="129" spans="1:12" ht="15.75" thickBot="1">
      <c r="A129" s="204" t="str">
        <f>IF(ISBLANK(Terrain[[#This Row],[DATE]]),"",ROW(Terrain[[#This Row],[NUM]])-ROW($A$19))</f>
        <v/>
      </c>
      <c r="B129" s="34"/>
      <c r="C129" s="98"/>
      <c r="D129" s="99"/>
      <c r="E129" s="98"/>
      <c r="F129" s="95"/>
      <c r="G129" s="27"/>
      <c r="H129" s="105"/>
      <c r="I129" s="111">
        <f>IF(Terrain[[#This Row],[MOTIF]]="",0,Terrain[[#This Row],[MONTANT HTVA REALISE]])</f>
        <v>0</v>
      </c>
      <c r="J129" s="32"/>
      <c r="L129" s="55">
        <f t="shared" si="2"/>
        <v>0</v>
      </c>
    </row>
    <row r="130" spans="1:12" ht="15.75" thickBot="1">
      <c r="A130" s="204" t="str">
        <f>IF(ISBLANK(Terrain[[#This Row],[DATE]]),"",ROW(Terrain[[#This Row],[NUM]])-ROW($A$19))</f>
        <v/>
      </c>
      <c r="B130" s="34"/>
      <c r="C130" s="98"/>
      <c r="D130" s="99"/>
      <c r="E130" s="98"/>
      <c r="F130" s="95"/>
      <c r="G130" s="27"/>
      <c r="H130" s="105"/>
      <c r="I130" s="111">
        <f>IF(Terrain[[#This Row],[MOTIF]]="",0,Terrain[[#This Row],[MONTANT HTVA REALISE]])</f>
        <v>0</v>
      </c>
      <c r="J130" s="32"/>
      <c r="L130" s="55">
        <f t="shared" si="2"/>
        <v>0</v>
      </c>
    </row>
    <row r="131" spans="1:12" ht="15.75" thickBot="1">
      <c r="A131" s="204" t="str">
        <f>IF(ISBLANK(Terrain[[#This Row],[DATE]]),"",ROW(Terrain[[#This Row],[NUM]])-ROW($A$19))</f>
        <v/>
      </c>
      <c r="B131" s="34"/>
      <c r="C131" s="98"/>
      <c r="D131" s="99"/>
      <c r="E131" s="98"/>
      <c r="F131" s="95"/>
      <c r="G131" s="27"/>
      <c r="H131" s="105"/>
      <c r="I131" s="111">
        <f>IF(Terrain[[#This Row],[MOTIF]]="",0,Terrain[[#This Row],[MONTANT HTVA REALISE]])</f>
        <v>0</v>
      </c>
      <c r="J131" s="32"/>
      <c r="L131" s="55">
        <f t="shared" si="2"/>
        <v>0</v>
      </c>
    </row>
    <row r="132" spans="1:12" ht="15.75" thickBot="1">
      <c r="A132" s="204" t="str">
        <f>IF(ISBLANK(Terrain[[#This Row],[DATE]]),"",ROW(Terrain[[#This Row],[NUM]])-ROW($A$19))</f>
        <v/>
      </c>
      <c r="B132" s="34"/>
      <c r="C132" s="98"/>
      <c r="D132" s="99"/>
      <c r="E132" s="98"/>
      <c r="F132" s="95"/>
      <c r="G132" s="27"/>
      <c r="H132" s="105"/>
      <c r="I132" s="111">
        <f>IF(Terrain[[#This Row],[MOTIF]]="",0,Terrain[[#This Row],[MONTANT HTVA REALISE]])</f>
        <v>0</v>
      </c>
      <c r="J132" s="32"/>
      <c r="L132" s="55">
        <f t="shared" si="2"/>
        <v>0</v>
      </c>
    </row>
    <row r="133" spans="1:12" ht="15.75" thickBot="1">
      <c r="A133" s="204" t="str">
        <f>IF(ISBLANK(Terrain[[#This Row],[DATE]]),"",ROW(Terrain[[#This Row],[NUM]])-ROW($A$19))</f>
        <v/>
      </c>
      <c r="B133" s="34"/>
      <c r="C133" s="98"/>
      <c r="D133" s="99"/>
      <c r="E133" s="98"/>
      <c r="F133" s="95"/>
      <c r="G133" s="27"/>
      <c r="H133" s="105"/>
      <c r="I133" s="111">
        <f>IF(Terrain[[#This Row],[MOTIF]]="",0,Terrain[[#This Row],[MONTANT HTVA REALISE]])</f>
        <v>0</v>
      </c>
      <c r="J133" s="32"/>
      <c r="L133" s="55">
        <f t="shared" si="2"/>
        <v>0</v>
      </c>
    </row>
    <row r="134" spans="1:12" ht="15.75" thickBot="1">
      <c r="A134" s="204" t="str">
        <f>IF(ISBLANK(Terrain[[#This Row],[DATE]]),"",ROW(Terrain[[#This Row],[NUM]])-ROW($A$19))</f>
        <v/>
      </c>
      <c r="B134" s="34"/>
      <c r="C134" s="98"/>
      <c r="D134" s="99"/>
      <c r="E134" s="98"/>
      <c r="F134" s="95"/>
      <c r="G134" s="27"/>
      <c r="H134" s="105"/>
      <c r="I134" s="111">
        <f>IF(Terrain[[#This Row],[MOTIF]]="",0,Terrain[[#This Row],[MONTANT HTVA REALISE]])</f>
        <v>0</v>
      </c>
      <c r="J134" s="32"/>
      <c r="L134" s="55">
        <f t="shared" si="2"/>
        <v>0</v>
      </c>
    </row>
    <row r="135" spans="1:12" ht="15.75" thickBot="1">
      <c r="A135" s="204" t="str">
        <f>IF(ISBLANK(Terrain[[#This Row],[DATE]]),"",ROW(Terrain[[#This Row],[NUM]])-ROW($A$19))</f>
        <v/>
      </c>
      <c r="B135" s="34"/>
      <c r="C135" s="98"/>
      <c r="D135" s="99"/>
      <c r="E135" s="98"/>
      <c r="F135" s="95"/>
      <c r="G135" s="27"/>
      <c r="H135" s="105"/>
      <c r="I135" s="111">
        <f>IF(Terrain[[#This Row],[MOTIF]]="",0,Terrain[[#This Row],[MONTANT HTVA REALISE]])</f>
        <v>0</v>
      </c>
      <c r="J135" s="32"/>
      <c r="L135" s="55">
        <f t="shared" si="2"/>
        <v>0</v>
      </c>
    </row>
    <row r="136" spans="1:12" ht="15.75" thickBot="1">
      <c r="A136" s="204" t="str">
        <f>IF(ISBLANK(Terrain[[#This Row],[DATE]]),"",ROW(Terrain[[#This Row],[NUM]])-ROW($A$19))</f>
        <v/>
      </c>
      <c r="B136" s="34"/>
      <c r="C136" s="98"/>
      <c r="D136" s="99"/>
      <c r="E136" s="98"/>
      <c r="F136" s="95"/>
      <c r="G136" s="27"/>
      <c r="H136" s="105"/>
      <c r="I136" s="111">
        <f>IF(Terrain[[#This Row],[MOTIF]]="",0,Terrain[[#This Row],[MONTANT HTVA REALISE]])</f>
        <v>0</v>
      </c>
      <c r="J136" s="32"/>
      <c r="L136" s="55">
        <f t="shared" si="2"/>
        <v>0</v>
      </c>
    </row>
    <row r="137" spans="1:12" ht="15.75" thickBot="1">
      <c r="A137" s="204" t="str">
        <f>IF(ISBLANK(Terrain[[#This Row],[DATE]]),"",ROW(Terrain[[#This Row],[NUM]])-ROW($A$19))</f>
        <v/>
      </c>
      <c r="B137" s="34"/>
      <c r="C137" s="98"/>
      <c r="D137" s="99"/>
      <c r="E137" s="98"/>
      <c r="F137" s="95"/>
      <c r="G137" s="27"/>
      <c r="H137" s="105"/>
      <c r="I137" s="111">
        <f>IF(Terrain[[#This Row],[MOTIF]]="",0,Terrain[[#This Row],[MONTANT HTVA REALISE]])</f>
        <v>0</v>
      </c>
      <c r="J137" s="32"/>
      <c r="L137" s="55">
        <f t="shared" si="2"/>
        <v>0</v>
      </c>
    </row>
    <row r="138" spans="1:12" ht="15.75" thickBot="1">
      <c r="A138" s="204" t="str">
        <f>IF(ISBLANK(Terrain[[#This Row],[DATE]]),"",ROW(Terrain[[#This Row],[NUM]])-ROW($A$19))</f>
        <v/>
      </c>
      <c r="B138" s="34"/>
      <c r="C138" s="98"/>
      <c r="D138" s="99"/>
      <c r="E138" s="98"/>
      <c r="F138" s="95"/>
      <c r="G138" s="27"/>
      <c r="H138" s="105"/>
      <c r="I138" s="111">
        <f>IF(Terrain[[#This Row],[MOTIF]]="",0,Terrain[[#This Row],[MONTANT HTVA REALISE]])</f>
        <v>0</v>
      </c>
      <c r="J138" s="32"/>
      <c r="L138" s="55">
        <f t="shared" si="2"/>
        <v>0</v>
      </c>
    </row>
    <row r="139" spans="1:12" ht="15.75" thickBot="1">
      <c r="A139" s="204" t="str">
        <f>IF(ISBLANK(Terrain[[#This Row],[DATE]]),"",ROW(Terrain[[#This Row],[NUM]])-ROW($A$19))</f>
        <v/>
      </c>
      <c r="B139" s="34"/>
      <c r="C139" s="98"/>
      <c r="D139" s="99"/>
      <c r="E139" s="98"/>
      <c r="F139" s="95"/>
      <c r="G139" s="27"/>
      <c r="H139" s="105"/>
      <c r="I139" s="111">
        <f>IF(Terrain[[#This Row],[MOTIF]]="",0,Terrain[[#This Row],[MONTANT HTVA REALISE]])</f>
        <v>0</v>
      </c>
      <c r="J139" s="32"/>
      <c r="L139" s="55">
        <f t="shared" si="2"/>
        <v>0</v>
      </c>
    </row>
    <row r="140" spans="1:12" ht="15.75" thickBot="1">
      <c r="A140" s="204" t="str">
        <f>IF(ISBLANK(Terrain[[#This Row],[DATE]]),"",ROW(Terrain[[#This Row],[NUM]])-ROW($A$19))</f>
        <v/>
      </c>
      <c r="B140" s="34"/>
      <c r="C140" s="98"/>
      <c r="D140" s="99"/>
      <c r="E140" s="98"/>
      <c r="F140" s="95"/>
      <c r="G140" s="27"/>
      <c r="H140" s="105"/>
      <c r="I140" s="111">
        <f>IF(Terrain[[#This Row],[MOTIF]]="",0,Terrain[[#This Row],[MONTANT HTVA REALISE]])</f>
        <v>0</v>
      </c>
      <c r="J140" s="32"/>
      <c r="L140" s="55">
        <f t="shared" si="2"/>
        <v>0</v>
      </c>
    </row>
    <row r="141" spans="1:12" ht="15.75" thickBot="1">
      <c r="A141" s="204" t="str">
        <f>IF(ISBLANK(Terrain[[#This Row],[DATE]]),"",ROW(Terrain[[#This Row],[NUM]])-ROW($A$19))</f>
        <v/>
      </c>
      <c r="B141" s="34"/>
      <c r="C141" s="98"/>
      <c r="D141" s="99"/>
      <c r="E141" s="98"/>
      <c r="F141" s="95"/>
      <c r="G141" s="27"/>
      <c r="H141" s="105"/>
      <c r="I141" s="111">
        <f>IF(Terrain[[#This Row],[MOTIF]]="",0,Terrain[[#This Row],[MONTANT HTVA REALISE]])</f>
        <v>0</v>
      </c>
      <c r="J141" s="32"/>
      <c r="L141" s="55">
        <f t="shared" si="2"/>
        <v>0</v>
      </c>
    </row>
    <row r="142" spans="1:12" ht="15.75" thickBot="1">
      <c r="A142" s="204" t="str">
        <f>IF(ISBLANK(Terrain[[#This Row],[DATE]]),"",ROW(Terrain[[#This Row],[NUM]])-ROW($A$19))</f>
        <v/>
      </c>
      <c r="B142" s="34"/>
      <c r="C142" s="98"/>
      <c r="D142" s="99"/>
      <c r="E142" s="98"/>
      <c r="F142" s="95"/>
      <c r="G142" s="27"/>
      <c r="H142" s="105"/>
      <c r="I142" s="111">
        <f>IF(Terrain[[#This Row],[MOTIF]]="",0,Terrain[[#This Row],[MONTANT HTVA REALISE]])</f>
        <v>0</v>
      </c>
      <c r="J142" s="32"/>
      <c r="L142" s="55">
        <f t="shared" si="2"/>
        <v>0</v>
      </c>
    </row>
    <row r="143" spans="1:12" ht="15.75" thickBot="1">
      <c r="A143" s="204" t="str">
        <f>IF(ISBLANK(Terrain[[#This Row],[DATE]]),"",ROW(Terrain[[#This Row],[NUM]])-ROW($A$19))</f>
        <v/>
      </c>
      <c r="B143" s="34"/>
      <c r="C143" s="98"/>
      <c r="D143" s="99"/>
      <c r="E143" s="98"/>
      <c r="F143" s="95"/>
      <c r="G143" s="27"/>
      <c r="H143" s="105"/>
      <c r="I143" s="111">
        <f>IF(Terrain[[#This Row],[MOTIF]]="",0,Terrain[[#This Row],[MONTANT HTVA REALISE]])</f>
        <v>0</v>
      </c>
      <c r="J143" s="32"/>
      <c r="L143" s="55">
        <f t="shared" si="2"/>
        <v>0</v>
      </c>
    </row>
    <row r="144" spans="1:12" ht="15.75" thickBot="1">
      <c r="A144" s="204" t="str">
        <f>IF(ISBLANK(Terrain[[#This Row],[DATE]]),"",ROW(Terrain[[#This Row],[NUM]])-ROW($A$19))</f>
        <v/>
      </c>
      <c r="B144" s="34"/>
      <c r="C144" s="98"/>
      <c r="D144" s="99"/>
      <c r="E144" s="98"/>
      <c r="F144" s="95"/>
      <c r="G144" s="27"/>
      <c r="H144" s="105"/>
      <c r="I144" s="111">
        <f>IF(Terrain[[#This Row],[MOTIF]]="",0,Terrain[[#This Row],[MONTANT HTVA REALISE]])</f>
        <v>0</v>
      </c>
      <c r="J144" s="32"/>
      <c r="L144" s="55">
        <f t="shared" si="2"/>
        <v>0</v>
      </c>
    </row>
    <row r="145" spans="1:12" ht="15.75" thickBot="1">
      <c r="A145" s="204" t="str">
        <f>IF(ISBLANK(Terrain[[#This Row],[DATE]]),"",ROW(Terrain[[#This Row],[NUM]])-ROW($A$19))</f>
        <v/>
      </c>
      <c r="B145" s="34"/>
      <c r="C145" s="98"/>
      <c r="D145" s="99"/>
      <c r="E145" s="98"/>
      <c r="F145" s="95"/>
      <c r="G145" s="27"/>
      <c r="H145" s="105"/>
      <c r="I145" s="111">
        <f>IF(Terrain[[#This Row],[MOTIF]]="",0,Terrain[[#This Row],[MONTANT HTVA REALISE]])</f>
        <v>0</v>
      </c>
      <c r="J145" s="32"/>
      <c r="L145" s="55">
        <f t="shared" si="2"/>
        <v>0</v>
      </c>
    </row>
    <row r="146" spans="1:12" ht="15.75" thickBot="1">
      <c r="A146" s="204" t="str">
        <f>IF(ISBLANK(Terrain[[#This Row],[DATE]]),"",ROW(Terrain[[#This Row],[NUM]])-ROW($A$19))</f>
        <v/>
      </c>
      <c r="B146" s="34"/>
      <c r="C146" s="98"/>
      <c r="D146" s="99"/>
      <c r="E146" s="98"/>
      <c r="F146" s="95"/>
      <c r="G146" s="27"/>
      <c r="H146" s="105"/>
      <c r="I146" s="111">
        <f>IF(Terrain[[#This Row],[MOTIF]]="",0,Terrain[[#This Row],[MONTANT HTVA REALISE]])</f>
        <v>0</v>
      </c>
      <c r="J146" s="32"/>
      <c r="L146" s="55">
        <f t="shared" si="2"/>
        <v>0</v>
      </c>
    </row>
    <row r="147" spans="1:12" ht="15.75" thickBot="1">
      <c r="A147" s="204" t="str">
        <f>IF(ISBLANK(Terrain[[#This Row],[DATE]]),"",ROW(Terrain[[#This Row],[NUM]])-ROW($A$19))</f>
        <v/>
      </c>
      <c r="B147" s="34"/>
      <c r="C147" s="98"/>
      <c r="D147" s="99"/>
      <c r="E147" s="98"/>
      <c r="F147" s="95"/>
      <c r="G147" s="27"/>
      <c r="H147" s="105"/>
      <c r="I147" s="111">
        <f>IF(Terrain[[#This Row],[MOTIF]]="",0,Terrain[[#This Row],[MONTANT HTVA REALISE]])</f>
        <v>0</v>
      </c>
      <c r="J147" s="32"/>
      <c r="L147" s="55">
        <f t="shared" si="2"/>
        <v>0</v>
      </c>
    </row>
    <row r="148" spans="1:12" ht="15.75" thickBot="1">
      <c r="A148" s="204" t="str">
        <f>IF(ISBLANK(Terrain[[#This Row],[DATE]]),"",ROW(Terrain[[#This Row],[NUM]])-ROW($A$19))</f>
        <v/>
      </c>
      <c r="B148" s="34"/>
      <c r="C148" s="98"/>
      <c r="D148" s="99"/>
      <c r="E148" s="98"/>
      <c r="F148" s="95"/>
      <c r="G148" s="27"/>
      <c r="H148" s="105"/>
      <c r="I148" s="111">
        <f>IF(Terrain[[#This Row],[MOTIF]]="",0,Terrain[[#This Row],[MONTANT HTVA REALISE]])</f>
        <v>0</v>
      </c>
      <c r="J148" s="32"/>
      <c r="L148" s="55">
        <f t="shared" si="2"/>
        <v>0</v>
      </c>
    </row>
    <row r="149" spans="1:12" ht="15.75" thickBot="1">
      <c r="A149" s="204" t="str">
        <f>IF(ISBLANK(Terrain[[#This Row],[DATE]]),"",ROW(Terrain[[#This Row],[NUM]])-ROW($A$19))</f>
        <v/>
      </c>
      <c r="B149" s="34"/>
      <c r="C149" s="98"/>
      <c r="D149" s="99"/>
      <c r="E149" s="98"/>
      <c r="F149" s="95"/>
      <c r="G149" s="27"/>
      <c r="H149" s="105"/>
      <c r="I149" s="111">
        <f>IF(Terrain[[#This Row],[MOTIF]]="",0,Terrain[[#This Row],[MONTANT HTVA REALISE]])</f>
        <v>0</v>
      </c>
      <c r="J149" s="32"/>
      <c r="L149" s="55">
        <f t="shared" si="2"/>
        <v>0</v>
      </c>
    </row>
    <row r="150" spans="1:12" ht="15.75" thickBot="1">
      <c r="A150" s="204" t="str">
        <f>IF(ISBLANK(Terrain[[#This Row],[DATE]]),"",ROW(Terrain[[#This Row],[NUM]])-ROW($A$19))</f>
        <v/>
      </c>
      <c r="B150" s="34"/>
      <c r="C150" s="98"/>
      <c r="D150" s="99"/>
      <c r="E150" s="98"/>
      <c r="F150" s="95"/>
      <c r="G150" s="27"/>
      <c r="H150" s="105"/>
      <c r="I150" s="111">
        <f>IF(Terrain[[#This Row],[MOTIF]]="",0,Terrain[[#This Row],[MONTANT HTVA REALISE]])</f>
        <v>0</v>
      </c>
      <c r="J150" s="32"/>
      <c r="L150" s="55">
        <f t="shared" ref="L150:L213" si="3">+F150-I150</f>
        <v>0</v>
      </c>
    </row>
    <row r="151" spans="1:12" ht="15.75" thickBot="1">
      <c r="A151" s="204" t="str">
        <f>IF(ISBLANK(Terrain[[#This Row],[DATE]]),"",ROW(Terrain[[#This Row],[NUM]])-ROW($A$19))</f>
        <v/>
      </c>
      <c r="B151" s="34"/>
      <c r="C151" s="98"/>
      <c r="D151" s="99"/>
      <c r="E151" s="98"/>
      <c r="F151" s="95"/>
      <c r="G151" s="27"/>
      <c r="H151" s="105"/>
      <c r="I151" s="111">
        <f>IF(Terrain[[#This Row],[MOTIF]]="",0,Terrain[[#This Row],[MONTANT HTVA REALISE]])</f>
        <v>0</v>
      </c>
      <c r="J151" s="32"/>
      <c r="L151" s="55">
        <f t="shared" si="3"/>
        <v>0</v>
      </c>
    </row>
    <row r="152" spans="1:12" ht="15.75" thickBot="1">
      <c r="A152" s="204" t="str">
        <f>IF(ISBLANK(Terrain[[#This Row],[DATE]]),"",ROW(Terrain[[#This Row],[NUM]])-ROW($A$19))</f>
        <v/>
      </c>
      <c r="B152" s="34"/>
      <c r="C152" s="98"/>
      <c r="D152" s="99"/>
      <c r="E152" s="98"/>
      <c r="F152" s="95"/>
      <c r="G152" s="27"/>
      <c r="H152" s="105"/>
      <c r="I152" s="111">
        <f>IF(Terrain[[#This Row],[MOTIF]]="",0,Terrain[[#This Row],[MONTANT HTVA REALISE]])</f>
        <v>0</v>
      </c>
      <c r="J152" s="32"/>
      <c r="L152" s="55">
        <f t="shared" si="3"/>
        <v>0</v>
      </c>
    </row>
    <row r="153" spans="1:12" ht="15.75" thickBot="1">
      <c r="A153" s="204" t="str">
        <f>IF(ISBLANK(Terrain[[#This Row],[DATE]]),"",ROW(Terrain[[#This Row],[NUM]])-ROW($A$19))</f>
        <v/>
      </c>
      <c r="B153" s="34"/>
      <c r="C153" s="98"/>
      <c r="D153" s="99"/>
      <c r="E153" s="98"/>
      <c r="F153" s="95"/>
      <c r="G153" s="27"/>
      <c r="H153" s="105"/>
      <c r="I153" s="111">
        <f>IF(Terrain[[#This Row],[MOTIF]]="",0,Terrain[[#This Row],[MONTANT HTVA REALISE]])</f>
        <v>0</v>
      </c>
      <c r="J153" s="32"/>
      <c r="L153" s="55">
        <f t="shared" si="3"/>
        <v>0</v>
      </c>
    </row>
    <row r="154" spans="1:12" ht="15.75" thickBot="1">
      <c r="A154" s="204" t="str">
        <f>IF(ISBLANK(Terrain[[#This Row],[DATE]]),"",ROW(Terrain[[#This Row],[NUM]])-ROW($A$19))</f>
        <v/>
      </c>
      <c r="B154" s="34"/>
      <c r="C154" s="98"/>
      <c r="D154" s="99"/>
      <c r="E154" s="98"/>
      <c r="F154" s="95"/>
      <c r="G154" s="27"/>
      <c r="H154" s="105"/>
      <c r="I154" s="111">
        <f>IF(Terrain[[#This Row],[MOTIF]]="",0,Terrain[[#This Row],[MONTANT HTVA REALISE]])</f>
        <v>0</v>
      </c>
      <c r="J154" s="32"/>
      <c r="L154" s="55">
        <f t="shared" si="3"/>
        <v>0</v>
      </c>
    </row>
    <row r="155" spans="1:12" ht="15.75" thickBot="1">
      <c r="A155" s="204" t="str">
        <f>IF(ISBLANK(Terrain[[#This Row],[DATE]]),"",ROW(Terrain[[#This Row],[NUM]])-ROW($A$19))</f>
        <v/>
      </c>
      <c r="B155" s="34"/>
      <c r="C155" s="98"/>
      <c r="D155" s="99"/>
      <c r="E155" s="98"/>
      <c r="F155" s="95"/>
      <c r="G155" s="27"/>
      <c r="H155" s="105"/>
      <c r="I155" s="111">
        <f>IF(Terrain[[#This Row],[MOTIF]]="",0,Terrain[[#This Row],[MONTANT HTVA REALISE]])</f>
        <v>0</v>
      </c>
      <c r="J155" s="32"/>
      <c r="L155" s="55">
        <f t="shared" si="3"/>
        <v>0</v>
      </c>
    </row>
    <row r="156" spans="1:12" ht="15.75" thickBot="1">
      <c r="A156" s="204" t="str">
        <f>IF(ISBLANK(Terrain[[#This Row],[DATE]]),"",ROW(Terrain[[#This Row],[NUM]])-ROW($A$19))</f>
        <v/>
      </c>
      <c r="B156" s="34"/>
      <c r="C156" s="98"/>
      <c r="D156" s="99"/>
      <c r="E156" s="98"/>
      <c r="F156" s="95"/>
      <c r="G156" s="27"/>
      <c r="H156" s="105"/>
      <c r="I156" s="111">
        <f>IF(Terrain[[#This Row],[MOTIF]]="",0,Terrain[[#This Row],[MONTANT HTVA REALISE]])</f>
        <v>0</v>
      </c>
      <c r="J156" s="32"/>
      <c r="L156" s="55">
        <f t="shared" si="3"/>
        <v>0</v>
      </c>
    </row>
    <row r="157" spans="1:12" ht="15.75" thickBot="1">
      <c r="A157" s="204" t="str">
        <f>IF(ISBLANK(Terrain[[#This Row],[DATE]]),"",ROW(Terrain[[#This Row],[NUM]])-ROW($A$19))</f>
        <v/>
      </c>
      <c r="B157" s="34"/>
      <c r="C157" s="98"/>
      <c r="D157" s="99"/>
      <c r="E157" s="98"/>
      <c r="F157" s="95"/>
      <c r="G157" s="27"/>
      <c r="H157" s="105"/>
      <c r="I157" s="111">
        <f>IF(Terrain[[#This Row],[MOTIF]]="",0,Terrain[[#This Row],[MONTANT HTVA REALISE]])</f>
        <v>0</v>
      </c>
      <c r="J157" s="32"/>
      <c r="L157" s="55">
        <f t="shared" si="3"/>
        <v>0</v>
      </c>
    </row>
    <row r="158" spans="1:12" ht="15.75" thickBot="1">
      <c r="A158" s="204" t="str">
        <f>IF(ISBLANK(Terrain[[#This Row],[DATE]]),"",ROW(Terrain[[#This Row],[NUM]])-ROW($A$19))</f>
        <v/>
      </c>
      <c r="B158" s="34"/>
      <c r="C158" s="98"/>
      <c r="D158" s="99"/>
      <c r="E158" s="98"/>
      <c r="F158" s="95"/>
      <c r="G158" s="27"/>
      <c r="H158" s="105"/>
      <c r="I158" s="111">
        <f>IF(Terrain[[#This Row],[MOTIF]]="",0,Terrain[[#This Row],[MONTANT HTVA REALISE]])</f>
        <v>0</v>
      </c>
      <c r="J158" s="32"/>
      <c r="L158" s="55">
        <f t="shared" si="3"/>
        <v>0</v>
      </c>
    </row>
    <row r="159" spans="1:12" ht="15.75" thickBot="1">
      <c r="A159" s="204" t="str">
        <f>IF(ISBLANK(Terrain[[#This Row],[DATE]]),"",ROW(Terrain[[#This Row],[NUM]])-ROW($A$19))</f>
        <v/>
      </c>
      <c r="B159" s="34"/>
      <c r="C159" s="98"/>
      <c r="D159" s="99"/>
      <c r="E159" s="98"/>
      <c r="F159" s="95"/>
      <c r="G159" s="27"/>
      <c r="H159" s="105"/>
      <c r="I159" s="111">
        <f>IF(Terrain[[#This Row],[MOTIF]]="",0,Terrain[[#This Row],[MONTANT HTVA REALISE]])</f>
        <v>0</v>
      </c>
      <c r="J159" s="32"/>
      <c r="L159" s="55">
        <f t="shared" si="3"/>
        <v>0</v>
      </c>
    </row>
    <row r="160" spans="1:12" ht="15.75" thickBot="1">
      <c r="A160" s="204" t="str">
        <f>IF(ISBLANK(Terrain[[#This Row],[DATE]]),"",ROW(Terrain[[#This Row],[NUM]])-ROW($A$19))</f>
        <v/>
      </c>
      <c r="B160" s="34"/>
      <c r="C160" s="98"/>
      <c r="D160" s="99"/>
      <c r="E160" s="98"/>
      <c r="F160" s="95"/>
      <c r="G160" s="27"/>
      <c r="H160" s="105"/>
      <c r="I160" s="111">
        <f>IF(Terrain[[#This Row],[MOTIF]]="",0,Terrain[[#This Row],[MONTANT HTVA REALISE]])</f>
        <v>0</v>
      </c>
      <c r="J160" s="32"/>
      <c r="L160" s="55">
        <f t="shared" si="3"/>
        <v>0</v>
      </c>
    </row>
    <row r="161" spans="1:12" ht="15.75" thickBot="1">
      <c r="A161" s="204" t="str">
        <f>IF(ISBLANK(Terrain[[#This Row],[DATE]]),"",ROW(Terrain[[#This Row],[NUM]])-ROW($A$19))</f>
        <v/>
      </c>
      <c r="B161" s="34"/>
      <c r="C161" s="98"/>
      <c r="D161" s="99"/>
      <c r="E161" s="98"/>
      <c r="F161" s="95"/>
      <c r="G161" s="27"/>
      <c r="H161" s="105"/>
      <c r="I161" s="111">
        <f>IF(Terrain[[#This Row],[MOTIF]]="",0,Terrain[[#This Row],[MONTANT HTVA REALISE]])</f>
        <v>0</v>
      </c>
      <c r="J161" s="32"/>
      <c r="L161" s="55">
        <f t="shared" si="3"/>
        <v>0</v>
      </c>
    </row>
    <row r="162" spans="1:12" ht="15.75" thickBot="1">
      <c r="A162" s="204" t="str">
        <f>IF(ISBLANK(Terrain[[#This Row],[DATE]]),"",ROW(Terrain[[#This Row],[NUM]])-ROW($A$19))</f>
        <v/>
      </c>
      <c r="B162" s="34"/>
      <c r="C162" s="98"/>
      <c r="D162" s="99"/>
      <c r="E162" s="98"/>
      <c r="F162" s="95"/>
      <c r="G162" s="27"/>
      <c r="H162" s="105"/>
      <c r="I162" s="111">
        <f>IF(Terrain[[#This Row],[MOTIF]]="",0,Terrain[[#This Row],[MONTANT HTVA REALISE]])</f>
        <v>0</v>
      </c>
      <c r="J162" s="32"/>
      <c r="L162" s="55">
        <f t="shared" si="3"/>
        <v>0</v>
      </c>
    </row>
    <row r="163" spans="1:12" ht="15.75" thickBot="1">
      <c r="A163" s="204" t="str">
        <f>IF(ISBLANK(Terrain[[#This Row],[DATE]]),"",ROW(Terrain[[#This Row],[NUM]])-ROW($A$19))</f>
        <v/>
      </c>
      <c r="B163" s="34"/>
      <c r="C163" s="98"/>
      <c r="D163" s="99"/>
      <c r="E163" s="98"/>
      <c r="F163" s="95"/>
      <c r="G163" s="27"/>
      <c r="H163" s="105"/>
      <c r="I163" s="111">
        <f>IF(Terrain[[#This Row],[MOTIF]]="",0,Terrain[[#This Row],[MONTANT HTVA REALISE]])</f>
        <v>0</v>
      </c>
      <c r="J163" s="32"/>
      <c r="L163" s="55">
        <f t="shared" si="3"/>
        <v>0</v>
      </c>
    </row>
    <row r="164" spans="1:12" ht="15.75" thickBot="1">
      <c r="A164" s="204" t="str">
        <f>IF(ISBLANK(Terrain[[#This Row],[DATE]]),"",ROW(Terrain[[#This Row],[NUM]])-ROW($A$19))</f>
        <v/>
      </c>
      <c r="B164" s="34"/>
      <c r="C164" s="98"/>
      <c r="D164" s="99"/>
      <c r="E164" s="98"/>
      <c r="F164" s="95"/>
      <c r="G164" s="27"/>
      <c r="H164" s="105"/>
      <c r="I164" s="111">
        <f>IF(Terrain[[#This Row],[MOTIF]]="",0,Terrain[[#This Row],[MONTANT HTVA REALISE]])</f>
        <v>0</v>
      </c>
      <c r="J164" s="32"/>
      <c r="L164" s="55">
        <f t="shared" si="3"/>
        <v>0</v>
      </c>
    </row>
    <row r="165" spans="1:12" ht="15.75" thickBot="1">
      <c r="A165" s="204" t="str">
        <f>IF(ISBLANK(Terrain[[#This Row],[DATE]]),"",ROW(Terrain[[#This Row],[NUM]])-ROW($A$19))</f>
        <v/>
      </c>
      <c r="B165" s="34"/>
      <c r="C165" s="98"/>
      <c r="D165" s="99"/>
      <c r="E165" s="98"/>
      <c r="F165" s="95"/>
      <c r="G165" s="27"/>
      <c r="H165" s="105"/>
      <c r="I165" s="111">
        <f>IF(Terrain[[#This Row],[MOTIF]]="",0,Terrain[[#This Row],[MONTANT HTVA REALISE]])</f>
        <v>0</v>
      </c>
      <c r="J165" s="32"/>
      <c r="L165" s="55">
        <f t="shared" si="3"/>
        <v>0</v>
      </c>
    </row>
    <row r="166" spans="1:12" ht="15.75" thickBot="1">
      <c r="A166" s="204" t="str">
        <f>IF(ISBLANK(Terrain[[#This Row],[DATE]]),"",ROW(Terrain[[#This Row],[NUM]])-ROW($A$19))</f>
        <v/>
      </c>
      <c r="B166" s="34"/>
      <c r="C166" s="98"/>
      <c r="D166" s="99"/>
      <c r="E166" s="98"/>
      <c r="F166" s="95"/>
      <c r="G166" s="27"/>
      <c r="H166" s="105"/>
      <c r="I166" s="111">
        <f>IF(Terrain[[#This Row],[MOTIF]]="",0,Terrain[[#This Row],[MONTANT HTVA REALISE]])</f>
        <v>0</v>
      </c>
      <c r="J166" s="32"/>
      <c r="L166" s="55">
        <f t="shared" si="3"/>
        <v>0</v>
      </c>
    </row>
    <row r="167" spans="1:12" ht="15.75" thickBot="1">
      <c r="A167" s="204" t="str">
        <f>IF(ISBLANK(Terrain[[#This Row],[DATE]]),"",ROW(Terrain[[#This Row],[NUM]])-ROW($A$19))</f>
        <v/>
      </c>
      <c r="B167" s="34"/>
      <c r="C167" s="98"/>
      <c r="D167" s="99"/>
      <c r="E167" s="98"/>
      <c r="F167" s="95"/>
      <c r="G167" s="27"/>
      <c r="H167" s="105"/>
      <c r="I167" s="111">
        <f>IF(Terrain[[#This Row],[MOTIF]]="",0,Terrain[[#This Row],[MONTANT HTVA REALISE]])</f>
        <v>0</v>
      </c>
      <c r="J167" s="32"/>
      <c r="L167" s="55">
        <f t="shared" si="3"/>
        <v>0</v>
      </c>
    </row>
    <row r="168" spans="1:12" ht="15.75" thickBot="1">
      <c r="A168" s="204" t="str">
        <f>IF(ISBLANK(Terrain[[#This Row],[DATE]]),"",ROW(Terrain[[#This Row],[NUM]])-ROW($A$19))</f>
        <v/>
      </c>
      <c r="B168" s="34"/>
      <c r="C168" s="98"/>
      <c r="D168" s="99"/>
      <c r="E168" s="98"/>
      <c r="F168" s="95"/>
      <c r="G168" s="27"/>
      <c r="H168" s="105"/>
      <c r="I168" s="111">
        <f>IF(Terrain[[#This Row],[MOTIF]]="",0,Terrain[[#This Row],[MONTANT HTVA REALISE]])</f>
        <v>0</v>
      </c>
      <c r="J168" s="32"/>
      <c r="L168" s="55">
        <f t="shared" si="3"/>
        <v>0</v>
      </c>
    </row>
    <row r="169" spans="1:12" ht="15.75" thickBot="1">
      <c r="A169" s="204" t="str">
        <f>IF(ISBLANK(Terrain[[#This Row],[DATE]]),"",ROW(Terrain[[#This Row],[NUM]])-ROW($A$19))</f>
        <v/>
      </c>
      <c r="B169" s="34"/>
      <c r="C169" s="98"/>
      <c r="D169" s="99"/>
      <c r="E169" s="98"/>
      <c r="F169" s="95"/>
      <c r="G169" s="27"/>
      <c r="H169" s="105"/>
      <c r="I169" s="111">
        <f>IF(Terrain[[#This Row],[MOTIF]]="",0,Terrain[[#This Row],[MONTANT HTVA REALISE]])</f>
        <v>0</v>
      </c>
      <c r="J169" s="32"/>
      <c r="L169" s="55">
        <f t="shared" si="3"/>
        <v>0</v>
      </c>
    </row>
    <row r="170" spans="1:12" ht="15.75" thickBot="1">
      <c r="A170" s="204" t="str">
        <f>IF(ISBLANK(Terrain[[#This Row],[DATE]]),"",ROW(Terrain[[#This Row],[NUM]])-ROW($A$19))</f>
        <v/>
      </c>
      <c r="B170" s="34"/>
      <c r="C170" s="98"/>
      <c r="D170" s="99"/>
      <c r="E170" s="98"/>
      <c r="F170" s="95"/>
      <c r="G170" s="27"/>
      <c r="H170" s="105"/>
      <c r="I170" s="111">
        <f>IF(Terrain[[#This Row],[MOTIF]]="",0,Terrain[[#This Row],[MONTANT HTVA REALISE]])</f>
        <v>0</v>
      </c>
      <c r="J170" s="32"/>
      <c r="L170" s="55">
        <f t="shared" si="3"/>
        <v>0</v>
      </c>
    </row>
    <row r="171" spans="1:12" ht="15.75" thickBot="1">
      <c r="A171" s="204" t="str">
        <f>IF(ISBLANK(Terrain[[#This Row],[DATE]]),"",ROW(Terrain[[#This Row],[NUM]])-ROW($A$19))</f>
        <v/>
      </c>
      <c r="B171" s="34"/>
      <c r="C171" s="98"/>
      <c r="D171" s="99"/>
      <c r="E171" s="98"/>
      <c r="F171" s="95"/>
      <c r="G171" s="27"/>
      <c r="H171" s="105"/>
      <c r="I171" s="111">
        <f>IF(Terrain[[#This Row],[MOTIF]]="",0,Terrain[[#This Row],[MONTANT HTVA REALISE]])</f>
        <v>0</v>
      </c>
      <c r="J171" s="32"/>
      <c r="L171" s="55">
        <f t="shared" si="3"/>
        <v>0</v>
      </c>
    </row>
    <row r="172" spans="1:12" ht="15.75" thickBot="1">
      <c r="A172" s="204" t="str">
        <f>IF(ISBLANK(Terrain[[#This Row],[DATE]]),"",ROW(Terrain[[#This Row],[NUM]])-ROW($A$19))</f>
        <v/>
      </c>
      <c r="B172" s="34"/>
      <c r="C172" s="98"/>
      <c r="D172" s="99"/>
      <c r="E172" s="98"/>
      <c r="F172" s="95"/>
      <c r="G172" s="27"/>
      <c r="H172" s="105"/>
      <c r="I172" s="111">
        <f>IF(Terrain[[#This Row],[MOTIF]]="",0,Terrain[[#This Row],[MONTANT HTVA REALISE]])</f>
        <v>0</v>
      </c>
      <c r="J172" s="32"/>
      <c r="L172" s="55">
        <f t="shared" si="3"/>
        <v>0</v>
      </c>
    </row>
    <row r="173" spans="1:12" ht="15.75" thickBot="1">
      <c r="A173" s="204" t="str">
        <f>IF(ISBLANK(Terrain[[#This Row],[DATE]]),"",ROW(Terrain[[#This Row],[NUM]])-ROW($A$19))</f>
        <v/>
      </c>
      <c r="B173" s="34"/>
      <c r="C173" s="98"/>
      <c r="D173" s="99"/>
      <c r="E173" s="98"/>
      <c r="F173" s="95"/>
      <c r="G173" s="27"/>
      <c r="H173" s="105"/>
      <c r="I173" s="111">
        <f>IF(Terrain[[#This Row],[MOTIF]]="",0,Terrain[[#This Row],[MONTANT HTVA REALISE]])</f>
        <v>0</v>
      </c>
      <c r="J173" s="32"/>
      <c r="L173" s="55">
        <f t="shared" si="3"/>
        <v>0</v>
      </c>
    </row>
    <row r="174" spans="1:12" ht="15.75" thickBot="1">
      <c r="A174" s="204" t="str">
        <f>IF(ISBLANK(Terrain[[#This Row],[DATE]]),"",ROW(Terrain[[#This Row],[NUM]])-ROW($A$19))</f>
        <v/>
      </c>
      <c r="B174" s="34"/>
      <c r="C174" s="98"/>
      <c r="D174" s="99"/>
      <c r="E174" s="98"/>
      <c r="F174" s="95"/>
      <c r="G174" s="27"/>
      <c r="H174" s="105"/>
      <c r="I174" s="111">
        <f>IF(Terrain[[#This Row],[MOTIF]]="",0,Terrain[[#This Row],[MONTANT HTVA REALISE]])</f>
        <v>0</v>
      </c>
      <c r="J174" s="32"/>
      <c r="L174" s="55">
        <f t="shared" si="3"/>
        <v>0</v>
      </c>
    </row>
    <row r="175" spans="1:12" ht="15.75" thickBot="1">
      <c r="A175" s="204" t="str">
        <f>IF(ISBLANK(Terrain[[#This Row],[DATE]]),"",ROW(Terrain[[#This Row],[NUM]])-ROW($A$19))</f>
        <v/>
      </c>
      <c r="B175" s="34"/>
      <c r="C175" s="98"/>
      <c r="D175" s="99"/>
      <c r="E175" s="98"/>
      <c r="F175" s="95"/>
      <c r="G175" s="27"/>
      <c r="H175" s="105"/>
      <c r="I175" s="111">
        <f>IF(Terrain[[#This Row],[MOTIF]]="",0,Terrain[[#This Row],[MONTANT HTVA REALISE]])</f>
        <v>0</v>
      </c>
      <c r="J175" s="32"/>
      <c r="L175" s="55">
        <f t="shared" si="3"/>
        <v>0</v>
      </c>
    </row>
    <row r="176" spans="1:12" ht="15.75" thickBot="1">
      <c r="A176" s="204" t="str">
        <f>IF(ISBLANK(Terrain[[#This Row],[DATE]]),"",ROW(Terrain[[#This Row],[NUM]])-ROW($A$19))</f>
        <v/>
      </c>
      <c r="B176" s="34"/>
      <c r="C176" s="98"/>
      <c r="D176" s="99"/>
      <c r="E176" s="98"/>
      <c r="F176" s="95"/>
      <c r="G176" s="27"/>
      <c r="H176" s="105"/>
      <c r="I176" s="111">
        <f>IF(Terrain[[#This Row],[MOTIF]]="",0,Terrain[[#This Row],[MONTANT HTVA REALISE]])</f>
        <v>0</v>
      </c>
      <c r="J176" s="32"/>
      <c r="L176" s="55">
        <f t="shared" si="3"/>
        <v>0</v>
      </c>
    </row>
    <row r="177" spans="1:12" ht="15.75" thickBot="1">
      <c r="A177" s="204" t="str">
        <f>IF(ISBLANK(Terrain[[#This Row],[DATE]]),"",ROW(Terrain[[#This Row],[NUM]])-ROW($A$19))</f>
        <v/>
      </c>
      <c r="B177" s="34"/>
      <c r="C177" s="98"/>
      <c r="D177" s="99"/>
      <c r="E177" s="98"/>
      <c r="F177" s="95"/>
      <c r="G177" s="27"/>
      <c r="H177" s="105"/>
      <c r="I177" s="111">
        <f>IF(Terrain[[#This Row],[MOTIF]]="",0,Terrain[[#This Row],[MONTANT HTVA REALISE]])</f>
        <v>0</v>
      </c>
      <c r="J177" s="32"/>
      <c r="L177" s="55">
        <f t="shared" si="3"/>
        <v>0</v>
      </c>
    </row>
    <row r="178" spans="1:12" ht="15.75" thickBot="1">
      <c r="A178" s="204" t="str">
        <f>IF(ISBLANK(Terrain[[#This Row],[DATE]]),"",ROW(Terrain[[#This Row],[NUM]])-ROW($A$19))</f>
        <v/>
      </c>
      <c r="B178" s="34"/>
      <c r="C178" s="98"/>
      <c r="D178" s="99"/>
      <c r="E178" s="98"/>
      <c r="F178" s="95"/>
      <c r="G178" s="27"/>
      <c r="H178" s="105"/>
      <c r="I178" s="111">
        <f>IF(Terrain[[#This Row],[MOTIF]]="",0,Terrain[[#This Row],[MONTANT HTVA REALISE]])</f>
        <v>0</v>
      </c>
      <c r="J178" s="32"/>
      <c r="L178" s="55">
        <f t="shared" si="3"/>
        <v>0</v>
      </c>
    </row>
    <row r="179" spans="1:12" ht="15.75" thickBot="1">
      <c r="A179" s="204" t="str">
        <f>IF(ISBLANK(Terrain[[#This Row],[DATE]]),"",ROW(Terrain[[#This Row],[NUM]])-ROW($A$19))</f>
        <v/>
      </c>
      <c r="B179" s="34"/>
      <c r="C179" s="98"/>
      <c r="D179" s="99"/>
      <c r="E179" s="98"/>
      <c r="F179" s="95"/>
      <c r="G179" s="27"/>
      <c r="H179" s="105"/>
      <c r="I179" s="111">
        <f>IF(Terrain[[#This Row],[MOTIF]]="",0,Terrain[[#This Row],[MONTANT HTVA REALISE]])</f>
        <v>0</v>
      </c>
      <c r="J179" s="32"/>
      <c r="L179" s="55">
        <f t="shared" si="3"/>
        <v>0</v>
      </c>
    </row>
    <row r="180" spans="1:12" ht="15.75" thickBot="1">
      <c r="A180" s="204" t="str">
        <f>IF(ISBLANK(Terrain[[#This Row],[DATE]]),"",ROW(Terrain[[#This Row],[NUM]])-ROW($A$19))</f>
        <v/>
      </c>
      <c r="B180" s="34"/>
      <c r="C180" s="98"/>
      <c r="D180" s="99"/>
      <c r="E180" s="98"/>
      <c r="F180" s="95"/>
      <c r="G180" s="27"/>
      <c r="H180" s="105"/>
      <c r="I180" s="111">
        <f>IF(Terrain[[#This Row],[MOTIF]]="",0,Terrain[[#This Row],[MONTANT HTVA REALISE]])</f>
        <v>0</v>
      </c>
      <c r="J180" s="32"/>
      <c r="L180" s="55">
        <f t="shared" si="3"/>
        <v>0</v>
      </c>
    </row>
    <row r="181" spans="1:12" ht="15.75" thickBot="1">
      <c r="A181" s="204" t="str">
        <f>IF(ISBLANK(Terrain[[#This Row],[DATE]]),"",ROW(Terrain[[#This Row],[NUM]])-ROW($A$19))</f>
        <v/>
      </c>
      <c r="B181" s="34"/>
      <c r="C181" s="98"/>
      <c r="D181" s="99"/>
      <c r="E181" s="98"/>
      <c r="F181" s="95"/>
      <c r="G181" s="27"/>
      <c r="H181" s="105"/>
      <c r="I181" s="111">
        <f>IF(Terrain[[#This Row],[MOTIF]]="",0,Terrain[[#This Row],[MONTANT HTVA REALISE]])</f>
        <v>0</v>
      </c>
      <c r="J181" s="32"/>
      <c r="L181" s="55">
        <f t="shared" si="3"/>
        <v>0</v>
      </c>
    </row>
    <row r="182" spans="1:12" ht="15.75" thickBot="1">
      <c r="A182" s="204" t="str">
        <f>IF(ISBLANK(Terrain[[#This Row],[DATE]]),"",ROW(Terrain[[#This Row],[NUM]])-ROW($A$19))</f>
        <v/>
      </c>
      <c r="B182" s="34"/>
      <c r="C182" s="98"/>
      <c r="D182" s="99"/>
      <c r="E182" s="98"/>
      <c r="F182" s="95"/>
      <c r="G182" s="27"/>
      <c r="H182" s="105"/>
      <c r="I182" s="111">
        <f>IF(Terrain[[#This Row],[MOTIF]]="",0,Terrain[[#This Row],[MONTANT HTVA REALISE]])</f>
        <v>0</v>
      </c>
      <c r="J182" s="32"/>
      <c r="L182" s="55">
        <f t="shared" si="3"/>
        <v>0</v>
      </c>
    </row>
    <row r="183" spans="1:12" ht="15.75" thickBot="1">
      <c r="A183" s="204" t="str">
        <f>IF(ISBLANK(Terrain[[#This Row],[DATE]]),"",ROW(Terrain[[#This Row],[NUM]])-ROW($A$19))</f>
        <v/>
      </c>
      <c r="B183" s="34"/>
      <c r="C183" s="98"/>
      <c r="D183" s="99"/>
      <c r="E183" s="98"/>
      <c r="F183" s="95"/>
      <c r="G183" s="27"/>
      <c r="H183" s="105"/>
      <c r="I183" s="111">
        <f>IF(Terrain[[#This Row],[MOTIF]]="",0,Terrain[[#This Row],[MONTANT HTVA REALISE]])</f>
        <v>0</v>
      </c>
      <c r="J183" s="32"/>
      <c r="L183" s="55">
        <f t="shared" si="3"/>
        <v>0</v>
      </c>
    </row>
    <row r="184" spans="1:12" ht="15.75" thickBot="1">
      <c r="A184" s="204" t="str">
        <f>IF(ISBLANK(Terrain[[#This Row],[DATE]]),"",ROW(Terrain[[#This Row],[NUM]])-ROW($A$19))</f>
        <v/>
      </c>
      <c r="B184" s="34"/>
      <c r="C184" s="98"/>
      <c r="D184" s="99"/>
      <c r="E184" s="98"/>
      <c r="F184" s="95"/>
      <c r="G184" s="27"/>
      <c r="H184" s="105"/>
      <c r="I184" s="111">
        <f>IF(Terrain[[#This Row],[MOTIF]]="",0,Terrain[[#This Row],[MONTANT HTVA REALISE]])</f>
        <v>0</v>
      </c>
      <c r="J184" s="32"/>
      <c r="L184" s="55">
        <f t="shared" si="3"/>
        <v>0</v>
      </c>
    </row>
    <row r="185" spans="1:12" ht="15.75" thickBot="1">
      <c r="A185" s="204" t="str">
        <f>IF(ISBLANK(Terrain[[#This Row],[DATE]]),"",ROW(Terrain[[#This Row],[NUM]])-ROW($A$19))</f>
        <v/>
      </c>
      <c r="B185" s="34"/>
      <c r="C185" s="98"/>
      <c r="D185" s="99"/>
      <c r="E185" s="98"/>
      <c r="F185" s="95"/>
      <c r="G185" s="27"/>
      <c r="H185" s="105"/>
      <c r="I185" s="111">
        <f>IF(Terrain[[#This Row],[MOTIF]]="",0,Terrain[[#This Row],[MONTANT HTVA REALISE]])</f>
        <v>0</v>
      </c>
      <c r="J185" s="32"/>
      <c r="L185" s="55">
        <f t="shared" si="3"/>
        <v>0</v>
      </c>
    </row>
    <row r="186" spans="1:12" ht="15.75" thickBot="1">
      <c r="A186" s="204" t="str">
        <f>IF(ISBLANK(Terrain[[#This Row],[DATE]]),"",ROW(Terrain[[#This Row],[NUM]])-ROW($A$19))</f>
        <v/>
      </c>
      <c r="B186" s="34"/>
      <c r="C186" s="98"/>
      <c r="D186" s="99"/>
      <c r="E186" s="98"/>
      <c r="F186" s="95"/>
      <c r="G186" s="27"/>
      <c r="H186" s="105"/>
      <c r="I186" s="111">
        <f>IF(Terrain[[#This Row],[MOTIF]]="",0,Terrain[[#This Row],[MONTANT HTVA REALISE]])</f>
        <v>0</v>
      </c>
      <c r="J186" s="32"/>
      <c r="L186" s="55">
        <f t="shared" si="3"/>
        <v>0</v>
      </c>
    </row>
    <row r="187" spans="1:12" ht="15.75" thickBot="1">
      <c r="A187" s="204" t="str">
        <f>IF(ISBLANK(Terrain[[#This Row],[DATE]]),"",ROW(Terrain[[#This Row],[NUM]])-ROW($A$19))</f>
        <v/>
      </c>
      <c r="B187" s="34"/>
      <c r="C187" s="98"/>
      <c r="D187" s="99"/>
      <c r="E187" s="98"/>
      <c r="F187" s="95"/>
      <c r="G187" s="27"/>
      <c r="H187" s="105"/>
      <c r="I187" s="111">
        <f>IF(Terrain[[#This Row],[MOTIF]]="",0,Terrain[[#This Row],[MONTANT HTVA REALISE]])</f>
        <v>0</v>
      </c>
      <c r="J187" s="32"/>
      <c r="L187" s="55">
        <f t="shared" si="3"/>
        <v>0</v>
      </c>
    </row>
    <row r="188" spans="1:12" ht="15.75" thickBot="1">
      <c r="A188" s="204" t="str">
        <f>IF(ISBLANK(Terrain[[#This Row],[DATE]]),"",ROW(Terrain[[#This Row],[NUM]])-ROW($A$19))</f>
        <v/>
      </c>
      <c r="B188" s="34"/>
      <c r="C188" s="98"/>
      <c r="D188" s="99"/>
      <c r="E188" s="98"/>
      <c r="F188" s="95"/>
      <c r="G188" s="27"/>
      <c r="H188" s="105"/>
      <c r="I188" s="111">
        <f>IF(Terrain[[#This Row],[MOTIF]]="",0,Terrain[[#This Row],[MONTANT HTVA REALISE]])</f>
        <v>0</v>
      </c>
      <c r="J188" s="32"/>
      <c r="L188" s="55">
        <f t="shared" si="3"/>
        <v>0</v>
      </c>
    </row>
    <row r="189" spans="1:12" ht="15.75" thickBot="1">
      <c r="A189" s="204" t="str">
        <f>IF(ISBLANK(Terrain[[#This Row],[DATE]]),"",ROW(Terrain[[#This Row],[NUM]])-ROW($A$19))</f>
        <v/>
      </c>
      <c r="B189" s="34"/>
      <c r="C189" s="98"/>
      <c r="D189" s="99"/>
      <c r="E189" s="98"/>
      <c r="F189" s="95"/>
      <c r="G189" s="27"/>
      <c r="H189" s="105"/>
      <c r="I189" s="111">
        <f>IF(Terrain[[#This Row],[MOTIF]]="",0,Terrain[[#This Row],[MONTANT HTVA REALISE]])</f>
        <v>0</v>
      </c>
      <c r="J189" s="32"/>
      <c r="L189" s="55">
        <f t="shared" si="3"/>
        <v>0</v>
      </c>
    </row>
    <row r="190" spans="1:12" ht="15.75" thickBot="1">
      <c r="A190" s="204" t="str">
        <f>IF(ISBLANK(Terrain[[#This Row],[DATE]]),"",ROW(Terrain[[#This Row],[NUM]])-ROW($A$19))</f>
        <v/>
      </c>
      <c r="B190" s="34"/>
      <c r="C190" s="98"/>
      <c r="D190" s="99"/>
      <c r="E190" s="98"/>
      <c r="F190" s="95"/>
      <c r="G190" s="27"/>
      <c r="H190" s="105"/>
      <c r="I190" s="111">
        <f>IF(Terrain[[#This Row],[MOTIF]]="",0,Terrain[[#This Row],[MONTANT HTVA REALISE]])</f>
        <v>0</v>
      </c>
      <c r="J190" s="32"/>
      <c r="L190" s="55">
        <f t="shared" si="3"/>
        <v>0</v>
      </c>
    </row>
    <row r="191" spans="1:12" ht="15.75" thickBot="1">
      <c r="A191" s="204" t="str">
        <f>IF(ISBLANK(Terrain[[#This Row],[DATE]]),"",ROW(Terrain[[#This Row],[NUM]])-ROW($A$19))</f>
        <v/>
      </c>
      <c r="B191" s="34"/>
      <c r="C191" s="98"/>
      <c r="D191" s="99"/>
      <c r="E191" s="98"/>
      <c r="F191" s="95"/>
      <c r="G191" s="27"/>
      <c r="H191" s="105"/>
      <c r="I191" s="111">
        <f>IF(Terrain[[#This Row],[MOTIF]]="",0,Terrain[[#This Row],[MONTANT HTVA REALISE]])</f>
        <v>0</v>
      </c>
      <c r="J191" s="32"/>
      <c r="L191" s="55">
        <f t="shared" si="3"/>
        <v>0</v>
      </c>
    </row>
    <row r="192" spans="1:12" ht="15.75" thickBot="1">
      <c r="A192" s="204" t="str">
        <f>IF(ISBLANK(Terrain[[#This Row],[DATE]]),"",ROW(Terrain[[#This Row],[NUM]])-ROW($A$19))</f>
        <v/>
      </c>
      <c r="B192" s="34"/>
      <c r="C192" s="98"/>
      <c r="D192" s="99"/>
      <c r="E192" s="98"/>
      <c r="F192" s="95"/>
      <c r="G192" s="27"/>
      <c r="H192" s="105"/>
      <c r="I192" s="111">
        <f>IF(Terrain[[#This Row],[MOTIF]]="",0,Terrain[[#This Row],[MONTANT HTVA REALISE]])</f>
        <v>0</v>
      </c>
      <c r="J192" s="32"/>
      <c r="L192" s="55">
        <f t="shared" si="3"/>
        <v>0</v>
      </c>
    </row>
    <row r="193" spans="1:12" ht="15.75" thickBot="1">
      <c r="A193" s="204" t="str">
        <f>IF(ISBLANK(Terrain[[#This Row],[DATE]]),"",ROW(Terrain[[#This Row],[NUM]])-ROW($A$19))</f>
        <v/>
      </c>
      <c r="B193" s="34"/>
      <c r="C193" s="98"/>
      <c r="D193" s="99"/>
      <c r="E193" s="98"/>
      <c r="F193" s="95"/>
      <c r="G193" s="27"/>
      <c r="H193" s="105"/>
      <c r="I193" s="111">
        <f>IF(Terrain[[#This Row],[MOTIF]]="",0,Terrain[[#This Row],[MONTANT HTVA REALISE]])</f>
        <v>0</v>
      </c>
      <c r="J193" s="32"/>
      <c r="L193" s="55">
        <f t="shared" si="3"/>
        <v>0</v>
      </c>
    </row>
    <row r="194" spans="1:12" ht="15.75" thickBot="1">
      <c r="A194" s="204" t="str">
        <f>IF(ISBLANK(Terrain[[#This Row],[DATE]]),"",ROW(Terrain[[#This Row],[NUM]])-ROW($A$19))</f>
        <v/>
      </c>
      <c r="B194" s="34"/>
      <c r="C194" s="98"/>
      <c r="D194" s="99"/>
      <c r="E194" s="98"/>
      <c r="F194" s="95"/>
      <c r="G194" s="27"/>
      <c r="H194" s="105"/>
      <c r="I194" s="111">
        <f>IF(Terrain[[#This Row],[MOTIF]]="",0,Terrain[[#This Row],[MONTANT HTVA REALISE]])</f>
        <v>0</v>
      </c>
      <c r="J194" s="32"/>
      <c r="L194" s="55">
        <f t="shared" si="3"/>
        <v>0</v>
      </c>
    </row>
    <row r="195" spans="1:12" ht="15.75" thickBot="1">
      <c r="A195" s="204" t="str">
        <f>IF(ISBLANK(Terrain[[#This Row],[DATE]]),"",ROW(Terrain[[#This Row],[NUM]])-ROW($A$19))</f>
        <v/>
      </c>
      <c r="B195" s="34"/>
      <c r="C195" s="98"/>
      <c r="D195" s="99"/>
      <c r="E195" s="98"/>
      <c r="F195" s="95"/>
      <c r="G195" s="27"/>
      <c r="H195" s="105"/>
      <c r="I195" s="111">
        <f>IF(Terrain[[#This Row],[MOTIF]]="",0,Terrain[[#This Row],[MONTANT HTVA REALISE]])</f>
        <v>0</v>
      </c>
      <c r="J195" s="32"/>
      <c r="L195" s="55">
        <f t="shared" si="3"/>
        <v>0</v>
      </c>
    </row>
    <row r="196" spans="1:12" ht="15.75" thickBot="1">
      <c r="A196" s="204" t="str">
        <f>IF(ISBLANK(Terrain[[#This Row],[DATE]]),"",ROW(Terrain[[#This Row],[NUM]])-ROW($A$19))</f>
        <v/>
      </c>
      <c r="B196" s="34"/>
      <c r="C196" s="98"/>
      <c r="D196" s="99"/>
      <c r="E196" s="98"/>
      <c r="F196" s="95"/>
      <c r="G196" s="27"/>
      <c r="H196" s="105"/>
      <c r="I196" s="111">
        <f>IF(Terrain[[#This Row],[MOTIF]]="",0,Terrain[[#This Row],[MONTANT HTVA REALISE]])</f>
        <v>0</v>
      </c>
      <c r="J196" s="32"/>
      <c r="L196" s="55">
        <f t="shared" si="3"/>
        <v>0</v>
      </c>
    </row>
    <row r="197" spans="1:12" ht="15.75" thickBot="1">
      <c r="A197" s="204" t="str">
        <f>IF(ISBLANK(Terrain[[#This Row],[DATE]]),"",ROW(Terrain[[#This Row],[NUM]])-ROW($A$19))</f>
        <v/>
      </c>
      <c r="B197" s="34"/>
      <c r="C197" s="98"/>
      <c r="D197" s="99"/>
      <c r="E197" s="98"/>
      <c r="F197" s="95"/>
      <c r="G197" s="27"/>
      <c r="H197" s="105"/>
      <c r="I197" s="111">
        <f>IF(Terrain[[#This Row],[MOTIF]]="",0,Terrain[[#This Row],[MONTANT HTVA REALISE]])</f>
        <v>0</v>
      </c>
      <c r="J197" s="32"/>
      <c r="L197" s="55">
        <f t="shared" si="3"/>
        <v>0</v>
      </c>
    </row>
    <row r="198" spans="1:12" ht="15.75" thickBot="1">
      <c r="A198" s="204" t="str">
        <f>IF(ISBLANK(Terrain[[#This Row],[DATE]]),"",ROW(Terrain[[#This Row],[NUM]])-ROW($A$19))</f>
        <v/>
      </c>
      <c r="B198" s="34"/>
      <c r="C198" s="98"/>
      <c r="D198" s="99"/>
      <c r="E198" s="98"/>
      <c r="F198" s="95"/>
      <c r="G198" s="27"/>
      <c r="H198" s="105"/>
      <c r="I198" s="111">
        <f>IF(Terrain[[#This Row],[MOTIF]]="",0,Terrain[[#This Row],[MONTANT HTVA REALISE]])</f>
        <v>0</v>
      </c>
      <c r="J198" s="32"/>
      <c r="L198" s="55">
        <f t="shared" si="3"/>
        <v>0</v>
      </c>
    </row>
    <row r="199" spans="1:12" ht="15.75" thickBot="1">
      <c r="A199" s="204" t="str">
        <f>IF(ISBLANK(Terrain[[#This Row],[DATE]]),"",ROW(Terrain[[#This Row],[NUM]])-ROW($A$19))</f>
        <v/>
      </c>
      <c r="B199" s="34"/>
      <c r="C199" s="98"/>
      <c r="D199" s="99"/>
      <c r="E199" s="98"/>
      <c r="F199" s="95"/>
      <c r="G199" s="27"/>
      <c r="H199" s="105"/>
      <c r="I199" s="111">
        <f>IF(Terrain[[#This Row],[MOTIF]]="",0,Terrain[[#This Row],[MONTANT HTVA REALISE]])</f>
        <v>0</v>
      </c>
      <c r="J199" s="32"/>
      <c r="L199" s="55">
        <f t="shared" si="3"/>
        <v>0</v>
      </c>
    </row>
    <row r="200" spans="1:12" ht="15.75" thickBot="1">
      <c r="A200" s="204" t="str">
        <f>IF(ISBLANK(Terrain[[#This Row],[DATE]]),"",ROW(Terrain[[#This Row],[NUM]])-ROW($A$19))</f>
        <v/>
      </c>
      <c r="B200" s="34"/>
      <c r="C200" s="98"/>
      <c r="D200" s="99"/>
      <c r="E200" s="98"/>
      <c r="F200" s="95"/>
      <c r="G200" s="27"/>
      <c r="H200" s="105"/>
      <c r="I200" s="111">
        <f>IF(Terrain[[#This Row],[MOTIF]]="",0,Terrain[[#This Row],[MONTANT HTVA REALISE]])</f>
        <v>0</v>
      </c>
      <c r="J200" s="32"/>
      <c r="L200" s="55">
        <f t="shared" si="3"/>
        <v>0</v>
      </c>
    </row>
    <row r="201" spans="1:12" ht="15.75" thickBot="1">
      <c r="A201" s="204" t="str">
        <f>IF(ISBLANK(Terrain[[#This Row],[DATE]]),"",ROW(Terrain[[#This Row],[NUM]])-ROW($A$19))</f>
        <v/>
      </c>
      <c r="B201" s="34"/>
      <c r="C201" s="98"/>
      <c r="D201" s="99"/>
      <c r="E201" s="98"/>
      <c r="F201" s="95"/>
      <c r="G201" s="27"/>
      <c r="H201" s="105"/>
      <c r="I201" s="111">
        <f>IF(Terrain[[#This Row],[MOTIF]]="",0,Terrain[[#This Row],[MONTANT HTVA REALISE]])</f>
        <v>0</v>
      </c>
      <c r="J201" s="32"/>
      <c r="L201" s="55">
        <f t="shared" si="3"/>
        <v>0</v>
      </c>
    </row>
    <row r="202" spans="1:12" ht="15.75" thickBot="1">
      <c r="A202" s="204" t="str">
        <f>IF(ISBLANK(Terrain[[#This Row],[DATE]]),"",ROW(Terrain[[#This Row],[NUM]])-ROW($A$19))</f>
        <v/>
      </c>
      <c r="B202" s="34"/>
      <c r="C202" s="98"/>
      <c r="D202" s="99"/>
      <c r="E202" s="98"/>
      <c r="F202" s="95"/>
      <c r="G202" s="27"/>
      <c r="H202" s="105"/>
      <c r="I202" s="111">
        <f>IF(Terrain[[#This Row],[MOTIF]]="",0,Terrain[[#This Row],[MONTANT HTVA REALISE]])</f>
        <v>0</v>
      </c>
      <c r="J202" s="32"/>
      <c r="L202" s="55">
        <f t="shared" si="3"/>
        <v>0</v>
      </c>
    </row>
    <row r="203" spans="1:12" ht="15.75" thickBot="1">
      <c r="A203" s="204" t="str">
        <f>IF(ISBLANK(Terrain[[#This Row],[DATE]]),"",ROW(Terrain[[#This Row],[NUM]])-ROW($A$19))</f>
        <v/>
      </c>
      <c r="B203" s="34"/>
      <c r="C203" s="98"/>
      <c r="D203" s="99"/>
      <c r="E203" s="98"/>
      <c r="F203" s="95"/>
      <c r="G203" s="27"/>
      <c r="H203" s="105"/>
      <c r="I203" s="111">
        <f>IF(Terrain[[#This Row],[MOTIF]]="",0,Terrain[[#This Row],[MONTANT HTVA REALISE]])</f>
        <v>0</v>
      </c>
      <c r="J203" s="32"/>
      <c r="L203" s="55">
        <f t="shared" si="3"/>
        <v>0</v>
      </c>
    </row>
    <row r="204" spans="1:12" ht="15.75" thickBot="1">
      <c r="A204" s="204" t="str">
        <f>IF(ISBLANK(Terrain[[#This Row],[DATE]]),"",ROW(Terrain[[#This Row],[NUM]])-ROW($A$19))</f>
        <v/>
      </c>
      <c r="B204" s="34"/>
      <c r="C204" s="98"/>
      <c r="D204" s="99"/>
      <c r="E204" s="98"/>
      <c r="F204" s="95"/>
      <c r="G204" s="27"/>
      <c r="H204" s="105"/>
      <c r="I204" s="111">
        <f>IF(Terrain[[#This Row],[MOTIF]]="",0,Terrain[[#This Row],[MONTANT HTVA REALISE]])</f>
        <v>0</v>
      </c>
      <c r="J204" s="32"/>
      <c r="L204" s="55">
        <f t="shared" si="3"/>
        <v>0</v>
      </c>
    </row>
    <row r="205" spans="1:12" ht="15.75" thickBot="1">
      <c r="A205" s="204" t="str">
        <f>IF(ISBLANK(Terrain[[#This Row],[DATE]]),"",ROW(Terrain[[#This Row],[NUM]])-ROW($A$19))</f>
        <v/>
      </c>
      <c r="B205" s="34"/>
      <c r="C205" s="98"/>
      <c r="D205" s="99"/>
      <c r="E205" s="98"/>
      <c r="F205" s="95"/>
      <c r="G205" s="27"/>
      <c r="H205" s="105"/>
      <c r="I205" s="111">
        <f>IF(Terrain[[#This Row],[MOTIF]]="",0,Terrain[[#This Row],[MONTANT HTVA REALISE]])</f>
        <v>0</v>
      </c>
      <c r="J205" s="32"/>
      <c r="L205" s="55">
        <f t="shared" si="3"/>
        <v>0</v>
      </c>
    </row>
    <row r="206" spans="1:12" ht="15.75" thickBot="1">
      <c r="A206" s="204" t="str">
        <f>IF(ISBLANK(Terrain[[#This Row],[DATE]]),"",ROW(Terrain[[#This Row],[NUM]])-ROW($A$19))</f>
        <v/>
      </c>
      <c r="B206" s="34"/>
      <c r="C206" s="98"/>
      <c r="D206" s="99"/>
      <c r="E206" s="98"/>
      <c r="F206" s="95"/>
      <c r="G206" s="27"/>
      <c r="H206" s="105"/>
      <c r="I206" s="111">
        <f>IF(Terrain[[#This Row],[MOTIF]]="",0,Terrain[[#This Row],[MONTANT HTVA REALISE]])</f>
        <v>0</v>
      </c>
      <c r="J206" s="32"/>
      <c r="L206" s="55">
        <f t="shared" si="3"/>
        <v>0</v>
      </c>
    </row>
    <row r="207" spans="1:12" ht="15.75" thickBot="1">
      <c r="A207" s="204" t="str">
        <f>IF(ISBLANK(Terrain[[#This Row],[DATE]]),"",ROW(Terrain[[#This Row],[NUM]])-ROW($A$19))</f>
        <v/>
      </c>
      <c r="B207" s="34"/>
      <c r="C207" s="98"/>
      <c r="D207" s="99"/>
      <c r="E207" s="98"/>
      <c r="F207" s="95"/>
      <c r="G207" s="27"/>
      <c r="H207" s="105"/>
      <c r="I207" s="111">
        <f>IF(Terrain[[#This Row],[MOTIF]]="",0,Terrain[[#This Row],[MONTANT HTVA REALISE]])</f>
        <v>0</v>
      </c>
      <c r="J207" s="32"/>
      <c r="L207" s="55">
        <f t="shared" si="3"/>
        <v>0</v>
      </c>
    </row>
    <row r="208" spans="1:12" ht="15.75" thickBot="1">
      <c r="A208" s="204" t="str">
        <f>IF(ISBLANK(Terrain[[#This Row],[DATE]]),"",ROW(Terrain[[#This Row],[NUM]])-ROW($A$19))</f>
        <v/>
      </c>
      <c r="B208" s="34"/>
      <c r="C208" s="98"/>
      <c r="D208" s="99"/>
      <c r="E208" s="98"/>
      <c r="F208" s="95"/>
      <c r="G208" s="27"/>
      <c r="H208" s="105"/>
      <c r="I208" s="111">
        <f>IF(Terrain[[#This Row],[MOTIF]]="",0,Terrain[[#This Row],[MONTANT HTVA REALISE]])</f>
        <v>0</v>
      </c>
      <c r="J208" s="32"/>
      <c r="L208" s="55">
        <f t="shared" si="3"/>
        <v>0</v>
      </c>
    </row>
    <row r="209" spans="1:12" ht="15.75" thickBot="1">
      <c r="A209" s="204" t="str">
        <f>IF(ISBLANK(Terrain[[#This Row],[DATE]]),"",ROW(Terrain[[#This Row],[NUM]])-ROW($A$19))</f>
        <v/>
      </c>
      <c r="B209" s="34"/>
      <c r="C209" s="98"/>
      <c r="D209" s="99"/>
      <c r="E209" s="98"/>
      <c r="F209" s="95"/>
      <c r="G209" s="27"/>
      <c r="H209" s="105"/>
      <c r="I209" s="111">
        <f>IF(Terrain[[#This Row],[MOTIF]]="",0,Terrain[[#This Row],[MONTANT HTVA REALISE]])</f>
        <v>0</v>
      </c>
      <c r="J209" s="32"/>
      <c r="L209" s="55">
        <f t="shared" si="3"/>
        <v>0</v>
      </c>
    </row>
    <row r="210" spans="1:12" ht="15.75" thickBot="1">
      <c r="A210" s="204" t="str">
        <f>IF(ISBLANK(Terrain[[#This Row],[DATE]]),"",ROW(Terrain[[#This Row],[NUM]])-ROW($A$19))</f>
        <v/>
      </c>
      <c r="B210" s="34"/>
      <c r="C210" s="98"/>
      <c r="D210" s="99"/>
      <c r="E210" s="98"/>
      <c r="F210" s="95"/>
      <c r="G210" s="27"/>
      <c r="H210" s="105"/>
      <c r="I210" s="111">
        <f>IF(Terrain[[#This Row],[MOTIF]]="",0,Terrain[[#This Row],[MONTANT HTVA REALISE]])</f>
        <v>0</v>
      </c>
      <c r="J210" s="32"/>
      <c r="L210" s="55">
        <f t="shared" si="3"/>
        <v>0</v>
      </c>
    </row>
    <row r="211" spans="1:12" ht="15.75" thickBot="1">
      <c r="A211" s="204" t="str">
        <f>IF(ISBLANK(Terrain[[#This Row],[DATE]]),"",ROW(Terrain[[#This Row],[NUM]])-ROW($A$19))</f>
        <v/>
      </c>
      <c r="B211" s="34"/>
      <c r="C211" s="98"/>
      <c r="D211" s="99"/>
      <c r="E211" s="98"/>
      <c r="F211" s="95"/>
      <c r="G211" s="27"/>
      <c r="H211" s="105"/>
      <c r="I211" s="111">
        <f>IF(Terrain[[#This Row],[MOTIF]]="",0,Terrain[[#This Row],[MONTANT HTVA REALISE]])</f>
        <v>0</v>
      </c>
      <c r="J211" s="32"/>
      <c r="L211" s="55">
        <f t="shared" si="3"/>
        <v>0</v>
      </c>
    </row>
    <row r="212" spans="1:12" ht="15.75" thickBot="1">
      <c r="A212" s="204" t="str">
        <f>IF(ISBLANK(Terrain[[#This Row],[DATE]]),"",ROW(Terrain[[#This Row],[NUM]])-ROW($A$19))</f>
        <v/>
      </c>
      <c r="B212" s="34"/>
      <c r="C212" s="98"/>
      <c r="D212" s="99"/>
      <c r="E212" s="98"/>
      <c r="F212" s="95"/>
      <c r="G212" s="27"/>
      <c r="H212" s="105"/>
      <c r="I212" s="111">
        <f>IF(Terrain[[#This Row],[MOTIF]]="",0,Terrain[[#This Row],[MONTANT HTVA REALISE]])</f>
        <v>0</v>
      </c>
      <c r="J212" s="32"/>
      <c r="L212" s="55">
        <f t="shared" si="3"/>
        <v>0</v>
      </c>
    </row>
    <row r="213" spans="1:12" ht="15.75" thickBot="1">
      <c r="A213" s="204" t="str">
        <f>IF(ISBLANK(Terrain[[#This Row],[DATE]]),"",ROW(Terrain[[#This Row],[NUM]])-ROW($A$19))</f>
        <v/>
      </c>
      <c r="B213" s="34"/>
      <c r="C213" s="98"/>
      <c r="D213" s="99"/>
      <c r="E213" s="98"/>
      <c r="F213" s="95"/>
      <c r="G213" s="27"/>
      <c r="H213" s="105"/>
      <c r="I213" s="111">
        <f>IF(Terrain[[#This Row],[MOTIF]]="",0,Terrain[[#This Row],[MONTANT HTVA REALISE]])</f>
        <v>0</v>
      </c>
      <c r="J213" s="32"/>
      <c r="L213" s="55">
        <f t="shared" si="3"/>
        <v>0</v>
      </c>
    </row>
    <row r="214" spans="1:12" ht="15.75" thickBot="1">
      <c r="A214" s="204" t="str">
        <f>IF(ISBLANK(Terrain[[#This Row],[DATE]]),"",ROW(Terrain[[#This Row],[NUM]])-ROW($A$19))</f>
        <v/>
      </c>
      <c r="B214" s="34"/>
      <c r="C214" s="98"/>
      <c r="D214" s="99"/>
      <c r="E214" s="98"/>
      <c r="F214" s="95"/>
      <c r="G214" s="27"/>
      <c r="H214" s="105"/>
      <c r="I214" s="111">
        <f>IF(Terrain[[#This Row],[MOTIF]]="",0,Terrain[[#This Row],[MONTANT HTVA REALISE]])</f>
        <v>0</v>
      </c>
      <c r="J214" s="32"/>
      <c r="L214" s="55">
        <f t="shared" ref="L214:L277" si="4">+F214-I214</f>
        <v>0</v>
      </c>
    </row>
    <row r="215" spans="1:12" ht="15.75" thickBot="1">
      <c r="A215" s="204" t="str">
        <f>IF(ISBLANK(Terrain[[#This Row],[DATE]]),"",ROW(Terrain[[#This Row],[NUM]])-ROW($A$19))</f>
        <v/>
      </c>
      <c r="B215" s="34"/>
      <c r="C215" s="98"/>
      <c r="D215" s="99"/>
      <c r="E215" s="98"/>
      <c r="F215" s="95"/>
      <c r="G215" s="27"/>
      <c r="H215" s="105"/>
      <c r="I215" s="111">
        <f>IF(Terrain[[#This Row],[MOTIF]]="",0,Terrain[[#This Row],[MONTANT HTVA REALISE]])</f>
        <v>0</v>
      </c>
      <c r="J215" s="32"/>
      <c r="L215" s="55">
        <f t="shared" si="4"/>
        <v>0</v>
      </c>
    </row>
    <row r="216" spans="1:12" ht="15.75" thickBot="1">
      <c r="A216" s="204" t="str">
        <f>IF(ISBLANK(Terrain[[#This Row],[DATE]]),"",ROW(Terrain[[#This Row],[NUM]])-ROW($A$19))</f>
        <v/>
      </c>
      <c r="B216" s="34"/>
      <c r="C216" s="98"/>
      <c r="D216" s="99"/>
      <c r="E216" s="98"/>
      <c r="F216" s="95"/>
      <c r="G216" s="27"/>
      <c r="H216" s="105"/>
      <c r="I216" s="111">
        <f>IF(Terrain[[#This Row],[MOTIF]]="",0,Terrain[[#This Row],[MONTANT HTVA REALISE]])</f>
        <v>0</v>
      </c>
      <c r="J216" s="32"/>
      <c r="L216" s="55">
        <f t="shared" si="4"/>
        <v>0</v>
      </c>
    </row>
    <row r="217" spans="1:12" ht="15.75" thickBot="1">
      <c r="A217" s="204" t="str">
        <f>IF(ISBLANK(Terrain[[#This Row],[DATE]]),"",ROW(Terrain[[#This Row],[NUM]])-ROW($A$19))</f>
        <v/>
      </c>
      <c r="B217" s="34"/>
      <c r="C217" s="98"/>
      <c r="D217" s="99"/>
      <c r="E217" s="98"/>
      <c r="F217" s="95"/>
      <c r="G217" s="27"/>
      <c r="H217" s="105"/>
      <c r="I217" s="111">
        <f>IF(Terrain[[#This Row],[MOTIF]]="",0,Terrain[[#This Row],[MONTANT HTVA REALISE]])</f>
        <v>0</v>
      </c>
      <c r="J217" s="32"/>
      <c r="L217" s="55">
        <f t="shared" si="4"/>
        <v>0</v>
      </c>
    </row>
    <row r="218" spans="1:12" ht="15.75" thickBot="1">
      <c r="A218" s="204" t="str">
        <f>IF(ISBLANK(Terrain[[#This Row],[DATE]]),"",ROW(Terrain[[#This Row],[NUM]])-ROW($A$19))</f>
        <v/>
      </c>
      <c r="B218" s="34"/>
      <c r="C218" s="98"/>
      <c r="D218" s="99"/>
      <c r="E218" s="98"/>
      <c r="F218" s="95"/>
      <c r="G218" s="27"/>
      <c r="H218" s="105"/>
      <c r="I218" s="111">
        <f>IF(Terrain[[#This Row],[MOTIF]]="",0,Terrain[[#This Row],[MONTANT HTVA REALISE]])</f>
        <v>0</v>
      </c>
      <c r="J218" s="32"/>
      <c r="L218" s="55">
        <f t="shared" si="4"/>
        <v>0</v>
      </c>
    </row>
    <row r="219" spans="1:12" ht="15.75" thickBot="1">
      <c r="A219" s="204" t="str">
        <f>IF(ISBLANK(Terrain[[#This Row],[DATE]]),"",ROW(Terrain[[#This Row],[NUM]])-ROW($A$19))</f>
        <v/>
      </c>
      <c r="B219" s="34"/>
      <c r="C219" s="98"/>
      <c r="D219" s="99"/>
      <c r="E219" s="98"/>
      <c r="F219" s="95"/>
      <c r="G219" s="27"/>
      <c r="H219" s="105"/>
      <c r="I219" s="111">
        <f>IF(Terrain[[#This Row],[MOTIF]]="",0,Terrain[[#This Row],[MONTANT HTVA REALISE]])</f>
        <v>0</v>
      </c>
      <c r="J219" s="32"/>
      <c r="L219" s="55">
        <f t="shared" si="4"/>
        <v>0</v>
      </c>
    </row>
    <row r="220" spans="1:12" ht="15.75" thickBot="1">
      <c r="A220" s="204" t="str">
        <f>IF(ISBLANK(Terrain[[#This Row],[DATE]]),"",ROW(Terrain[[#This Row],[NUM]])-ROW($A$19))</f>
        <v/>
      </c>
      <c r="B220" s="34"/>
      <c r="C220" s="98"/>
      <c r="D220" s="99"/>
      <c r="E220" s="98"/>
      <c r="F220" s="95"/>
      <c r="G220" s="27"/>
      <c r="H220" s="105"/>
      <c r="I220" s="111">
        <f>IF(Terrain[[#This Row],[MOTIF]]="",0,Terrain[[#This Row],[MONTANT HTVA REALISE]])</f>
        <v>0</v>
      </c>
      <c r="J220" s="32"/>
      <c r="L220" s="55">
        <f t="shared" si="4"/>
        <v>0</v>
      </c>
    </row>
    <row r="221" spans="1:12" ht="15.75" thickBot="1">
      <c r="A221" s="204" t="str">
        <f>IF(ISBLANK(Terrain[[#This Row],[DATE]]),"",ROW(Terrain[[#This Row],[NUM]])-ROW($A$19))</f>
        <v/>
      </c>
      <c r="B221" s="34"/>
      <c r="C221" s="98"/>
      <c r="D221" s="99"/>
      <c r="E221" s="98"/>
      <c r="F221" s="95"/>
      <c r="G221" s="27"/>
      <c r="H221" s="105"/>
      <c r="I221" s="111">
        <f>IF(Terrain[[#This Row],[MOTIF]]="",0,Terrain[[#This Row],[MONTANT HTVA REALISE]])</f>
        <v>0</v>
      </c>
      <c r="J221" s="32"/>
      <c r="L221" s="55">
        <f t="shared" si="4"/>
        <v>0</v>
      </c>
    </row>
    <row r="222" spans="1:12" ht="15.75" thickBot="1">
      <c r="A222" s="204" t="str">
        <f>IF(ISBLANK(Terrain[[#This Row],[DATE]]),"",ROW(Terrain[[#This Row],[NUM]])-ROW($A$19))</f>
        <v/>
      </c>
      <c r="B222" s="34"/>
      <c r="C222" s="98"/>
      <c r="D222" s="99"/>
      <c r="E222" s="98"/>
      <c r="F222" s="95"/>
      <c r="G222" s="27"/>
      <c r="H222" s="105"/>
      <c r="I222" s="111">
        <f>IF(Terrain[[#This Row],[MOTIF]]="",0,Terrain[[#This Row],[MONTANT HTVA REALISE]])</f>
        <v>0</v>
      </c>
      <c r="J222" s="32"/>
      <c r="L222" s="55">
        <f t="shared" si="4"/>
        <v>0</v>
      </c>
    </row>
    <row r="223" spans="1:12" ht="15.75" thickBot="1">
      <c r="A223" s="204" t="str">
        <f>IF(ISBLANK(Terrain[[#This Row],[DATE]]),"",ROW(Terrain[[#This Row],[NUM]])-ROW($A$19))</f>
        <v/>
      </c>
      <c r="B223" s="34"/>
      <c r="C223" s="98"/>
      <c r="D223" s="99"/>
      <c r="E223" s="98"/>
      <c r="F223" s="95"/>
      <c r="G223" s="27"/>
      <c r="H223" s="105"/>
      <c r="I223" s="111">
        <f>IF(Terrain[[#This Row],[MOTIF]]="",0,Terrain[[#This Row],[MONTANT HTVA REALISE]])</f>
        <v>0</v>
      </c>
      <c r="J223" s="32"/>
      <c r="L223" s="55">
        <f t="shared" si="4"/>
        <v>0</v>
      </c>
    </row>
    <row r="224" spans="1:12" ht="15.75" thickBot="1">
      <c r="A224" s="204" t="str">
        <f>IF(ISBLANK(Terrain[[#This Row],[DATE]]),"",ROW(Terrain[[#This Row],[NUM]])-ROW($A$19))</f>
        <v/>
      </c>
      <c r="B224" s="34"/>
      <c r="C224" s="98"/>
      <c r="D224" s="99"/>
      <c r="E224" s="98"/>
      <c r="F224" s="95"/>
      <c r="G224" s="27"/>
      <c r="H224" s="105"/>
      <c r="I224" s="111">
        <f>IF(Terrain[[#This Row],[MOTIF]]="",0,Terrain[[#This Row],[MONTANT HTVA REALISE]])</f>
        <v>0</v>
      </c>
      <c r="J224" s="32"/>
      <c r="L224" s="55">
        <f t="shared" si="4"/>
        <v>0</v>
      </c>
    </row>
    <row r="225" spans="1:12" ht="15.75" thickBot="1">
      <c r="A225" s="204" t="str">
        <f>IF(ISBLANK(Terrain[[#This Row],[DATE]]),"",ROW(Terrain[[#This Row],[NUM]])-ROW($A$19))</f>
        <v/>
      </c>
      <c r="B225" s="34"/>
      <c r="C225" s="98"/>
      <c r="D225" s="99"/>
      <c r="E225" s="98"/>
      <c r="F225" s="95"/>
      <c r="G225" s="27"/>
      <c r="H225" s="105"/>
      <c r="I225" s="111">
        <f>IF(Terrain[[#This Row],[MOTIF]]="",0,Terrain[[#This Row],[MONTANT HTVA REALISE]])</f>
        <v>0</v>
      </c>
      <c r="J225" s="32"/>
      <c r="L225" s="55">
        <f t="shared" si="4"/>
        <v>0</v>
      </c>
    </row>
    <row r="226" spans="1:12" ht="15.75" thickBot="1">
      <c r="A226" s="204" t="str">
        <f>IF(ISBLANK(Terrain[[#This Row],[DATE]]),"",ROW(Terrain[[#This Row],[NUM]])-ROW($A$19))</f>
        <v/>
      </c>
      <c r="B226" s="34"/>
      <c r="C226" s="98"/>
      <c r="D226" s="99"/>
      <c r="E226" s="98"/>
      <c r="F226" s="95"/>
      <c r="G226" s="27"/>
      <c r="H226" s="105"/>
      <c r="I226" s="111">
        <f>IF(Terrain[[#This Row],[MOTIF]]="",0,Terrain[[#This Row],[MONTANT HTVA REALISE]])</f>
        <v>0</v>
      </c>
      <c r="J226" s="32"/>
      <c r="L226" s="55">
        <f t="shared" si="4"/>
        <v>0</v>
      </c>
    </row>
    <row r="227" spans="1:12" ht="15.75" thickBot="1">
      <c r="A227" s="204" t="str">
        <f>IF(ISBLANK(Terrain[[#This Row],[DATE]]),"",ROW(Terrain[[#This Row],[NUM]])-ROW($A$19))</f>
        <v/>
      </c>
      <c r="B227" s="34"/>
      <c r="C227" s="98"/>
      <c r="D227" s="99"/>
      <c r="E227" s="98"/>
      <c r="F227" s="95"/>
      <c r="G227" s="27"/>
      <c r="H227" s="105"/>
      <c r="I227" s="111">
        <f>IF(Terrain[[#This Row],[MOTIF]]="",0,Terrain[[#This Row],[MONTANT HTVA REALISE]])</f>
        <v>0</v>
      </c>
      <c r="J227" s="32"/>
      <c r="L227" s="55">
        <f t="shared" si="4"/>
        <v>0</v>
      </c>
    </row>
    <row r="228" spans="1:12" ht="15.75" thickBot="1">
      <c r="A228" s="204" t="str">
        <f>IF(ISBLANK(Terrain[[#This Row],[DATE]]),"",ROW(Terrain[[#This Row],[NUM]])-ROW($A$19))</f>
        <v/>
      </c>
      <c r="B228" s="34"/>
      <c r="C228" s="98"/>
      <c r="D228" s="99"/>
      <c r="E228" s="98"/>
      <c r="F228" s="95"/>
      <c r="G228" s="27"/>
      <c r="H228" s="105"/>
      <c r="I228" s="111">
        <f>IF(Terrain[[#This Row],[MOTIF]]="",0,Terrain[[#This Row],[MONTANT HTVA REALISE]])</f>
        <v>0</v>
      </c>
      <c r="J228" s="32"/>
      <c r="L228" s="55">
        <f t="shared" si="4"/>
        <v>0</v>
      </c>
    </row>
    <row r="229" spans="1:12" ht="15.75" thickBot="1">
      <c r="A229" s="204" t="str">
        <f>IF(ISBLANK(Terrain[[#This Row],[DATE]]),"",ROW(Terrain[[#This Row],[NUM]])-ROW($A$19))</f>
        <v/>
      </c>
      <c r="B229" s="34"/>
      <c r="C229" s="98"/>
      <c r="D229" s="99"/>
      <c r="E229" s="98"/>
      <c r="F229" s="95"/>
      <c r="G229" s="27"/>
      <c r="H229" s="105"/>
      <c r="I229" s="111">
        <f>IF(Terrain[[#This Row],[MOTIF]]="",0,Terrain[[#This Row],[MONTANT HTVA REALISE]])</f>
        <v>0</v>
      </c>
      <c r="J229" s="32"/>
      <c r="L229" s="55">
        <f t="shared" si="4"/>
        <v>0</v>
      </c>
    </row>
    <row r="230" spans="1:12" ht="15.75" thickBot="1">
      <c r="A230" s="204" t="str">
        <f>IF(ISBLANK(Terrain[[#This Row],[DATE]]),"",ROW(Terrain[[#This Row],[NUM]])-ROW($A$19))</f>
        <v/>
      </c>
      <c r="B230" s="34"/>
      <c r="C230" s="98"/>
      <c r="D230" s="99"/>
      <c r="E230" s="98"/>
      <c r="F230" s="95"/>
      <c r="G230" s="27"/>
      <c r="H230" s="105"/>
      <c r="I230" s="111">
        <f>IF(Terrain[[#This Row],[MOTIF]]="",0,Terrain[[#This Row],[MONTANT HTVA REALISE]])</f>
        <v>0</v>
      </c>
      <c r="J230" s="32"/>
      <c r="L230" s="55">
        <f t="shared" si="4"/>
        <v>0</v>
      </c>
    </row>
    <row r="231" spans="1:12" ht="15.75" thickBot="1">
      <c r="A231" s="204" t="str">
        <f>IF(ISBLANK(Terrain[[#This Row],[DATE]]),"",ROW(Terrain[[#This Row],[NUM]])-ROW($A$19))</f>
        <v/>
      </c>
      <c r="B231" s="34"/>
      <c r="C231" s="98"/>
      <c r="D231" s="99"/>
      <c r="E231" s="98"/>
      <c r="F231" s="95"/>
      <c r="G231" s="27"/>
      <c r="H231" s="105"/>
      <c r="I231" s="111">
        <f>IF(Terrain[[#This Row],[MOTIF]]="",0,Terrain[[#This Row],[MONTANT HTVA REALISE]])</f>
        <v>0</v>
      </c>
      <c r="J231" s="32"/>
      <c r="L231" s="55">
        <f t="shared" si="4"/>
        <v>0</v>
      </c>
    </row>
    <row r="232" spans="1:12" ht="15.75" thickBot="1">
      <c r="A232" s="204" t="str">
        <f>IF(ISBLANK(Terrain[[#This Row],[DATE]]),"",ROW(Terrain[[#This Row],[NUM]])-ROW($A$19))</f>
        <v/>
      </c>
      <c r="B232" s="34"/>
      <c r="C232" s="98"/>
      <c r="D232" s="99"/>
      <c r="E232" s="98"/>
      <c r="F232" s="95"/>
      <c r="G232" s="27"/>
      <c r="H232" s="105"/>
      <c r="I232" s="111">
        <f>IF(Terrain[[#This Row],[MOTIF]]="",0,Terrain[[#This Row],[MONTANT HTVA REALISE]])</f>
        <v>0</v>
      </c>
      <c r="J232" s="32"/>
      <c r="L232" s="55">
        <f t="shared" si="4"/>
        <v>0</v>
      </c>
    </row>
    <row r="233" spans="1:12" ht="15.75" thickBot="1">
      <c r="A233" s="204" t="str">
        <f>IF(ISBLANK(Terrain[[#This Row],[DATE]]),"",ROW(Terrain[[#This Row],[NUM]])-ROW($A$19))</f>
        <v/>
      </c>
      <c r="B233" s="34"/>
      <c r="C233" s="98"/>
      <c r="D233" s="99"/>
      <c r="E233" s="98"/>
      <c r="F233" s="95"/>
      <c r="G233" s="27"/>
      <c r="H233" s="105"/>
      <c r="I233" s="111">
        <f>IF(Terrain[[#This Row],[MOTIF]]="",0,Terrain[[#This Row],[MONTANT HTVA REALISE]])</f>
        <v>0</v>
      </c>
      <c r="J233" s="32"/>
      <c r="L233" s="55">
        <f t="shared" si="4"/>
        <v>0</v>
      </c>
    </row>
    <row r="234" spans="1:12" ht="15.75" thickBot="1">
      <c r="A234" s="204" t="str">
        <f>IF(ISBLANK(Terrain[[#This Row],[DATE]]),"",ROW(Terrain[[#This Row],[NUM]])-ROW($A$19))</f>
        <v/>
      </c>
      <c r="B234" s="34"/>
      <c r="C234" s="98"/>
      <c r="D234" s="99"/>
      <c r="E234" s="98"/>
      <c r="F234" s="95"/>
      <c r="G234" s="27"/>
      <c r="H234" s="105"/>
      <c r="I234" s="111">
        <f>IF(Terrain[[#This Row],[MOTIF]]="",0,Terrain[[#This Row],[MONTANT HTVA REALISE]])</f>
        <v>0</v>
      </c>
      <c r="J234" s="32"/>
      <c r="L234" s="55">
        <f t="shared" si="4"/>
        <v>0</v>
      </c>
    </row>
    <row r="235" spans="1:12" ht="15.75" thickBot="1">
      <c r="A235" s="204" t="str">
        <f>IF(ISBLANK(Terrain[[#This Row],[DATE]]),"",ROW(Terrain[[#This Row],[NUM]])-ROW($A$19))</f>
        <v/>
      </c>
      <c r="B235" s="34"/>
      <c r="C235" s="98"/>
      <c r="D235" s="99"/>
      <c r="E235" s="98"/>
      <c r="F235" s="95"/>
      <c r="G235" s="27"/>
      <c r="H235" s="105"/>
      <c r="I235" s="111">
        <f>IF(Terrain[[#This Row],[MOTIF]]="",0,Terrain[[#This Row],[MONTANT HTVA REALISE]])</f>
        <v>0</v>
      </c>
      <c r="J235" s="32"/>
      <c r="L235" s="55">
        <f t="shared" si="4"/>
        <v>0</v>
      </c>
    </row>
    <row r="236" spans="1:12" ht="15.75" thickBot="1">
      <c r="A236" s="204" t="str">
        <f>IF(ISBLANK(Terrain[[#This Row],[DATE]]),"",ROW(Terrain[[#This Row],[NUM]])-ROW($A$19))</f>
        <v/>
      </c>
      <c r="B236" s="34"/>
      <c r="C236" s="98"/>
      <c r="D236" s="99"/>
      <c r="E236" s="98"/>
      <c r="F236" s="95"/>
      <c r="G236" s="27"/>
      <c r="H236" s="105"/>
      <c r="I236" s="111">
        <f>IF(Terrain[[#This Row],[MOTIF]]="",0,Terrain[[#This Row],[MONTANT HTVA REALISE]])</f>
        <v>0</v>
      </c>
      <c r="J236" s="32"/>
      <c r="L236" s="55">
        <f t="shared" si="4"/>
        <v>0</v>
      </c>
    </row>
    <row r="237" spans="1:12" ht="15.75" thickBot="1">
      <c r="A237" s="204" t="str">
        <f>IF(ISBLANK(Terrain[[#This Row],[DATE]]),"",ROW(Terrain[[#This Row],[NUM]])-ROW($A$19))</f>
        <v/>
      </c>
      <c r="B237" s="34"/>
      <c r="C237" s="98"/>
      <c r="D237" s="99"/>
      <c r="E237" s="98"/>
      <c r="F237" s="95"/>
      <c r="G237" s="27"/>
      <c r="H237" s="105"/>
      <c r="I237" s="111">
        <f>IF(Terrain[[#This Row],[MOTIF]]="",0,Terrain[[#This Row],[MONTANT HTVA REALISE]])</f>
        <v>0</v>
      </c>
      <c r="J237" s="32"/>
      <c r="L237" s="55">
        <f t="shared" si="4"/>
        <v>0</v>
      </c>
    </row>
    <row r="238" spans="1:12" ht="15.75" thickBot="1">
      <c r="A238" s="204" t="str">
        <f>IF(ISBLANK(Terrain[[#This Row],[DATE]]),"",ROW(Terrain[[#This Row],[NUM]])-ROW($A$19))</f>
        <v/>
      </c>
      <c r="B238" s="34"/>
      <c r="C238" s="98"/>
      <c r="D238" s="99"/>
      <c r="E238" s="98"/>
      <c r="F238" s="95"/>
      <c r="G238" s="27"/>
      <c r="H238" s="105"/>
      <c r="I238" s="111">
        <f>IF(Terrain[[#This Row],[MOTIF]]="",0,Terrain[[#This Row],[MONTANT HTVA REALISE]])</f>
        <v>0</v>
      </c>
      <c r="J238" s="32"/>
      <c r="L238" s="55">
        <f t="shared" si="4"/>
        <v>0</v>
      </c>
    </row>
    <row r="239" spans="1:12" ht="15.75" thickBot="1">
      <c r="A239" s="204" t="str">
        <f>IF(ISBLANK(Terrain[[#This Row],[DATE]]),"",ROW(Terrain[[#This Row],[NUM]])-ROW($A$19))</f>
        <v/>
      </c>
      <c r="B239" s="34"/>
      <c r="C239" s="98"/>
      <c r="D239" s="99"/>
      <c r="E239" s="98"/>
      <c r="F239" s="95"/>
      <c r="G239" s="27"/>
      <c r="H239" s="105"/>
      <c r="I239" s="111">
        <f>IF(Terrain[[#This Row],[MOTIF]]="",0,Terrain[[#This Row],[MONTANT HTVA REALISE]])</f>
        <v>0</v>
      </c>
      <c r="J239" s="32"/>
      <c r="L239" s="55">
        <f t="shared" si="4"/>
        <v>0</v>
      </c>
    </row>
    <row r="240" spans="1:12" ht="15.75" thickBot="1">
      <c r="A240" s="204" t="str">
        <f>IF(ISBLANK(Terrain[[#This Row],[DATE]]),"",ROW(Terrain[[#This Row],[NUM]])-ROW($A$19))</f>
        <v/>
      </c>
      <c r="B240" s="34"/>
      <c r="C240" s="98"/>
      <c r="D240" s="99"/>
      <c r="E240" s="98"/>
      <c r="F240" s="95"/>
      <c r="G240" s="27"/>
      <c r="H240" s="105"/>
      <c r="I240" s="111">
        <f>IF(Terrain[[#This Row],[MOTIF]]="",0,Terrain[[#This Row],[MONTANT HTVA REALISE]])</f>
        <v>0</v>
      </c>
      <c r="J240" s="32"/>
      <c r="L240" s="55">
        <f t="shared" si="4"/>
        <v>0</v>
      </c>
    </row>
    <row r="241" spans="1:12" ht="15.75" thickBot="1">
      <c r="A241" s="204" t="str">
        <f>IF(ISBLANK(Terrain[[#This Row],[DATE]]),"",ROW(Terrain[[#This Row],[NUM]])-ROW($A$19))</f>
        <v/>
      </c>
      <c r="B241" s="34"/>
      <c r="C241" s="98"/>
      <c r="D241" s="99"/>
      <c r="E241" s="98"/>
      <c r="F241" s="95"/>
      <c r="G241" s="27"/>
      <c r="H241" s="105"/>
      <c r="I241" s="111">
        <f>IF(Terrain[[#This Row],[MOTIF]]="",0,Terrain[[#This Row],[MONTANT HTVA REALISE]])</f>
        <v>0</v>
      </c>
      <c r="J241" s="32"/>
      <c r="L241" s="55">
        <f t="shared" si="4"/>
        <v>0</v>
      </c>
    </row>
    <row r="242" spans="1:12" ht="15.75" thickBot="1">
      <c r="A242" s="204" t="str">
        <f>IF(ISBLANK(Terrain[[#This Row],[DATE]]),"",ROW(Terrain[[#This Row],[NUM]])-ROW($A$19))</f>
        <v/>
      </c>
      <c r="B242" s="34"/>
      <c r="C242" s="98"/>
      <c r="D242" s="99"/>
      <c r="E242" s="98"/>
      <c r="F242" s="95"/>
      <c r="G242" s="27"/>
      <c r="H242" s="105"/>
      <c r="I242" s="111">
        <f>IF(Terrain[[#This Row],[MOTIF]]="",0,Terrain[[#This Row],[MONTANT HTVA REALISE]])</f>
        <v>0</v>
      </c>
      <c r="J242" s="32"/>
      <c r="L242" s="55">
        <f t="shared" si="4"/>
        <v>0</v>
      </c>
    </row>
    <row r="243" spans="1:12" ht="15.75" thickBot="1">
      <c r="A243" s="204" t="str">
        <f>IF(ISBLANK(Terrain[[#This Row],[DATE]]),"",ROW(Terrain[[#This Row],[NUM]])-ROW($A$19))</f>
        <v/>
      </c>
      <c r="B243" s="34"/>
      <c r="C243" s="98"/>
      <c r="D243" s="99"/>
      <c r="E243" s="98"/>
      <c r="F243" s="95"/>
      <c r="G243" s="27"/>
      <c r="H243" s="105"/>
      <c r="I243" s="111">
        <f>IF(Terrain[[#This Row],[MOTIF]]="",0,Terrain[[#This Row],[MONTANT HTVA REALISE]])</f>
        <v>0</v>
      </c>
      <c r="J243" s="32"/>
      <c r="L243" s="55">
        <f t="shared" si="4"/>
        <v>0</v>
      </c>
    </row>
    <row r="244" spans="1:12" ht="15.75" thickBot="1">
      <c r="A244" s="204" t="str">
        <f>IF(ISBLANK(Terrain[[#This Row],[DATE]]),"",ROW(Terrain[[#This Row],[NUM]])-ROW($A$19))</f>
        <v/>
      </c>
      <c r="B244" s="34"/>
      <c r="C244" s="98"/>
      <c r="D244" s="99"/>
      <c r="E244" s="98"/>
      <c r="F244" s="95"/>
      <c r="G244" s="27"/>
      <c r="H244" s="105"/>
      <c r="I244" s="111">
        <f>IF(Terrain[[#This Row],[MOTIF]]="",0,Terrain[[#This Row],[MONTANT HTVA REALISE]])</f>
        <v>0</v>
      </c>
      <c r="J244" s="32"/>
      <c r="L244" s="55">
        <f t="shared" si="4"/>
        <v>0</v>
      </c>
    </row>
    <row r="245" spans="1:12" ht="15.75" thickBot="1">
      <c r="A245" s="204" t="str">
        <f>IF(ISBLANK(Terrain[[#This Row],[DATE]]),"",ROW(Terrain[[#This Row],[NUM]])-ROW($A$19))</f>
        <v/>
      </c>
      <c r="B245" s="34"/>
      <c r="C245" s="98"/>
      <c r="D245" s="99"/>
      <c r="E245" s="98"/>
      <c r="F245" s="95"/>
      <c r="G245" s="27"/>
      <c r="H245" s="105"/>
      <c r="I245" s="111">
        <f>IF(Terrain[[#This Row],[MOTIF]]="",0,Terrain[[#This Row],[MONTANT HTVA REALISE]])</f>
        <v>0</v>
      </c>
      <c r="J245" s="32"/>
      <c r="L245" s="55">
        <f t="shared" si="4"/>
        <v>0</v>
      </c>
    </row>
    <row r="246" spans="1:12" ht="15.75" thickBot="1">
      <c r="A246" s="204" t="str">
        <f>IF(ISBLANK(Terrain[[#This Row],[DATE]]),"",ROW(Terrain[[#This Row],[NUM]])-ROW($A$19))</f>
        <v/>
      </c>
      <c r="B246" s="34"/>
      <c r="C246" s="98"/>
      <c r="D246" s="99"/>
      <c r="E246" s="98"/>
      <c r="F246" s="95"/>
      <c r="G246" s="27"/>
      <c r="H246" s="105"/>
      <c r="I246" s="111">
        <f>IF(Terrain[[#This Row],[MOTIF]]="",0,Terrain[[#This Row],[MONTANT HTVA REALISE]])</f>
        <v>0</v>
      </c>
      <c r="J246" s="32"/>
      <c r="L246" s="55">
        <f t="shared" si="4"/>
        <v>0</v>
      </c>
    </row>
    <row r="247" spans="1:12" ht="15.75" thickBot="1">
      <c r="A247" s="204" t="str">
        <f>IF(ISBLANK(Terrain[[#This Row],[DATE]]),"",ROW(Terrain[[#This Row],[NUM]])-ROW($A$19))</f>
        <v/>
      </c>
      <c r="B247" s="34"/>
      <c r="C247" s="98"/>
      <c r="D247" s="99"/>
      <c r="E247" s="98"/>
      <c r="F247" s="95"/>
      <c r="G247" s="27"/>
      <c r="H247" s="105"/>
      <c r="I247" s="111">
        <f>IF(Terrain[[#This Row],[MOTIF]]="",0,Terrain[[#This Row],[MONTANT HTVA REALISE]])</f>
        <v>0</v>
      </c>
      <c r="J247" s="32"/>
      <c r="L247" s="55">
        <f t="shared" si="4"/>
        <v>0</v>
      </c>
    </row>
    <row r="248" spans="1:12" ht="15.75" thickBot="1">
      <c r="A248" s="204" t="str">
        <f>IF(ISBLANK(Terrain[[#This Row],[DATE]]),"",ROW(Terrain[[#This Row],[NUM]])-ROW($A$19))</f>
        <v/>
      </c>
      <c r="B248" s="34"/>
      <c r="C248" s="98"/>
      <c r="D248" s="99"/>
      <c r="E248" s="98"/>
      <c r="F248" s="95"/>
      <c r="G248" s="27"/>
      <c r="H248" s="105"/>
      <c r="I248" s="111">
        <f>IF(Terrain[[#This Row],[MOTIF]]="",0,Terrain[[#This Row],[MONTANT HTVA REALISE]])</f>
        <v>0</v>
      </c>
      <c r="J248" s="32"/>
      <c r="L248" s="55">
        <f t="shared" si="4"/>
        <v>0</v>
      </c>
    </row>
    <row r="249" spans="1:12" ht="15.75" thickBot="1">
      <c r="A249" s="204" t="str">
        <f>IF(ISBLANK(Terrain[[#This Row],[DATE]]),"",ROW(Terrain[[#This Row],[NUM]])-ROW($A$19))</f>
        <v/>
      </c>
      <c r="B249" s="34"/>
      <c r="C249" s="98"/>
      <c r="D249" s="99"/>
      <c r="E249" s="98"/>
      <c r="F249" s="95"/>
      <c r="G249" s="27"/>
      <c r="H249" s="105"/>
      <c r="I249" s="111">
        <f>IF(Terrain[[#This Row],[MOTIF]]="",0,Terrain[[#This Row],[MONTANT HTVA REALISE]])</f>
        <v>0</v>
      </c>
      <c r="J249" s="32"/>
      <c r="L249" s="55">
        <f t="shared" si="4"/>
        <v>0</v>
      </c>
    </row>
    <row r="250" spans="1:12" ht="15.75" thickBot="1">
      <c r="A250" s="204" t="str">
        <f>IF(ISBLANK(Terrain[[#This Row],[DATE]]),"",ROW(Terrain[[#This Row],[NUM]])-ROW($A$19))</f>
        <v/>
      </c>
      <c r="B250" s="34"/>
      <c r="C250" s="98"/>
      <c r="D250" s="99"/>
      <c r="E250" s="98"/>
      <c r="F250" s="95"/>
      <c r="G250" s="27"/>
      <c r="H250" s="105"/>
      <c r="I250" s="111">
        <f>IF(Terrain[[#This Row],[MOTIF]]="",0,Terrain[[#This Row],[MONTANT HTVA REALISE]])</f>
        <v>0</v>
      </c>
      <c r="J250" s="32"/>
      <c r="L250" s="55">
        <f t="shared" si="4"/>
        <v>0</v>
      </c>
    </row>
    <row r="251" spans="1:12" ht="15.75" thickBot="1">
      <c r="A251" s="204" t="str">
        <f>IF(ISBLANK(Terrain[[#This Row],[DATE]]),"",ROW(Terrain[[#This Row],[NUM]])-ROW($A$19))</f>
        <v/>
      </c>
      <c r="B251" s="34"/>
      <c r="C251" s="98"/>
      <c r="D251" s="99"/>
      <c r="E251" s="98"/>
      <c r="F251" s="95"/>
      <c r="G251" s="27"/>
      <c r="H251" s="105"/>
      <c r="I251" s="111">
        <f>IF(Terrain[[#This Row],[MOTIF]]="",0,Terrain[[#This Row],[MONTANT HTVA REALISE]])</f>
        <v>0</v>
      </c>
      <c r="J251" s="32"/>
      <c r="L251" s="55">
        <f t="shared" si="4"/>
        <v>0</v>
      </c>
    </row>
    <row r="252" spans="1:12" ht="15.75" thickBot="1">
      <c r="A252" s="204" t="str">
        <f>IF(ISBLANK(Terrain[[#This Row],[DATE]]),"",ROW(Terrain[[#This Row],[NUM]])-ROW($A$19))</f>
        <v/>
      </c>
      <c r="B252" s="34"/>
      <c r="C252" s="98"/>
      <c r="D252" s="99"/>
      <c r="E252" s="98"/>
      <c r="F252" s="95"/>
      <c r="G252" s="27"/>
      <c r="H252" s="105"/>
      <c r="I252" s="111">
        <f>IF(Terrain[[#This Row],[MOTIF]]="",0,Terrain[[#This Row],[MONTANT HTVA REALISE]])</f>
        <v>0</v>
      </c>
      <c r="J252" s="32"/>
      <c r="L252" s="55">
        <f t="shared" si="4"/>
        <v>0</v>
      </c>
    </row>
    <row r="253" spans="1:12" ht="15.75" thickBot="1">
      <c r="A253" s="204" t="str">
        <f>IF(ISBLANK(Terrain[[#This Row],[DATE]]),"",ROW(Terrain[[#This Row],[NUM]])-ROW($A$19))</f>
        <v/>
      </c>
      <c r="B253" s="34"/>
      <c r="C253" s="98"/>
      <c r="D253" s="99"/>
      <c r="E253" s="98"/>
      <c r="F253" s="95"/>
      <c r="G253" s="27"/>
      <c r="H253" s="105"/>
      <c r="I253" s="111">
        <f>IF(Terrain[[#This Row],[MOTIF]]="",0,Terrain[[#This Row],[MONTANT HTVA REALISE]])</f>
        <v>0</v>
      </c>
      <c r="J253" s="32"/>
      <c r="L253" s="55">
        <f t="shared" si="4"/>
        <v>0</v>
      </c>
    </row>
    <row r="254" spans="1:12" ht="15.75" thickBot="1">
      <c r="A254" s="204" t="str">
        <f>IF(ISBLANK(Terrain[[#This Row],[DATE]]),"",ROW(Terrain[[#This Row],[NUM]])-ROW($A$19))</f>
        <v/>
      </c>
      <c r="B254" s="34"/>
      <c r="C254" s="98"/>
      <c r="D254" s="99"/>
      <c r="E254" s="98"/>
      <c r="F254" s="95"/>
      <c r="G254" s="27"/>
      <c r="H254" s="105"/>
      <c r="I254" s="111">
        <f>IF(Terrain[[#This Row],[MOTIF]]="",0,Terrain[[#This Row],[MONTANT HTVA REALISE]])</f>
        <v>0</v>
      </c>
      <c r="J254" s="32"/>
      <c r="L254" s="55">
        <f t="shared" si="4"/>
        <v>0</v>
      </c>
    </row>
    <row r="255" spans="1:12" ht="15.75" thickBot="1">
      <c r="A255" s="204" t="str">
        <f>IF(ISBLANK(Terrain[[#This Row],[DATE]]),"",ROW(Terrain[[#This Row],[NUM]])-ROW($A$19))</f>
        <v/>
      </c>
      <c r="B255" s="34"/>
      <c r="C255" s="98"/>
      <c r="D255" s="99"/>
      <c r="E255" s="98"/>
      <c r="F255" s="95"/>
      <c r="G255" s="27"/>
      <c r="H255" s="105"/>
      <c r="I255" s="111">
        <f>IF(Terrain[[#This Row],[MOTIF]]="",0,Terrain[[#This Row],[MONTANT HTVA REALISE]])</f>
        <v>0</v>
      </c>
      <c r="J255" s="32"/>
      <c r="L255" s="55">
        <f t="shared" si="4"/>
        <v>0</v>
      </c>
    </row>
    <row r="256" spans="1:12" ht="15.75" thickBot="1">
      <c r="A256" s="204" t="str">
        <f>IF(ISBLANK(Terrain[[#This Row],[DATE]]),"",ROW(Terrain[[#This Row],[NUM]])-ROW($A$19))</f>
        <v/>
      </c>
      <c r="B256" s="34"/>
      <c r="C256" s="98"/>
      <c r="D256" s="99"/>
      <c r="E256" s="98"/>
      <c r="F256" s="95"/>
      <c r="G256" s="27"/>
      <c r="H256" s="105"/>
      <c r="I256" s="111">
        <f>IF(Terrain[[#This Row],[MOTIF]]="",0,Terrain[[#This Row],[MONTANT HTVA REALISE]])</f>
        <v>0</v>
      </c>
      <c r="J256" s="32"/>
      <c r="L256" s="55">
        <f t="shared" si="4"/>
        <v>0</v>
      </c>
    </row>
    <row r="257" spans="1:12" ht="15.75" thickBot="1">
      <c r="A257" s="204" t="str">
        <f>IF(ISBLANK(Terrain[[#This Row],[DATE]]),"",ROW(Terrain[[#This Row],[NUM]])-ROW($A$19))</f>
        <v/>
      </c>
      <c r="B257" s="34"/>
      <c r="C257" s="98"/>
      <c r="D257" s="99"/>
      <c r="E257" s="98"/>
      <c r="F257" s="95"/>
      <c r="G257" s="27"/>
      <c r="H257" s="105"/>
      <c r="I257" s="111">
        <f>IF(Terrain[[#This Row],[MOTIF]]="",0,Terrain[[#This Row],[MONTANT HTVA REALISE]])</f>
        <v>0</v>
      </c>
      <c r="J257" s="32"/>
      <c r="L257" s="55">
        <f t="shared" si="4"/>
        <v>0</v>
      </c>
    </row>
    <row r="258" spans="1:12" ht="15.75" thickBot="1">
      <c r="A258" s="204" t="str">
        <f>IF(ISBLANK(Terrain[[#This Row],[DATE]]),"",ROW(Terrain[[#This Row],[NUM]])-ROW($A$19))</f>
        <v/>
      </c>
      <c r="B258" s="34"/>
      <c r="C258" s="98"/>
      <c r="D258" s="99"/>
      <c r="E258" s="98"/>
      <c r="F258" s="95"/>
      <c r="G258" s="27"/>
      <c r="H258" s="105"/>
      <c r="I258" s="111">
        <f>IF(Terrain[[#This Row],[MOTIF]]="",0,Terrain[[#This Row],[MONTANT HTVA REALISE]])</f>
        <v>0</v>
      </c>
      <c r="J258" s="32"/>
      <c r="L258" s="55">
        <f t="shared" si="4"/>
        <v>0</v>
      </c>
    </row>
    <row r="259" spans="1:12" ht="15.75" thickBot="1">
      <c r="A259" s="204" t="str">
        <f>IF(ISBLANK(Terrain[[#This Row],[DATE]]),"",ROW(Terrain[[#This Row],[NUM]])-ROW($A$19))</f>
        <v/>
      </c>
      <c r="B259" s="34"/>
      <c r="C259" s="98"/>
      <c r="D259" s="99"/>
      <c r="E259" s="98"/>
      <c r="F259" s="95"/>
      <c r="G259" s="27"/>
      <c r="H259" s="105"/>
      <c r="I259" s="111">
        <f>IF(Terrain[[#This Row],[MOTIF]]="",0,Terrain[[#This Row],[MONTANT HTVA REALISE]])</f>
        <v>0</v>
      </c>
      <c r="J259" s="32"/>
      <c r="L259" s="55">
        <f t="shared" si="4"/>
        <v>0</v>
      </c>
    </row>
    <row r="260" spans="1:12" ht="15.75" thickBot="1">
      <c r="A260" s="204" t="str">
        <f>IF(ISBLANK(Terrain[[#This Row],[DATE]]),"",ROW(Terrain[[#This Row],[NUM]])-ROW($A$19))</f>
        <v/>
      </c>
      <c r="B260" s="34"/>
      <c r="C260" s="98"/>
      <c r="D260" s="99"/>
      <c r="E260" s="98"/>
      <c r="F260" s="95"/>
      <c r="G260" s="27"/>
      <c r="H260" s="105"/>
      <c r="I260" s="111">
        <f>IF(Terrain[[#This Row],[MOTIF]]="",0,Terrain[[#This Row],[MONTANT HTVA REALISE]])</f>
        <v>0</v>
      </c>
      <c r="J260" s="32"/>
      <c r="L260" s="55">
        <f t="shared" si="4"/>
        <v>0</v>
      </c>
    </row>
    <row r="261" spans="1:12" ht="15.75" thickBot="1">
      <c r="A261" s="204" t="str">
        <f>IF(ISBLANK(Terrain[[#This Row],[DATE]]),"",ROW(Terrain[[#This Row],[NUM]])-ROW($A$19))</f>
        <v/>
      </c>
      <c r="B261" s="34"/>
      <c r="C261" s="98"/>
      <c r="D261" s="99"/>
      <c r="E261" s="98"/>
      <c r="F261" s="95"/>
      <c r="G261" s="27"/>
      <c r="H261" s="105"/>
      <c r="I261" s="111">
        <f>IF(Terrain[[#This Row],[MOTIF]]="",0,Terrain[[#This Row],[MONTANT HTVA REALISE]])</f>
        <v>0</v>
      </c>
      <c r="J261" s="32"/>
      <c r="L261" s="55">
        <f t="shared" si="4"/>
        <v>0</v>
      </c>
    </row>
    <row r="262" spans="1:12" ht="15.75" thickBot="1">
      <c r="A262" s="204" t="str">
        <f>IF(ISBLANK(Terrain[[#This Row],[DATE]]),"",ROW(Terrain[[#This Row],[NUM]])-ROW($A$19))</f>
        <v/>
      </c>
      <c r="B262" s="34"/>
      <c r="C262" s="98"/>
      <c r="D262" s="99"/>
      <c r="E262" s="98"/>
      <c r="F262" s="95"/>
      <c r="G262" s="27"/>
      <c r="H262" s="105"/>
      <c r="I262" s="111">
        <f>IF(Terrain[[#This Row],[MOTIF]]="",0,Terrain[[#This Row],[MONTANT HTVA REALISE]])</f>
        <v>0</v>
      </c>
      <c r="J262" s="32"/>
      <c r="L262" s="55">
        <f t="shared" si="4"/>
        <v>0</v>
      </c>
    </row>
    <row r="263" spans="1:12" ht="15.75" thickBot="1">
      <c r="A263" s="204" t="str">
        <f>IF(ISBLANK(Terrain[[#This Row],[DATE]]),"",ROW(Terrain[[#This Row],[NUM]])-ROW($A$19))</f>
        <v/>
      </c>
      <c r="B263" s="34"/>
      <c r="C263" s="98"/>
      <c r="D263" s="99"/>
      <c r="E263" s="98"/>
      <c r="F263" s="95"/>
      <c r="G263" s="27"/>
      <c r="H263" s="105"/>
      <c r="I263" s="111">
        <f>IF(Terrain[[#This Row],[MOTIF]]="",0,Terrain[[#This Row],[MONTANT HTVA REALISE]])</f>
        <v>0</v>
      </c>
      <c r="J263" s="32"/>
      <c r="L263" s="55">
        <f t="shared" si="4"/>
        <v>0</v>
      </c>
    </row>
    <row r="264" spans="1:12" ht="15.75" thickBot="1">
      <c r="A264" s="204" t="str">
        <f>IF(ISBLANK(Terrain[[#This Row],[DATE]]),"",ROW(Terrain[[#This Row],[NUM]])-ROW($A$19))</f>
        <v/>
      </c>
      <c r="B264" s="34"/>
      <c r="C264" s="98"/>
      <c r="D264" s="99"/>
      <c r="E264" s="98"/>
      <c r="F264" s="95"/>
      <c r="G264" s="27"/>
      <c r="H264" s="105"/>
      <c r="I264" s="111">
        <f>IF(Terrain[[#This Row],[MOTIF]]="",0,Terrain[[#This Row],[MONTANT HTVA REALISE]])</f>
        <v>0</v>
      </c>
      <c r="J264" s="32"/>
      <c r="L264" s="55">
        <f t="shared" si="4"/>
        <v>0</v>
      </c>
    </row>
    <row r="265" spans="1:12" ht="15.75" thickBot="1">
      <c r="A265" s="204" t="str">
        <f>IF(ISBLANK(Terrain[[#This Row],[DATE]]),"",ROW(Terrain[[#This Row],[NUM]])-ROW($A$19))</f>
        <v/>
      </c>
      <c r="B265" s="34"/>
      <c r="C265" s="98"/>
      <c r="D265" s="99"/>
      <c r="E265" s="98"/>
      <c r="F265" s="95"/>
      <c r="G265" s="27"/>
      <c r="H265" s="105"/>
      <c r="I265" s="111">
        <f>IF(Terrain[[#This Row],[MOTIF]]="",0,Terrain[[#This Row],[MONTANT HTVA REALISE]])</f>
        <v>0</v>
      </c>
      <c r="J265" s="32"/>
      <c r="L265" s="55">
        <f t="shared" si="4"/>
        <v>0</v>
      </c>
    </row>
    <row r="266" spans="1:12" ht="15.75" thickBot="1">
      <c r="A266" s="204" t="str">
        <f>IF(ISBLANK(Terrain[[#This Row],[DATE]]),"",ROW(Terrain[[#This Row],[NUM]])-ROW($A$19))</f>
        <v/>
      </c>
      <c r="B266" s="34"/>
      <c r="C266" s="98"/>
      <c r="D266" s="99"/>
      <c r="E266" s="98"/>
      <c r="F266" s="95"/>
      <c r="G266" s="27"/>
      <c r="H266" s="105"/>
      <c r="I266" s="111">
        <f>IF(Terrain[[#This Row],[MOTIF]]="",0,Terrain[[#This Row],[MONTANT HTVA REALISE]])</f>
        <v>0</v>
      </c>
      <c r="J266" s="32"/>
      <c r="L266" s="55">
        <f t="shared" si="4"/>
        <v>0</v>
      </c>
    </row>
    <row r="267" spans="1:12" ht="15.75" thickBot="1">
      <c r="A267" s="204" t="str">
        <f>IF(ISBLANK(Terrain[[#This Row],[DATE]]),"",ROW(Terrain[[#This Row],[NUM]])-ROW($A$19))</f>
        <v/>
      </c>
      <c r="B267" s="34"/>
      <c r="C267" s="98"/>
      <c r="D267" s="99"/>
      <c r="E267" s="98"/>
      <c r="F267" s="95"/>
      <c r="G267" s="27"/>
      <c r="H267" s="105"/>
      <c r="I267" s="111">
        <f>IF(Terrain[[#This Row],[MOTIF]]="",0,Terrain[[#This Row],[MONTANT HTVA REALISE]])</f>
        <v>0</v>
      </c>
      <c r="J267" s="32"/>
      <c r="L267" s="55">
        <f t="shared" si="4"/>
        <v>0</v>
      </c>
    </row>
    <row r="268" spans="1:12" ht="15.75" thickBot="1">
      <c r="A268" s="204" t="str">
        <f>IF(ISBLANK(Terrain[[#This Row],[DATE]]),"",ROW(Terrain[[#This Row],[NUM]])-ROW($A$19))</f>
        <v/>
      </c>
      <c r="B268" s="34"/>
      <c r="C268" s="98"/>
      <c r="D268" s="99"/>
      <c r="E268" s="98"/>
      <c r="F268" s="95"/>
      <c r="G268" s="27"/>
      <c r="H268" s="105"/>
      <c r="I268" s="111">
        <f>IF(Terrain[[#This Row],[MOTIF]]="",0,Terrain[[#This Row],[MONTANT HTVA REALISE]])</f>
        <v>0</v>
      </c>
      <c r="J268" s="32"/>
      <c r="L268" s="55">
        <f t="shared" si="4"/>
        <v>0</v>
      </c>
    </row>
    <row r="269" spans="1:12" ht="15.75" thickBot="1">
      <c r="A269" s="204" t="str">
        <f>IF(ISBLANK(Terrain[[#This Row],[DATE]]),"",ROW(Terrain[[#This Row],[NUM]])-ROW($A$19))</f>
        <v/>
      </c>
      <c r="B269" s="34"/>
      <c r="C269" s="98"/>
      <c r="D269" s="99"/>
      <c r="E269" s="98"/>
      <c r="F269" s="95"/>
      <c r="G269" s="27"/>
      <c r="H269" s="105"/>
      <c r="I269" s="111">
        <f>IF(Terrain[[#This Row],[MOTIF]]="",0,Terrain[[#This Row],[MONTANT HTVA REALISE]])</f>
        <v>0</v>
      </c>
      <c r="J269" s="32"/>
      <c r="L269" s="55">
        <f t="shared" si="4"/>
        <v>0</v>
      </c>
    </row>
    <row r="270" spans="1:12" ht="15.75" thickBot="1">
      <c r="A270" s="204" t="str">
        <f>IF(ISBLANK(Terrain[[#This Row],[DATE]]),"",ROW(Terrain[[#This Row],[NUM]])-ROW($A$19))</f>
        <v/>
      </c>
      <c r="B270" s="34"/>
      <c r="C270" s="98"/>
      <c r="D270" s="99"/>
      <c r="E270" s="98"/>
      <c r="F270" s="95"/>
      <c r="G270" s="27"/>
      <c r="H270" s="105"/>
      <c r="I270" s="111">
        <f>IF(Terrain[[#This Row],[MOTIF]]="",0,Terrain[[#This Row],[MONTANT HTVA REALISE]])</f>
        <v>0</v>
      </c>
      <c r="J270" s="32"/>
      <c r="L270" s="55">
        <f t="shared" si="4"/>
        <v>0</v>
      </c>
    </row>
    <row r="271" spans="1:12" ht="15.75" thickBot="1">
      <c r="A271" s="204" t="str">
        <f>IF(ISBLANK(Terrain[[#This Row],[DATE]]),"",ROW(Terrain[[#This Row],[NUM]])-ROW($A$19))</f>
        <v/>
      </c>
      <c r="B271" s="34"/>
      <c r="C271" s="98"/>
      <c r="D271" s="99"/>
      <c r="E271" s="98"/>
      <c r="F271" s="95"/>
      <c r="G271" s="27"/>
      <c r="H271" s="105"/>
      <c r="I271" s="111">
        <f>IF(Terrain[[#This Row],[MOTIF]]="",0,Terrain[[#This Row],[MONTANT HTVA REALISE]])</f>
        <v>0</v>
      </c>
      <c r="J271" s="32"/>
      <c r="L271" s="55">
        <f t="shared" si="4"/>
        <v>0</v>
      </c>
    </row>
    <row r="272" spans="1:12" ht="15.75" thickBot="1">
      <c r="A272" s="204" t="str">
        <f>IF(ISBLANK(Terrain[[#This Row],[DATE]]),"",ROW(Terrain[[#This Row],[NUM]])-ROW($A$19))</f>
        <v/>
      </c>
      <c r="B272" s="34"/>
      <c r="C272" s="98"/>
      <c r="D272" s="99"/>
      <c r="E272" s="98"/>
      <c r="F272" s="95"/>
      <c r="G272" s="27"/>
      <c r="H272" s="105"/>
      <c r="I272" s="111">
        <f>IF(Terrain[[#This Row],[MOTIF]]="",0,Terrain[[#This Row],[MONTANT HTVA REALISE]])</f>
        <v>0</v>
      </c>
      <c r="J272" s="32"/>
      <c r="L272" s="55">
        <f t="shared" si="4"/>
        <v>0</v>
      </c>
    </row>
    <row r="273" spans="1:12" ht="15.75" thickBot="1">
      <c r="A273" s="204" t="str">
        <f>IF(ISBLANK(Terrain[[#This Row],[DATE]]),"",ROW(Terrain[[#This Row],[NUM]])-ROW($A$19))</f>
        <v/>
      </c>
      <c r="B273" s="34"/>
      <c r="C273" s="98"/>
      <c r="D273" s="99"/>
      <c r="E273" s="98"/>
      <c r="F273" s="95"/>
      <c r="G273" s="27"/>
      <c r="H273" s="105"/>
      <c r="I273" s="111">
        <f>IF(Terrain[[#This Row],[MOTIF]]="",0,Terrain[[#This Row],[MONTANT HTVA REALISE]])</f>
        <v>0</v>
      </c>
      <c r="J273" s="32"/>
      <c r="L273" s="55">
        <f t="shared" si="4"/>
        <v>0</v>
      </c>
    </row>
    <row r="274" spans="1:12" ht="15.75" thickBot="1">
      <c r="A274" s="204" t="str">
        <f>IF(ISBLANK(Terrain[[#This Row],[DATE]]),"",ROW(Terrain[[#This Row],[NUM]])-ROW($A$19))</f>
        <v/>
      </c>
      <c r="B274" s="34"/>
      <c r="C274" s="98"/>
      <c r="D274" s="99"/>
      <c r="E274" s="98"/>
      <c r="F274" s="95"/>
      <c r="G274" s="27"/>
      <c r="H274" s="105"/>
      <c r="I274" s="111">
        <f>IF(Terrain[[#This Row],[MOTIF]]="",0,Terrain[[#This Row],[MONTANT HTVA REALISE]])</f>
        <v>0</v>
      </c>
      <c r="J274" s="32"/>
      <c r="L274" s="55">
        <f t="shared" si="4"/>
        <v>0</v>
      </c>
    </row>
    <row r="275" spans="1:12" ht="15.75" thickBot="1">
      <c r="A275" s="204" t="str">
        <f>IF(ISBLANK(Terrain[[#This Row],[DATE]]),"",ROW(Terrain[[#This Row],[NUM]])-ROW($A$19))</f>
        <v/>
      </c>
      <c r="B275" s="34"/>
      <c r="C275" s="98"/>
      <c r="D275" s="99"/>
      <c r="E275" s="98"/>
      <c r="F275" s="95"/>
      <c r="G275" s="27"/>
      <c r="H275" s="105"/>
      <c r="I275" s="111">
        <f>IF(Terrain[[#This Row],[MOTIF]]="",0,Terrain[[#This Row],[MONTANT HTVA REALISE]])</f>
        <v>0</v>
      </c>
      <c r="J275" s="32"/>
      <c r="L275" s="55">
        <f t="shared" si="4"/>
        <v>0</v>
      </c>
    </row>
    <row r="276" spans="1:12" ht="15.75" thickBot="1">
      <c r="A276" s="204" t="str">
        <f>IF(ISBLANK(Terrain[[#This Row],[DATE]]),"",ROW(Terrain[[#This Row],[NUM]])-ROW($A$19))</f>
        <v/>
      </c>
      <c r="B276" s="34"/>
      <c r="C276" s="98"/>
      <c r="D276" s="99"/>
      <c r="E276" s="98"/>
      <c r="F276" s="95"/>
      <c r="G276" s="27"/>
      <c r="H276" s="105"/>
      <c r="I276" s="111">
        <f>IF(Terrain[[#This Row],[MOTIF]]="",0,Terrain[[#This Row],[MONTANT HTVA REALISE]])</f>
        <v>0</v>
      </c>
      <c r="J276" s="32"/>
      <c r="L276" s="55">
        <f t="shared" si="4"/>
        <v>0</v>
      </c>
    </row>
    <row r="277" spans="1:12" ht="15.75" thickBot="1">
      <c r="A277" s="204" t="str">
        <f>IF(ISBLANK(Terrain[[#This Row],[DATE]]),"",ROW(Terrain[[#This Row],[NUM]])-ROW($A$19))</f>
        <v/>
      </c>
      <c r="B277" s="34"/>
      <c r="C277" s="98"/>
      <c r="D277" s="99"/>
      <c r="E277" s="98"/>
      <c r="F277" s="95"/>
      <c r="G277" s="27"/>
      <c r="H277" s="105"/>
      <c r="I277" s="111">
        <f>IF(Terrain[[#This Row],[MOTIF]]="",0,Terrain[[#This Row],[MONTANT HTVA REALISE]])</f>
        <v>0</v>
      </c>
      <c r="J277" s="32"/>
      <c r="L277" s="55">
        <f t="shared" si="4"/>
        <v>0</v>
      </c>
    </row>
    <row r="278" spans="1:12" ht="15.75" thickBot="1">
      <c r="A278" s="204" t="str">
        <f>IF(ISBLANK(Terrain[[#This Row],[DATE]]),"",ROW(Terrain[[#This Row],[NUM]])-ROW($A$19))</f>
        <v/>
      </c>
      <c r="B278" s="34"/>
      <c r="C278" s="98"/>
      <c r="D278" s="99"/>
      <c r="E278" s="98"/>
      <c r="F278" s="95"/>
      <c r="G278" s="27"/>
      <c r="H278" s="105"/>
      <c r="I278" s="111">
        <f>IF(Terrain[[#This Row],[MOTIF]]="",0,Terrain[[#This Row],[MONTANT HTVA REALISE]])</f>
        <v>0</v>
      </c>
      <c r="J278" s="32"/>
      <c r="L278" s="55">
        <f t="shared" ref="L278:L341" si="5">+F278-I278</f>
        <v>0</v>
      </c>
    </row>
    <row r="279" spans="1:12" ht="15.75" thickBot="1">
      <c r="A279" s="204" t="str">
        <f>IF(ISBLANK(Terrain[[#This Row],[DATE]]),"",ROW(Terrain[[#This Row],[NUM]])-ROW($A$19))</f>
        <v/>
      </c>
      <c r="B279" s="34"/>
      <c r="C279" s="98"/>
      <c r="D279" s="99"/>
      <c r="E279" s="98"/>
      <c r="F279" s="95"/>
      <c r="G279" s="27"/>
      <c r="H279" s="105"/>
      <c r="I279" s="111">
        <f>IF(Terrain[[#This Row],[MOTIF]]="",0,Terrain[[#This Row],[MONTANT HTVA REALISE]])</f>
        <v>0</v>
      </c>
      <c r="J279" s="32"/>
      <c r="L279" s="55">
        <f t="shared" si="5"/>
        <v>0</v>
      </c>
    </row>
    <row r="280" spans="1:12" ht="15.75" thickBot="1">
      <c r="A280" s="204" t="str">
        <f>IF(ISBLANK(Terrain[[#This Row],[DATE]]),"",ROW(Terrain[[#This Row],[NUM]])-ROW($A$19))</f>
        <v/>
      </c>
      <c r="B280" s="34"/>
      <c r="C280" s="98"/>
      <c r="D280" s="99"/>
      <c r="E280" s="98"/>
      <c r="F280" s="95"/>
      <c r="G280" s="27"/>
      <c r="H280" s="105"/>
      <c r="I280" s="111">
        <f>IF(Terrain[[#This Row],[MOTIF]]="",0,Terrain[[#This Row],[MONTANT HTVA REALISE]])</f>
        <v>0</v>
      </c>
      <c r="J280" s="32"/>
      <c r="L280" s="55">
        <f t="shared" si="5"/>
        <v>0</v>
      </c>
    </row>
    <row r="281" spans="1:12" ht="15.75" thickBot="1">
      <c r="A281" s="204" t="str">
        <f>IF(ISBLANK(Terrain[[#This Row],[DATE]]),"",ROW(Terrain[[#This Row],[NUM]])-ROW($A$19))</f>
        <v/>
      </c>
      <c r="B281" s="34"/>
      <c r="C281" s="98"/>
      <c r="D281" s="99"/>
      <c r="E281" s="98"/>
      <c r="F281" s="95"/>
      <c r="G281" s="27"/>
      <c r="H281" s="105"/>
      <c r="I281" s="111">
        <f>IF(Terrain[[#This Row],[MOTIF]]="",0,Terrain[[#This Row],[MONTANT HTVA REALISE]])</f>
        <v>0</v>
      </c>
      <c r="J281" s="32"/>
      <c r="L281" s="55">
        <f t="shared" si="5"/>
        <v>0</v>
      </c>
    </row>
    <row r="282" spans="1:12" ht="15.75" thickBot="1">
      <c r="A282" s="204" t="str">
        <f>IF(ISBLANK(Terrain[[#This Row],[DATE]]),"",ROW(Terrain[[#This Row],[NUM]])-ROW($A$19))</f>
        <v/>
      </c>
      <c r="B282" s="34"/>
      <c r="C282" s="98"/>
      <c r="D282" s="99"/>
      <c r="E282" s="98"/>
      <c r="F282" s="95"/>
      <c r="G282" s="27"/>
      <c r="H282" s="105"/>
      <c r="I282" s="111">
        <f>IF(Terrain[[#This Row],[MOTIF]]="",0,Terrain[[#This Row],[MONTANT HTVA REALISE]])</f>
        <v>0</v>
      </c>
      <c r="J282" s="32"/>
      <c r="L282" s="55">
        <f t="shared" si="5"/>
        <v>0</v>
      </c>
    </row>
    <row r="283" spans="1:12" ht="15.75" thickBot="1">
      <c r="A283" s="204" t="str">
        <f>IF(ISBLANK(Terrain[[#This Row],[DATE]]),"",ROW(Terrain[[#This Row],[NUM]])-ROW($A$19))</f>
        <v/>
      </c>
      <c r="B283" s="34"/>
      <c r="C283" s="98"/>
      <c r="D283" s="99"/>
      <c r="E283" s="98"/>
      <c r="F283" s="95"/>
      <c r="G283" s="27"/>
      <c r="H283" s="105"/>
      <c r="I283" s="111">
        <f>IF(Terrain[[#This Row],[MOTIF]]="",0,Terrain[[#This Row],[MONTANT HTVA REALISE]])</f>
        <v>0</v>
      </c>
      <c r="J283" s="32"/>
      <c r="L283" s="55">
        <f t="shared" si="5"/>
        <v>0</v>
      </c>
    </row>
    <row r="284" spans="1:12" ht="15.75" thickBot="1">
      <c r="A284" s="204" t="str">
        <f>IF(ISBLANK(Terrain[[#This Row],[DATE]]),"",ROW(Terrain[[#This Row],[NUM]])-ROW($A$19))</f>
        <v/>
      </c>
      <c r="B284" s="34"/>
      <c r="C284" s="98"/>
      <c r="D284" s="99"/>
      <c r="E284" s="98"/>
      <c r="F284" s="95"/>
      <c r="G284" s="27"/>
      <c r="H284" s="105"/>
      <c r="I284" s="111">
        <f>IF(Terrain[[#This Row],[MOTIF]]="",0,Terrain[[#This Row],[MONTANT HTVA REALISE]])</f>
        <v>0</v>
      </c>
      <c r="J284" s="32"/>
      <c r="L284" s="55">
        <f t="shared" si="5"/>
        <v>0</v>
      </c>
    </row>
    <row r="285" spans="1:12" ht="15.75" thickBot="1">
      <c r="A285" s="204" t="str">
        <f>IF(ISBLANK(Terrain[[#This Row],[DATE]]),"",ROW(Terrain[[#This Row],[NUM]])-ROW($A$19))</f>
        <v/>
      </c>
      <c r="B285" s="34"/>
      <c r="C285" s="98"/>
      <c r="D285" s="99"/>
      <c r="E285" s="98"/>
      <c r="F285" s="95"/>
      <c r="G285" s="27"/>
      <c r="H285" s="105"/>
      <c r="I285" s="111">
        <f>IF(Terrain[[#This Row],[MOTIF]]="",0,Terrain[[#This Row],[MONTANT HTVA REALISE]])</f>
        <v>0</v>
      </c>
      <c r="J285" s="32"/>
      <c r="L285" s="55">
        <f t="shared" si="5"/>
        <v>0</v>
      </c>
    </row>
    <row r="286" spans="1:12" ht="15.75" thickBot="1">
      <c r="A286" s="204" t="str">
        <f>IF(ISBLANK(Terrain[[#This Row],[DATE]]),"",ROW(Terrain[[#This Row],[NUM]])-ROW($A$19))</f>
        <v/>
      </c>
      <c r="B286" s="34"/>
      <c r="C286" s="98"/>
      <c r="D286" s="99"/>
      <c r="E286" s="98"/>
      <c r="F286" s="95"/>
      <c r="G286" s="27"/>
      <c r="H286" s="105"/>
      <c r="I286" s="111">
        <f>IF(Terrain[[#This Row],[MOTIF]]="",0,Terrain[[#This Row],[MONTANT HTVA REALISE]])</f>
        <v>0</v>
      </c>
      <c r="J286" s="32"/>
      <c r="L286" s="55">
        <f t="shared" si="5"/>
        <v>0</v>
      </c>
    </row>
    <row r="287" spans="1:12" ht="15.75" thickBot="1">
      <c r="A287" s="204" t="str">
        <f>IF(ISBLANK(Terrain[[#This Row],[DATE]]),"",ROW(Terrain[[#This Row],[NUM]])-ROW($A$19))</f>
        <v/>
      </c>
      <c r="B287" s="34"/>
      <c r="C287" s="98"/>
      <c r="D287" s="99"/>
      <c r="E287" s="98"/>
      <c r="F287" s="95"/>
      <c r="G287" s="27"/>
      <c r="H287" s="105"/>
      <c r="I287" s="111">
        <f>IF(Terrain[[#This Row],[MOTIF]]="",0,Terrain[[#This Row],[MONTANT HTVA REALISE]])</f>
        <v>0</v>
      </c>
      <c r="J287" s="32"/>
      <c r="L287" s="55">
        <f t="shared" si="5"/>
        <v>0</v>
      </c>
    </row>
    <row r="288" spans="1:12" ht="15.75" thickBot="1">
      <c r="A288" s="204" t="str">
        <f>IF(ISBLANK(Terrain[[#This Row],[DATE]]),"",ROW(Terrain[[#This Row],[NUM]])-ROW($A$19))</f>
        <v/>
      </c>
      <c r="B288" s="34"/>
      <c r="C288" s="98"/>
      <c r="D288" s="99"/>
      <c r="E288" s="98"/>
      <c r="F288" s="95"/>
      <c r="G288" s="27"/>
      <c r="H288" s="105"/>
      <c r="I288" s="111">
        <f>IF(Terrain[[#This Row],[MOTIF]]="",0,Terrain[[#This Row],[MONTANT HTVA REALISE]])</f>
        <v>0</v>
      </c>
      <c r="J288" s="32"/>
      <c r="L288" s="55">
        <f t="shared" si="5"/>
        <v>0</v>
      </c>
    </row>
    <row r="289" spans="1:12" ht="15.75" thickBot="1">
      <c r="A289" s="204" t="str">
        <f>IF(ISBLANK(Terrain[[#This Row],[DATE]]),"",ROW(Terrain[[#This Row],[NUM]])-ROW($A$19))</f>
        <v/>
      </c>
      <c r="B289" s="34"/>
      <c r="C289" s="98"/>
      <c r="D289" s="99"/>
      <c r="E289" s="98"/>
      <c r="F289" s="95"/>
      <c r="G289" s="27"/>
      <c r="H289" s="105"/>
      <c r="I289" s="111">
        <f>IF(Terrain[[#This Row],[MOTIF]]="",0,Terrain[[#This Row],[MONTANT HTVA REALISE]])</f>
        <v>0</v>
      </c>
      <c r="J289" s="32"/>
      <c r="L289" s="55">
        <f t="shared" si="5"/>
        <v>0</v>
      </c>
    </row>
    <row r="290" spans="1:12" ht="15.75" thickBot="1">
      <c r="A290" s="204" t="str">
        <f>IF(ISBLANK(Terrain[[#This Row],[DATE]]),"",ROW(Terrain[[#This Row],[NUM]])-ROW($A$19))</f>
        <v/>
      </c>
      <c r="B290" s="34"/>
      <c r="C290" s="98"/>
      <c r="D290" s="99"/>
      <c r="E290" s="98"/>
      <c r="F290" s="95"/>
      <c r="G290" s="27"/>
      <c r="H290" s="105"/>
      <c r="I290" s="111">
        <f>IF(Terrain[[#This Row],[MOTIF]]="",0,Terrain[[#This Row],[MONTANT HTVA REALISE]])</f>
        <v>0</v>
      </c>
      <c r="J290" s="32"/>
      <c r="L290" s="55">
        <f t="shared" si="5"/>
        <v>0</v>
      </c>
    </row>
    <row r="291" spans="1:12" ht="15.75" thickBot="1">
      <c r="A291" s="204" t="str">
        <f>IF(ISBLANK(Terrain[[#This Row],[DATE]]),"",ROW(Terrain[[#This Row],[NUM]])-ROW($A$19))</f>
        <v/>
      </c>
      <c r="B291" s="34"/>
      <c r="C291" s="98"/>
      <c r="D291" s="99"/>
      <c r="E291" s="98"/>
      <c r="F291" s="95"/>
      <c r="G291" s="27"/>
      <c r="H291" s="105"/>
      <c r="I291" s="111">
        <f>IF(Terrain[[#This Row],[MOTIF]]="",0,Terrain[[#This Row],[MONTANT HTVA REALISE]])</f>
        <v>0</v>
      </c>
      <c r="J291" s="32"/>
      <c r="L291" s="55">
        <f t="shared" si="5"/>
        <v>0</v>
      </c>
    </row>
    <row r="292" spans="1:12" ht="15.75" thickBot="1">
      <c r="A292" s="204" t="str">
        <f>IF(ISBLANK(Terrain[[#This Row],[DATE]]),"",ROW(Terrain[[#This Row],[NUM]])-ROW($A$19))</f>
        <v/>
      </c>
      <c r="B292" s="34"/>
      <c r="C292" s="98"/>
      <c r="D292" s="99"/>
      <c r="E292" s="98"/>
      <c r="F292" s="95"/>
      <c r="G292" s="27"/>
      <c r="H292" s="105"/>
      <c r="I292" s="111">
        <f>IF(Terrain[[#This Row],[MOTIF]]="",0,Terrain[[#This Row],[MONTANT HTVA REALISE]])</f>
        <v>0</v>
      </c>
      <c r="J292" s="32"/>
      <c r="L292" s="55">
        <f t="shared" si="5"/>
        <v>0</v>
      </c>
    </row>
    <row r="293" spans="1:12" ht="15.75" thickBot="1">
      <c r="A293" s="204" t="str">
        <f>IF(ISBLANK(Terrain[[#This Row],[DATE]]),"",ROW(Terrain[[#This Row],[NUM]])-ROW($A$19))</f>
        <v/>
      </c>
      <c r="B293" s="34"/>
      <c r="C293" s="98"/>
      <c r="D293" s="99"/>
      <c r="E293" s="98"/>
      <c r="F293" s="95"/>
      <c r="G293" s="27"/>
      <c r="H293" s="105"/>
      <c r="I293" s="111">
        <f>IF(Terrain[[#This Row],[MOTIF]]="",0,Terrain[[#This Row],[MONTANT HTVA REALISE]])</f>
        <v>0</v>
      </c>
      <c r="J293" s="32"/>
      <c r="L293" s="55">
        <f t="shared" si="5"/>
        <v>0</v>
      </c>
    </row>
    <row r="294" spans="1:12" ht="15.75" thickBot="1">
      <c r="A294" s="204" t="str">
        <f>IF(ISBLANK(Terrain[[#This Row],[DATE]]),"",ROW(Terrain[[#This Row],[NUM]])-ROW($A$19))</f>
        <v/>
      </c>
      <c r="B294" s="34"/>
      <c r="C294" s="98"/>
      <c r="D294" s="99"/>
      <c r="E294" s="98"/>
      <c r="F294" s="95"/>
      <c r="G294" s="27"/>
      <c r="H294" s="105"/>
      <c r="I294" s="111">
        <f>IF(Terrain[[#This Row],[MOTIF]]="",0,Terrain[[#This Row],[MONTANT HTVA REALISE]])</f>
        <v>0</v>
      </c>
      <c r="J294" s="32"/>
      <c r="L294" s="55">
        <f t="shared" si="5"/>
        <v>0</v>
      </c>
    </row>
    <row r="295" spans="1:12" ht="15.75" thickBot="1">
      <c r="A295" s="204" t="str">
        <f>IF(ISBLANK(Terrain[[#This Row],[DATE]]),"",ROW(Terrain[[#This Row],[NUM]])-ROW($A$19))</f>
        <v/>
      </c>
      <c r="B295" s="34"/>
      <c r="C295" s="98"/>
      <c r="D295" s="99"/>
      <c r="E295" s="98"/>
      <c r="F295" s="95"/>
      <c r="G295" s="27"/>
      <c r="H295" s="105"/>
      <c r="I295" s="111">
        <f>IF(Terrain[[#This Row],[MOTIF]]="",0,Terrain[[#This Row],[MONTANT HTVA REALISE]])</f>
        <v>0</v>
      </c>
      <c r="J295" s="32"/>
      <c r="L295" s="55">
        <f t="shared" si="5"/>
        <v>0</v>
      </c>
    </row>
    <row r="296" spans="1:12" ht="15.75" thickBot="1">
      <c r="A296" s="204" t="str">
        <f>IF(ISBLANK(Terrain[[#This Row],[DATE]]),"",ROW(Terrain[[#This Row],[NUM]])-ROW($A$19))</f>
        <v/>
      </c>
      <c r="B296" s="34"/>
      <c r="C296" s="98"/>
      <c r="D296" s="99"/>
      <c r="E296" s="98"/>
      <c r="F296" s="95"/>
      <c r="G296" s="27"/>
      <c r="H296" s="105"/>
      <c r="I296" s="111">
        <f>IF(Terrain[[#This Row],[MOTIF]]="",0,Terrain[[#This Row],[MONTANT HTVA REALISE]])</f>
        <v>0</v>
      </c>
      <c r="J296" s="32"/>
      <c r="L296" s="55">
        <f t="shared" si="5"/>
        <v>0</v>
      </c>
    </row>
    <row r="297" spans="1:12" ht="15.75" thickBot="1">
      <c r="A297" s="204" t="str">
        <f>IF(ISBLANK(Terrain[[#This Row],[DATE]]),"",ROW(Terrain[[#This Row],[NUM]])-ROW($A$19))</f>
        <v/>
      </c>
      <c r="B297" s="34"/>
      <c r="C297" s="98"/>
      <c r="D297" s="99"/>
      <c r="E297" s="98"/>
      <c r="F297" s="95"/>
      <c r="G297" s="27"/>
      <c r="H297" s="105"/>
      <c r="I297" s="111">
        <f>IF(Terrain[[#This Row],[MOTIF]]="",0,Terrain[[#This Row],[MONTANT HTVA REALISE]])</f>
        <v>0</v>
      </c>
      <c r="J297" s="32"/>
      <c r="L297" s="55">
        <f t="shared" si="5"/>
        <v>0</v>
      </c>
    </row>
    <row r="298" spans="1:12" ht="15.75" thickBot="1">
      <c r="A298" s="204" t="str">
        <f>IF(ISBLANK(Terrain[[#This Row],[DATE]]),"",ROW(Terrain[[#This Row],[NUM]])-ROW($A$19))</f>
        <v/>
      </c>
      <c r="B298" s="34"/>
      <c r="C298" s="98"/>
      <c r="D298" s="99"/>
      <c r="E298" s="98"/>
      <c r="F298" s="95"/>
      <c r="G298" s="27"/>
      <c r="H298" s="105"/>
      <c r="I298" s="111">
        <f>IF(Terrain[[#This Row],[MOTIF]]="",0,Terrain[[#This Row],[MONTANT HTVA REALISE]])</f>
        <v>0</v>
      </c>
      <c r="J298" s="32"/>
      <c r="L298" s="55">
        <f t="shared" si="5"/>
        <v>0</v>
      </c>
    </row>
    <row r="299" spans="1:12" ht="15.75" thickBot="1">
      <c r="A299" s="204" t="str">
        <f>IF(ISBLANK(Terrain[[#This Row],[DATE]]),"",ROW(Terrain[[#This Row],[NUM]])-ROW($A$19))</f>
        <v/>
      </c>
      <c r="B299" s="34"/>
      <c r="C299" s="98"/>
      <c r="D299" s="99"/>
      <c r="E299" s="98"/>
      <c r="F299" s="95"/>
      <c r="G299" s="27"/>
      <c r="H299" s="105"/>
      <c r="I299" s="111">
        <f>IF(Terrain[[#This Row],[MOTIF]]="",0,Terrain[[#This Row],[MONTANT HTVA REALISE]])</f>
        <v>0</v>
      </c>
      <c r="J299" s="32"/>
      <c r="L299" s="55">
        <f t="shared" si="5"/>
        <v>0</v>
      </c>
    </row>
    <row r="300" spans="1:12" ht="15.75" thickBot="1">
      <c r="A300" s="204" t="str">
        <f>IF(ISBLANK(Terrain[[#This Row],[DATE]]),"",ROW(Terrain[[#This Row],[NUM]])-ROW($A$19))</f>
        <v/>
      </c>
      <c r="B300" s="34"/>
      <c r="C300" s="98"/>
      <c r="D300" s="99"/>
      <c r="E300" s="98"/>
      <c r="F300" s="95"/>
      <c r="G300" s="27"/>
      <c r="H300" s="105"/>
      <c r="I300" s="111">
        <f>IF(Terrain[[#This Row],[MOTIF]]="",0,Terrain[[#This Row],[MONTANT HTVA REALISE]])</f>
        <v>0</v>
      </c>
      <c r="J300" s="32"/>
      <c r="L300" s="55">
        <f t="shared" si="5"/>
        <v>0</v>
      </c>
    </row>
    <row r="301" spans="1:12" ht="15.75" thickBot="1">
      <c r="A301" s="204" t="str">
        <f>IF(ISBLANK(Terrain[[#This Row],[DATE]]),"",ROW(Terrain[[#This Row],[NUM]])-ROW($A$19))</f>
        <v/>
      </c>
      <c r="B301" s="34"/>
      <c r="C301" s="98"/>
      <c r="D301" s="99"/>
      <c r="E301" s="98"/>
      <c r="F301" s="95"/>
      <c r="G301" s="27"/>
      <c r="H301" s="105"/>
      <c r="I301" s="111">
        <f>IF(Terrain[[#This Row],[MOTIF]]="",0,Terrain[[#This Row],[MONTANT HTVA REALISE]])</f>
        <v>0</v>
      </c>
      <c r="J301" s="32"/>
      <c r="L301" s="55">
        <f t="shared" si="5"/>
        <v>0</v>
      </c>
    </row>
    <row r="302" spans="1:12" ht="15.75" thickBot="1">
      <c r="A302" s="204" t="str">
        <f>IF(ISBLANK(Terrain[[#This Row],[DATE]]),"",ROW(Terrain[[#This Row],[NUM]])-ROW($A$19))</f>
        <v/>
      </c>
      <c r="B302" s="34"/>
      <c r="C302" s="98"/>
      <c r="D302" s="99"/>
      <c r="E302" s="98"/>
      <c r="F302" s="95"/>
      <c r="G302" s="27"/>
      <c r="H302" s="105"/>
      <c r="I302" s="111">
        <f>IF(Terrain[[#This Row],[MOTIF]]="",0,Terrain[[#This Row],[MONTANT HTVA REALISE]])</f>
        <v>0</v>
      </c>
      <c r="J302" s="32"/>
      <c r="L302" s="55">
        <f t="shared" si="5"/>
        <v>0</v>
      </c>
    </row>
    <row r="303" spans="1:12" ht="15.75" thickBot="1">
      <c r="A303" s="204" t="str">
        <f>IF(ISBLANK(Terrain[[#This Row],[DATE]]),"",ROW(Terrain[[#This Row],[NUM]])-ROW($A$19))</f>
        <v/>
      </c>
      <c r="B303" s="34"/>
      <c r="C303" s="98"/>
      <c r="D303" s="99"/>
      <c r="E303" s="98"/>
      <c r="F303" s="95"/>
      <c r="G303" s="27"/>
      <c r="H303" s="105"/>
      <c r="I303" s="111">
        <f>IF(Terrain[[#This Row],[MOTIF]]="",0,Terrain[[#This Row],[MONTANT HTVA REALISE]])</f>
        <v>0</v>
      </c>
      <c r="J303" s="32"/>
      <c r="L303" s="55">
        <f t="shared" si="5"/>
        <v>0</v>
      </c>
    </row>
    <row r="304" spans="1:12" ht="15.75" thickBot="1">
      <c r="A304" s="204" t="str">
        <f>IF(ISBLANK(Terrain[[#This Row],[DATE]]),"",ROW(Terrain[[#This Row],[NUM]])-ROW($A$19))</f>
        <v/>
      </c>
      <c r="B304" s="34"/>
      <c r="C304" s="98"/>
      <c r="D304" s="99"/>
      <c r="E304" s="98"/>
      <c r="F304" s="95"/>
      <c r="G304" s="27"/>
      <c r="H304" s="105"/>
      <c r="I304" s="111">
        <f>IF(Terrain[[#This Row],[MOTIF]]="",0,Terrain[[#This Row],[MONTANT HTVA REALISE]])</f>
        <v>0</v>
      </c>
      <c r="J304" s="32"/>
      <c r="L304" s="55">
        <f t="shared" si="5"/>
        <v>0</v>
      </c>
    </row>
    <row r="305" spans="1:12" ht="15.75" thickBot="1">
      <c r="A305" s="204" t="str">
        <f>IF(ISBLANK(Terrain[[#This Row],[DATE]]),"",ROW(Terrain[[#This Row],[NUM]])-ROW($A$19))</f>
        <v/>
      </c>
      <c r="B305" s="34"/>
      <c r="C305" s="98"/>
      <c r="D305" s="99"/>
      <c r="E305" s="98"/>
      <c r="F305" s="95"/>
      <c r="G305" s="27"/>
      <c r="H305" s="105"/>
      <c r="I305" s="111">
        <f>IF(Terrain[[#This Row],[MOTIF]]="",0,Terrain[[#This Row],[MONTANT HTVA REALISE]])</f>
        <v>0</v>
      </c>
      <c r="J305" s="32"/>
      <c r="L305" s="55">
        <f t="shared" si="5"/>
        <v>0</v>
      </c>
    </row>
    <row r="306" spans="1:12" ht="15.75" thickBot="1">
      <c r="A306" s="204" t="str">
        <f>IF(ISBLANK(Terrain[[#This Row],[DATE]]),"",ROW(Terrain[[#This Row],[NUM]])-ROW($A$19))</f>
        <v/>
      </c>
      <c r="B306" s="34"/>
      <c r="C306" s="98"/>
      <c r="D306" s="99"/>
      <c r="E306" s="98"/>
      <c r="F306" s="95"/>
      <c r="G306" s="27"/>
      <c r="H306" s="105"/>
      <c r="I306" s="111">
        <f>IF(Terrain[[#This Row],[MOTIF]]="",0,Terrain[[#This Row],[MONTANT HTVA REALISE]])</f>
        <v>0</v>
      </c>
      <c r="J306" s="32"/>
      <c r="L306" s="55">
        <f t="shared" si="5"/>
        <v>0</v>
      </c>
    </row>
    <row r="307" spans="1:12" ht="15.75" thickBot="1">
      <c r="A307" s="204" t="str">
        <f>IF(ISBLANK(Terrain[[#This Row],[DATE]]),"",ROW(Terrain[[#This Row],[NUM]])-ROW($A$19))</f>
        <v/>
      </c>
      <c r="B307" s="34"/>
      <c r="C307" s="98"/>
      <c r="D307" s="99"/>
      <c r="E307" s="98"/>
      <c r="F307" s="95"/>
      <c r="G307" s="27"/>
      <c r="H307" s="105"/>
      <c r="I307" s="111">
        <f>IF(Terrain[[#This Row],[MOTIF]]="",0,Terrain[[#This Row],[MONTANT HTVA REALISE]])</f>
        <v>0</v>
      </c>
      <c r="J307" s="32"/>
      <c r="L307" s="55">
        <f t="shared" si="5"/>
        <v>0</v>
      </c>
    </row>
    <row r="308" spans="1:12" ht="15.75" thickBot="1">
      <c r="A308" s="204" t="str">
        <f>IF(ISBLANK(Terrain[[#This Row],[DATE]]),"",ROW(Terrain[[#This Row],[NUM]])-ROW($A$19))</f>
        <v/>
      </c>
      <c r="B308" s="34"/>
      <c r="C308" s="98"/>
      <c r="D308" s="99"/>
      <c r="E308" s="98"/>
      <c r="F308" s="95"/>
      <c r="G308" s="27"/>
      <c r="H308" s="105"/>
      <c r="I308" s="111">
        <f>IF(Terrain[[#This Row],[MOTIF]]="",0,Terrain[[#This Row],[MONTANT HTVA REALISE]])</f>
        <v>0</v>
      </c>
      <c r="J308" s="32"/>
      <c r="L308" s="55">
        <f t="shared" si="5"/>
        <v>0</v>
      </c>
    </row>
    <row r="309" spans="1:12" ht="15.75" thickBot="1">
      <c r="A309" s="204" t="str">
        <f>IF(ISBLANK(Terrain[[#This Row],[DATE]]),"",ROW(Terrain[[#This Row],[NUM]])-ROW($A$19))</f>
        <v/>
      </c>
      <c r="B309" s="34"/>
      <c r="C309" s="98"/>
      <c r="D309" s="99"/>
      <c r="E309" s="98"/>
      <c r="F309" s="95"/>
      <c r="G309" s="27"/>
      <c r="H309" s="105"/>
      <c r="I309" s="111">
        <f>IF(Terrain[[#This Row],[MOTIF]]="",0,Terrain[[#This Row],[MONTANT HTVA REALISE]])</f>
        <v>0</v>
      </c>
      <c r="J309" s="32"/>
      <c r="L309" s="55">
        <f t="shared" si="5"/>
        <v>0</v>
      </c>
    </row>
    <row r="310" spans="1:12" ht="15.75" thickBot="1">
      <c r="A310" s="204" t="str">
        <f>IF(ISBLANK(Terrain[[#This Row],[DATE]]),"",ROW(Terrain[[#This Row],[NUM]])-ROW($A$19))</f>
        <v/>
      </c>
      <c r="B310" s="34"/>
      <c r="C310" s="98"/>
      <c r="D310" s="99"/>
      <c r="E310" s="98"/>
      <c r="F310" s="95"/>
      <c r="G310" s="27"/>
      <c r="H310" s="105"/>
      <c r="I310" s="111">
        <f>IF(Terrain[[#This Row],[MOTIF]]="",0,Terrain[[#This Row],[MONTANT HTVA REALISE]])</f>
        <v>0</v>
      </c>
      <c r="J310" s="32"/>
      <c r="L310" s="55">
        <f t="shared" si="5"/>
        <v>0</v>
      </c>
    </row>
    <row r="311" spans="1:12" ht="15.75" thickBot="1">
      <c r="A311" s="204" t="str">
        <f>IF(ISBLANK(Terrain[[#This Row],[DATE]]),"",ROW(Terrain[[#This Row],[NUM]])-ROW($A$19))</f>
        <v/>
      </c>
      <c r="B311" s="34"/>
      <c r="C311" s="98"/>
      <c r="D311" s="99"/>
      <c r="E311" s="98"/>
      <c r="F311" s="95"/>
      <c r="G311" s="27"/>
      <c r="H311" s="105"/>
      <c r="I311" s="111">
        <f>IF(Terrain[[#This Row],[MOTIF]]="",0,Terrain[[#This Row],[MONTANT HTVA REALISE]])</f>
        <v>0</v>
      </c>
      <c r="J311" s="32"/>
      <c r="L311" s="55">
        <f t="shared" si="5"/>
        <v>0</v>
      </c>
    </row>
    <row r="312" spans="1:12" ht="15.75" thickBot="1">
      <c r="A312" s="204" t="str">
        <f>IF(ISBLANK(Terrain[[#This Row],[DATE]]),"",ROW(Terrain[[#This Row],[NUM]])-ROW($A$19))</f>
        <v/>
      </c>
      <c r="B312" s="34"/>
      <c r="C312" s="98"/>
      <c r="D312" s="99"/>
      <c r="E312" s="98"/>
      <c r="F312" s="95"/>
      <c r="G312" s="27"/>
      <c r="H312" s="105"/>
      <c r="I312" s="111">
        <f>IF(Terrain[[#This Row],[MOTIF]]="",0,Terrain[[#This Row],[MONTANT HTVA REALISE]])</f>
        <v>0</v>
      </c>
      <c r="J312" s="32"/>
      <c r="L312" s="55">
        <f t="shared" si="5"/>
        <v>0</v>
      </c>
    </row>
    <row r="313" spans="1:12" ht="15.75" thickBot="1">
      <c r="A313" s="204" t="str">
        <f>IF(ISBLANK(Terrain[[#This Row],[DATE]]),"",ROW(Terrain[[#This Row],[NUM]])-ROW($A$19))</f>
        <v/>
      </c>
      <c r="B313" s="34"/>
      <c r="C313" s="98"/>
      <c r="D313" s="99"/>
      <c r="E313" s="98"/>
      <c r="F313" s="95"/>
      <c r="G313" s="27"/>
      <c r="H313" s="105"/>
      <c r="I313" s="111">
        <f>IF(Terrain[[#This Row],[MOTIF]]="",0,Terrain[[#This Row],[MONTANT HTVA REALISE]])</f>
        <v>0</v>
      </c>
      <c r="J313" s="32"/>
      <c r="L313" s="55">
        <f t="shared" si="5"/>
        <v>0</v>
      </c>
    </row>
    <row r="314" spans="1:12" ht="15.75" thickBot="1">
      <c r="A314" s="204" t="str">
        <f>IF(ISBLANK(Terrain[[#This Row],[DATE]]),"",ROW(Terrain[[#This Row],[NUM]])-ROW($A$19))</f>
        <v/>
      </c>
      <c r="B314" s="34"/>
      <c r="C314" s="98"/>
      <c r="D314" s="99"/>
      <c r="E314" s="98"/>
      <c r="F314" s="95"/>
      <c r="G314" s="27"/>
      <c r="H314" s="105"/>
      <c r="I314" s="111">
        <f>IF(Terrain[[#This Row],[MOTIF]]="",0,Terrain[[#This Row],[MONTANT HTVA REALISE]])</f>
        <v>0</v>
      </c>
      <c r="J314" s="32"/>
      <c r="L314" s="55">
        <f t="shared" si="5"/>
        <v>0</v>
      </c>
    </row>
    <row r="315" spans="1:12" ht="15.75" thickBot="1">
      <c r="A315" s="204" t="str">
        <f>IF(ISBLANK(Terrain[[#This Row],[DATE]]),"",ROW(Terrain[[#This Row],[NUM]])-ROW($A$19))</f>
        <v/>
      </c>
      <c r="B315" s="34"/>
      <c r="C315" s="98"/>
      <c r="D315" s="99"/>
      <c r="E315" s="98"/>
      <c r="F315" s="95"/>
      <c r="G315" s="27"/>
      <c r="H315" s="105"/>
      <c r="I315" s="111">
        <f>IF(Terrain[[#This Row],[MOTIF]]="",0,Terrain[[#This Row],[MONTANT HTVA REALISE]])</f>
        <v>0</v>
      </c>
      <c r="J315" s="32"/>
      <c r="L315" s="55">
        <f t="shared" si="5"/>
        <v>0</v>
      </c>
    </row>
    <row r="316" spans="1:12" ht="15.75" thickBot="1">
      <c r="A316" s="204" t="str">
        <f>IF(ISBLANK(Terrain[[#This Row],[DATE]]),"",ROW(Terrain[[#This Row],[NUM]])-ROW($A$19))</f>
        <v/>
      </c>
      <c r="B316" s="34"/>
      <c r="C316" s="98"/>
      <c r="D316" s="99"/>
      <c r="E316" s="98"/>
      <c r="F316" s="95"/>
      <c r="G316" s="27"/>
      <c r="H316" s="105"/>
      <c r="I316" s="111">
        <f>IF(Terrain[[#This Row],[MOTIF]]="",0,Terrain[[#This Row],[MONTANT HTVA REALISE]])</f>
        <v>0</v>
      </c>
      <c r="J316" s="32"/>
      <c r="L316" s="55">
        <f t="shared" si="5"/>
        <v>0</v>
      </c>
    </row>
    <row r="317" spans="1:12" ht="15.75" thickBot="1">
      <c r="A317" s="204" t="str">
        <f>IF(ISBLANK(Terrain[[#This Row],[DATE]]),"",ROW(Terrain[[#This Row],[NUM]])-ROW($A$19))</f>
        <v/>
      </c>
      <c r="B317" s="34"/>
      <c r="C317" s="98"/>
      <c r="D317" s="99"/>
      <c r="E317" s="98"/>
      <c r="F317" s="95"/>
      <c r="G317" s="27"/>
      <c r="H317" s="105"/>
      <c r="I317" s="111">
        <f>IF(Terrain[[#This Row],[MOTIF]]="",0,Terrain[[#This Row],[MONTANT HTVA REALISE]])</f>
        <v>0</v>
      </c>
      <c r="J317" s="32"/>
      <c r="L317" s="55">
        <f t="shared" si="5"/>
        <v>0</v>
      </c>
    </row>
    <row r="318" spans="1:12" ht="15.75" thickBot="1">
      <c r="A318" s="204" t="str">
        <f>IF(ISBLANK(Terrain[[#This Row],[DATE]]),"",ROW(Terrain[[#This Row],[NUM]])-ROW($A$19))</f>
        <v/>
      </c>
      <c r="B318" s="34"/>
      <c r="C318" s="98"/>
      <c r="D318" s="99"/>
      <c r="E318" s="98"/>
      <c r="F318" s="95"/>
      <c r="G318" s="27"/>
      <c r="H318" s="105"/>
      <c r="I318" s="111">
        <f>IF(Terrain[[#This Row],[MOTIF]]="",0,Terrain[[#This Row],[MONTANT HTVA REALISE]])</f>
        <v>0</v>
      </c>
      <c r="J318" s="32"/>
      <c r="L318" s="55">
        <f t="shared" si="5"/>
        <v>0</v>
      </c>
    </row>
    <row r="319" spans="1:12" ht="15.75" thickBot="1">
      <c r="A319" s="204" t="str">
        <f>IF(ISBLANK(Terrain[[#This Row],[DATE]]),"",ROW(Terrain[[#This Row],[NUM]])-ROW($A$19))</f>
        <v/>
      </c>
      <c r="B319" s="34"/>
      <c r="C319" s="98"/>
      <c r="D319" s="99"/>
      <c r="E319" s="98"/>
      <c r="F319" s="95"/>
      <c r="G319" s="27"/>
      <c r="H319" s="105"/>
      <c r="I319" s="111">
        <f>IF(Terrain[[#This Row],[MOTIF]]="",0,Terrain[[#This Row],[MONTANT HTVA REALISE]])</f>
        <v>0</v>
      </c>
      <c r="J319" s="32"/>
      <c r="L319" s="55">
        <f t="shared" si="5"/>
        <v>0</v>
      </c>
    </row>
    <row r="320" spans="1:12" ht="15.75" thickBot="1">
      <c r="A320" s="204" t="str">
        <f>IF(ISBLANK(Terrain[[#This Row],[DATE]]),"",ROW(Terrain[[#This Row],[NUM]])-ROW($A$19))</f>
        <v/>
      </c>
      <c r="B320" s="34"/>
      <c r="C320" s="98"/>
      <c r="D320" s="99"/>
      <c r="E320" s="98"/>
      <c r="F320" s="95"/>
      <c r="G320" s="27"/>
      <c r="H320" s="105"/>
      <c r="I320" s="111">
        <f>IF(Terrain[[#This Row],[MOTIF]]="",0,Terrain[[#This Row],[MONTANT HTVA REALISE]])</f>
        <v>0</v>
      </c>
      <c r="J320" s="32"/>
      <c r="L320" s="55">
        <f t="shared" si="5"/>
        <v>0</v>
      </c>
    </row>
    <row r="321" spans="1:12" ht="15.75" thickBot="1">
      <c r="A321" s="204" t="str">
        <f>IF(ISBLANK(Terrain[[#This Row],[DATE]]),"",ROW(Terrain[[#This Row],[NUM]])-ROW($A$19))</f>
        <v/>
      </c>
      <c r="B321" s="34"/>
      <c r="C321" s="98"/>
      <c r="D321" s="99"/>
      <c r="E321" s="98"/>
      <c r="F321" s="95"/>
      <c r="G321" s="27"/>
      <c r="H321" s="105"/>
      <c r="I321" s="111">
        <f>IF(Terrain[[#This Row],[MOTIF]]="",0,Terrain[[#This Row],[MONTANT HTVA REALISE]])</f>
        <v>0</v>
      </c>
      <c r="J321" s="32"/>
      <c r="L321" s="55">
        <f t="shared" si="5"/>
        <v>0</v>
      </c>
    </row>
    <row r="322" spans="1:12" ht="15.75" thickBot="1">
      <c r="A322" s="204" t="str">
        <f>IF(ISBLANK(Terrain[[#This Row],[DATE]]),"",ROW(Terrain[[#This Row],[NUM]])-ROW($A$19))</f>
        <v/>
      </c>
      <c r="B322" s="34"/>
      <c r="C322" s="98"/>
      <c r="D322" s="99"/>
      <c r="E322" s="98"/>
      <c r="F322" s="95"/>
      <c r="G322" s="27"/>
      <c r="H322" s="105"/>
      <c r="I322" s="111">
        <f>IF(Terrain[[#This Row],[MOTIF]]="",0,Terrain[[#This Row],[MONTANT HTVA REALISE]])</f>
        <v>0</v>
      </c>
      <c r="J322" s="32"/>
      <c r="L322" s="55">
        <f t="shared" si="5"/>
        <v>0</v>
      </c>
    </row>
    <row r="323" spans="1:12" ht="15.75" thickBot="1">
      <c r="A323" s="204" t="str">
        <f>IF(ISBLANK(Terrain[[#This Row],[DATE]]),"",ROW(Terrain[[#This Row],[NUM]])-ROW($A$19))</f>
        <v/>
      </c>
      <c r="B323" s="34"/>
      <c r="C323" s="98"/>
      <c r="D323" s="99"/>
      <c r="E323" s="98"/>
      <c r="F323" s="95"/>
      <c r="G323" s="27"/>
      <c r="H323" s="105"/>
      <c r="I323" s="111">
        <f>IF(Terrain[[#This Row],[MOTIF]]="",0,Terrain[[#This Row],[MONTANT HTVA REALISE]])</f>
        <v>0</v>
      </c>
      <c r="J323" s="32"/>
      <c r="L323" s="55">
        <f t="shared" si="5"/>
        <v>0</v>
      </c>
    </row>
    <row r="324" spans="1:12" ht="15.75" thickBot="1">
      <c r="A324" s="204" t="str">
        <f>IF(ISBLANK(Terrain[[#This Row],[DATE]]),"",ROW(Terrain[[#This Row],[NUM]])-ROW($A$19))</f>
        <v/>
      </c>
      <c r="B324" s="34"/>
      <c r="C324" s="98"/>
      <c r="D324" s="99"/>
      <c r="E324" s="98"/>
      <c r="F324" s="95"/>
      <c r="G324" s="27"/>
      <c r="H324" s="105"/>
      <c r="I324" s="111">
        <f>IF(Terrain[[#This Row],[MOTIF]]="",0,Terrain[[#This Row],[MONTANT HTVA REALISE]])</f>
        <v>0</v>
      </c>
      <c r="J324" s="32"/>
      <c r="L324" s="55">
        <f t="shared" si="5"/>
        <v>0</v>
      </c>
    </row>
    <row r="325" spans="1:12" ht="15.75" thickBot="1">
      <c r="A325" s="204" t="str">
        <f>IF(ISBLANK(Terrain[[#This Row],[DATE]]),"",ROW(Terrain[[#This Row],[NUM]])-ROW($A$19))</f>
        <v/>
      </c>
      <c r="B325" s="34"/>
      <c r="C325" s="98"/>
      <c r="D325" s="99"/>
      <c r="E325" s="98"/>
      <c r="F325" s="95"/>
      <c r="G325" s="27"/>
      <c r="H325" s="105"/>
      <c r="I325" s="111">
        <f>IF(Terrain[[#This Row],[MOTIF]]="",0,Terrain[[#This Row],[MONTANT HTVA REALISE]])</f>
        <v>0</v>
      </c>
      <c r="J325" s="32"/>
      <c r="L325" s="55">
        <f t="shared" si="5"/>
        <v>0</v>
      </c>
    </row>
    <row r="326" spans="1:12" ht="15.75" thickBot="1">
      <c r="A326" s="204" t="str">
        <f>IF(ISBLANK(Terrain[[#This Row],[DATE]]),"",ROW(Terrain[[#This Row],[NUM]])-ROW($A$19))</f>
        <v/>
      </c>
      <c r="B326" s="34"/>
      <c r="C326" s="98"/>
      <c r="D326" s="99"/>
      <c r="E326" s="98"/>
      <c r="F326" s="95"/>
      <c r="G326" s="27"/>
      <c r="H326" s="105"/>
      <c r="I326" s="111">
        <f>IF(Terrain[[#This Row],[MOTIF]]="",0,Terrain[[#This Row],[MONTANT HTVA REALISE]])</f>
        <v>0</v>
      </c>
      <c r="J326" s="32"/>
      <c r="L326" s="55">
        <f t="shared" si="5"/>
        <v>0</v>
      </c>
    </row>
    <row r="327" spans="1:12" ht="15.75" thickBot="1">
      <c r="A327" s="204" t="str">
        <f>IF(ISBLANK(Terrain[[#This Row],[DATE]]),"",ROW(Terrain[[#This Row],[NUM]])-ROW($A$19))</f>
        <v/>
      </c>
      <c r="B327" s="34"/>
      <c r="C327" s="98"/>
      <c r="D327" s="99"/>
      <c r="E327" s="98"/>
      <c r="F327" s="95"/>
      <c r="G327" s="27"/>
      <c r="H327" s="105"/>
      <c r="I327" s="111">
        <f>IF(Terrain[[#This Row],[MOTIF]]="",0,Terrain[[#This Row],[MONTANT HTVA REALISE]])</f>
        <v>0</v>
      </c>
      <c r="J327" s="32"/>
      <c r="L327" s="55">
        <f t="shared" si="5"/>
        <v>0</v>
      </c>
    </row>
    <row r="328" spans="1:12" ht="15.75" thickBot="1">
      <c r="A328" s="204" t="str">
        <f>IF(ISBLANK(Terrain[[#This Row],[DATE]]),"",ROW(Terrain[[#This Row],[NUM]])-ROW($A$19))</f>
        <v/>
      </c>
      <c r="B328" s="34"/>
      <c r="C328" s="98"/>
      <c r="D328" s="99"/>
      <c r="E328" s="98"/>
      <c r="F328" s="95"/>
      <c r="G328" s="27"/>
      <c r="H328" s="105"/>
      <c r="I328" s="111">
        <f>IF(Terrain[[#This Row],[MOTIF]]="",0,Terrain[[#This Row],[MONTANT HTVA REALISE]])</f>
        <v>0</v>
      </c>
      <c r="J328" s="32"/>
      <c r="L328" s="55">
        <f t="shared" si="5"/>
        <v>0</v>
      </c>
    </row>
    <row r="329" spans="1:12" ht="15.75" thickBot="1">
      <c r="A329" s="204" t="str">
        <f>IF(ISBLANK(Terrain[[#This Row],[DATE]]),"",ROW(Terrain[[#This Row],[NUM]])-ROW($A$19))</f>
        <v/>
      </c>
      <c r="B329" s="34"/>
      <c r="C329" s="98"/>
      <c r="D329" s="99"/>
      <c r="E329" s="98"/>
      <c r="F329" s="95"/>
      <c r="G329" s="27"/>
      <c r="H329" s="105"/>
      <c r="I329" s="111">
        <f>IF(Terrain[[#This Row],[MOTIF]]="",0,Terrain[[#This Row],[MONTANT HTVA REALISE]])</f>
        <v>0</v>
      </c>
      <c r="J329" s="32"/>
      <c r="L329" s="55">
        <f t="shared" si="5"/>
        <v>0</v>
      </c>
    </row>
    <row r="330" spans="1:12" ht="15.75" thickBot="1">
      <c r="A330" s="204" t="str">
        <f>IF(ISBLANK(Terrain[[#This Row],[DATE]]),"",ROW(Terrain[[#This Row],[NUM]])-ROW($A$19))</f>
        <v/>
      </c>
      <c r="B330" s="34"/>
      <c r="C330" s="98"/>
      <c r="D330" s="99"/>
      <c r="E330" s="98"/>
      <c r="F330" s="95"/>
      <c r="G330" s="27"/>
      <c r="H330" s="105"/>
      <c r="I330" s="111">
        <f>IF(Terrain[[#This Row],[MOTIF]]="",0,Terrain[[#This Row],[MONTANT HTVA REALISE]])</f>
        <v>0</v>
      </c>
      <c r="J330" s="32"/>
      <c r="L330" s="55">
        <f t="shared" si="5"/>
        <v>0</v>
      </c>
    </row>
    <row r="331" spans="1:12" ht="15.75" thickBot="1">
      <c r="A331" s="204" t="str">
        <f>IF(ISBLANK(Terrain[[#This Row],[DATE]]),"",ROW(Terrain[[#This Row],[NUM]])-ROW($A$19))</f>
        <v/>
      </c>
      <c r="B331" s="34"/>
      <c r="C331" s="98"/>
      <c r="D331" s="99"/>
      <c r="E331" s="98"/>
      <c r="F331" s="95"/>
      <c r="G331" s="27"/>
      <c r="H331" s="105"/>
      <c r="I331" s="111">
        <f>IF(Terrain[[#This Row],[MOTIF]]="",0,Terrain[[#This Row],[MONTANT HTVA REALISE]])</f>
        <v>0</v>
      </c>
      <c r="J331" s="32"/>
      <c r="L331" s="55">
        <f t="shared" si="5"/>
        <v>0</v>
      </c>
    </row>
    <row r="332" spans="1:12" ht="15.75" thickBot="1">
      <c r="A332" s="204" t="str">
        <f>IF(ISBLANK(Terrain[[#This Row],[DATE]]),"",ROW(Terrain[[#This Row],[NUM]])-ROW($A$19))</f>
        <v/>
      </c>
      <c r="B332" s="34"/>
      <c r="C332" s="98"/>
      <c r="D332" s="99"/>
      <c r="E332" s="98"/>
      <c r="F332" s="95"/>
      <c r="G332" s="27"/>
      <c r="H332" s="105"/>
      <c r="I332" s="111">
        <f>IF(Terrain[[#This Row],[MOTIF]]="",0,Terrain[[#This Row],[MONTANT HTVA REALISE]])</f>
        <v>0</v>
      </c>
      <c r="J332" s="32"/>
      <c r="L332" s="55">
        <f t="shared" si="5"/>
        <v>0</v>
      </c>
    </row>
    <row r="333" spans="1:12" ht="15.75" thickBot="1">
      <c r="A333" s="204" t="str">
        <f>IF(ISBLANK(Terrain[[#This Row],[DATE]]),"",ROW(Terrain[[#This Row],[NUM]])-ROW($A$19))</f>
        <v/>
      </c>
      <c r="B333" s="34"/>
      <c r="C333" s="98"/>
      <c r="D333" s="99"/>
      <c r="E333" s="98"/>
      <c r="F333" s="95"/>
      <c r="G333" s="27"/>
      <c r="H333" s="105"/>
      <c r="I333" s="111">
        <f>IF(Terrain[[#This Row],[MOTIF]]="",0,Terrain[[#This Row],[MONTANT HTVA REALISE]])</f>
        <v>0</v>
      </c>
      <c r="J333" s="32"/>
      <c r="L333" s="55">
        <f t="shared" si="5"/>
        <v>0</v>
      </c>
    </row>
    <row r="334" spans="1:12" ht="15.75" thickBot="1">
      <c r="A334" s="204" t="str">
        <f>IF(ISBLANK(Terrain[[#This Row],[DATE]]),"",ROW(Terrain[[#This Row],[NUM]])-ROW($A$19))</f>
        <v/>
      </c>
      <c r="B334" s="34"/>
      <c r="C334" s="98"/>
      <c r="D334" s="99"/>
      <c r="E334" s="98"/>
      <c r="F334" s="95"/>
      <c r="G334" s="27"/>
      <c r="H334" s="105"/>
      <c r="I334" s="111">
        <f>IF(Terrain[[#This Row],[MOTIF]]="",0,Terrain[[#This Row],[MONTANT HTVA REALISE]])</f>
        <v>0</v>
      </c>
      <c r="J334" s="32"/>
      <c r="L334" s="55">
        <f t="shared" si="5"/>
        <v>0</v>
      </c>
    </row>
    <row r="335" spans="1:12" ht="15.75" thickBot="1">
      <c r="A335" s="204" t="str">
        <f>IF(ISBLANK(Terrain[[#This Row],[DATE]]),"",ROW(Terrain[[#This Row],[NUM]])-ROW($A$19))</f>
        <v/>
      </c>
      <c r="B335" s="34"/>
      <c r="C335" s="98"/>
      <c r="D335" s="99"/>
      <c r="E335" s="98"/>
      <c r="F335" s="95"/>
      <c r="G335" s="27"/>
      <c r="H335" s="105"/>
      <c r="I335" s="111">
        <f>IF(Terrain[[#This Row],[MOTIF]]="",0,Terrain[[#This Row],[MONTANT HTVA REALISE]])</f>
        <v>0</v>
      </c>
      <c r="J335" s="32"/>
      <c r="L335" s="55">
        <f t="shared" si="5"/>
        <v>0</v>
      </c>
    </row>
    <row r="336" spans="1:12" ht="15.75" thickBot="1">
      <c r="A336" s="204" t="str">
        <f>IF(ISBLANK(Terrain[[#This Row],[DATE]]),"",ROW(Terrain[[#This Row],[NUM]])-ROW($A$19))</f>
        <v/>
      </c>
      <c r="B336" s="34"/>
      <c r="C336" s="98"/>
      <c r="D336" s="99"/>
      <c r="E336" s="98"/>
      <c r="F336" s="95"/>
      <c r="G336" s="27"/>
      <c r="H336" s="105"/>
      <c r="I336" s="111">
        <f>IF(Terrain[[#This Row],[MOTIF]]="",0,Terrain[[#This Row],[MONTANT HTVA REALISE]])</f>
        <v>0</v>
      </c>
      <c r="J336" s="32"/>
      <c r="L336" s="55">
        <f t="shared" si="5"/>
        <v>0</v>
      </c>
    </row>
    <row r="337" spans="1:12" ht="15.75" thickBot="1">
      <c r="A337" s="204" t="str">
        <f>IF(ISBLANK(Terrain[[#This Row],[DATE]]),"",ROW(Terrain[[#This Row],[NUM]])-ROW($A$19))</f>
        <v/>
      </c>
      <c r="B337" s="34"/>
      <c r="C337" s="98"/>
      <c r="D337" s="99"/>
      <c r="E337" s="98"/>
      <c r="F337" s="95"/>
      <c r="G337" s="27"/>
      <c r="H337" s="105"/>
      <c r="I337" s="111">
        <f>IF(Terrain[[#This Row],[MOTIF]]="",0,Terrain[[#This Row],[MONTANT HTVA REALISE]])</f>
        <v>0</v>
      </c>
      <c r="J337" s="32"/>
      <c r="L337" s="55">
        <f t="shared" si="5"/>
        <v>0</v>
      </c>
    </row>
    <row r="338" spans="1:12" ht="15.75" thickBot="1">
      <c r="A338" s="204" t="str">
        <f>IF(ISBLANK(Terrain[[#This Row],[DATE]]),"",ROW(Terrain[[#This Row],[NUM]])-ROW($A$19))</f>
        <v/>
      </c>
      <c r="B338" s="34"/>
      <c r="C338" s="98"/>
      <c r="D338" s="99"/>
      <c r="E338" s="98"/>
      <c r="F338" s="95"/>
      <c r="G338" s="27"/>
      <c r="H338" s="105"/>
      <c r="I338" s="111">
        <f>IF(Terrain[[#This Row],[MOTIF]]="",0,Terrain[[#This Row],[MONTANT HTVA REALISE]])</f>
        <v>0</v>
      </c>
      <c r="J338" s="32"/>
      <c r="L338" s="55">
        <f t="shared" si="5"/>
        <v>0</v>
      </c>
    </row>
    <row r="339" spans="1:12" ht="15.75" thickBot="1">
      <c r="A339" s="204" t="str">
        <f>IF(ISBLANK(Terrain[[#This Row],[DATE]]),"",ROW(Terrain[[#This Row],[NUM]])-ROW($A$19))</f>
        <v/>
      </c>
      <c r="B339" s="34"/>
      <c r="C339" s="98"/>
      <c r="D339" s="99"/>
      <c r="E339" s="98"/>
      <c r="F339" s="95"/>
      <c r="G339" s="27"/>
      <c r="H339" s="105"/>
      <c r="I339" s="111">
        <f>IF(Terrain[[#This Row],[MOTIF]]="",0,Terrain[[#This Row],[MONTANT HTVA REALISE]])</f>
        <v>0</v>
      </c>
      <c r="J339" s="32"/>
      <c r="L339" s="55">
        <f t="shared" si="5"/>
        <v>0</v>
      </c>
    </row>
    <row r="340" spans="1:12" ht="15.75" thickBot="1">
      <c r="A340" s="204" t="str">
        <f>IF(ISBLANK(Terrain[[#This Row],[DATE]]),"",ROW(Terrain[[#This Row],[NUM]])-ROW($A$19))</f>
        <v/>
      </c>
      <c r="B340" s="34"/>
      <c r="C340" s="98"/>
      <c r="D340" s="99"/>
      <c r="E340" s="98"/>
      <c r="F340" s="95"/>
      <c r="G340" s="27"/>
      <c r="H340" s="105"/>
      <c r="I340" s="111">
        <f>IF(Terrain[[#This Row],[MOTIF]]="",0,Terrain[[#This Row],[MONTANT HTVA REALISE]])</f>
        <v>0</v>
      </c>
      <c r="J340" s="32"/>
      <c r="L340" s="55">
        <f t="shared" si="5"/>
        <v>0</v>
      </c>
    </row>
    <row r="341" spans="1:12" ht="15.75" thickBot="1">
      <c r="A341" s="204" t="str">
        <f>IF(ISBLANK(Terrain[[#This Row],[DATE]]),"",ROW(Terrain[[#This Row],[NUM]])-ROW($A$19))</f>
        <v/>
      </c>
      <c r="B341" s="34"/>
      <c r="C341" s="98"/>
      <c r="D341" s="99"/>
      <c r="E341" s="98"/>
      <c r="F341" s="95"/>
      <c r="G341" s="27"/>
      <c r="H341" s="105"/>
      <c r="I341" s="111">
        <f>IF(Terrain[[#This Row],[MOTIF]]="",0,Terrain[[#This Row],[MONTANT HTVA REALISE]])</f>
        <v>0</v>
      </c>
      <c r="J341" s="32"/>
      <c r="L341" s="55">
        <f t="shared" si="5"/>
        <v>0</v>
      </c>
    </row>
    <row r="342" spans="1:12" ht="15.75" thickBot="1">
      <c r="A342" s="204" t="str">
        <f>IF(ISBLANK(Terrain[[#This Row],[DATE]]),"",ROW(Terrain[[#This Row],[NUM]])-ROW($A$19))</f>
        <v/>
      </c>
      <c r="B342" s="34"/>
      <c r="C342" s="98"/>
      <c r="D342" s="99"/>
      <c r="E342" s="98"/>
      <c r="F342" s="95"/>
      <c r="G342" s="27"/>
      <c r="H342" s="105"/>
      <c r="I342" s="111">
        <f>IF(Terrain[[#This Row],[MOTIF]]="",0,Terrain[[#This Row],[MONTANT HTVA REALISE]])</f>
        <v>0</v>
      </c>
      <c r="J342" s="32"/>
      <c r="L342" s="55">
        <f t="shared" ref="L342:L405" si="6">+F342-I342</f>
        <v>0</v>
      </c>
    </row>
    <row r="343" spans="1:12" ht="15.75" thickBot="1">
      <c r="A343" s="204" t="str">
        <f>IF(ISBLANK(Terrain[[#This Row],[DATE]]),"",ROW(Terrain[[#This Row],[NUM]])-ROW($A$19))</f>
        <v/>
      </c>
      <c r="B343" s="34"/>
      <c r="C343" s="98"/>
      <c r="D343" s="99"/>
      <c r="E343" s="98"/>
      <c r="F343" s="95"/>
      <c r="G343" s="27"/>
      <c r="H343" s="105"/>
      <c r="I343" s="111">
        <f>IF(Terrain[[#This Row],[MOTIF]]="",0,Terrain[[#This Row],[MONTANT HTVA REALISE]])</f>
        <v>0</v>
      </c>
      <c r="J343" s="32"/>
      <c r="L343" s="55">
        <f t="shared" si="6"/>
        <v>0</v>
      </c>
    </row>
    <row r="344" spans="1:12" ht="15.75" thickBot="1">
      <c r="A344" s="204" t="str">
        <f>IF(ISBLANK(Terrain[[#This Row],[DATE]]),"",ROW(Terrain[[#This Row],[NUM]])-ROW($A$19))</f>
        <v/>
      </c>
      <c r="B344" s="34"/>
      <c r="C344" s="98"/>
      <c r="D344" s="99"/>
      <c r="E344" s="98"/>
      <c r="F344" s="95"/>
      <c r="G344" s="27"/>
      <c r="H344" s="105"/>
      <c r="I344" s="111">
        <f>IF(Terrain[[#This Row],[MOTIF]]="",0,Terrain[[#This Row],[MONTANT HTVA REALISE]])</f>
        <v>0</v>
      </c>
      <c r="J344" s="32"/>
      <c r="L344" s="55">
        <f t="shared" si="6"/>
        <v>0</v>
      </c>
    </row>
    <row r="345" spans="1:12" ht="15.75" thickBot="1">
      <c r="A345" s="204" t="str">
        <f>IF(ISBLANK(Terrain[[#This Row],[DATE]]),"",ROW(Terrain[[#This Row],[NUM]])-ROW($A$19))</f>
        <v/>
      </c>
      <c r="B345" s="34"/>
      <c r="C345" s="98"/>
      <c r="D345" s="99"/>
      <c r="E345" s="98"/>
      <c r="F345" s="95"/>
      <c r="G345" s="27"/>
      <c r="H345" s="105"/>
      <c r="I345" s="111">
        <f>IF(Terrain[[#This Row],[MOTIF]]="",0,Terrain[[#This Row],[MONTANT HTVA REALISE]])</f>
        <v>0</v>
      </c>
      <c r="J345" s="32"/>
      <c r="L345" s="55">
        <f t="shared" si="6"/>
        <v>0</v>
      </c>
    </row>
    <row r="346" spans="1:12" ht="15.75" thickBot="1">
      <c r="A346" s="204" t="str">
        <f>IF(ISBLANK(Terrain[[#This Row],[DATE]]),"",ROW(Terrain[[#This Row],[NUM]])-ROW($A$19))</f>
        <v/>
      </c>
      <c r="B346" s="34"/>
      <c r="C346" s="98"/>
      <c r="D346" s="99"/>
      <c r="E346" s="98"/>
      <c r="F346" s="95"/>
      <c r="G346" s="27"/>
      <c r="H346" s="105"/>
      <c r="I346" s="111">
        <f>IF(Terrain[[#This Row],[MOTIF]]="",0,Terrain[[#This Row],[MONTANT HTVA REALISE]])</f>
        <v>0</v>
      </c>
      <c r="J346" s="32"/>
      <c r="L346" s="55">
        <f t="shared" si="6"/>
        <v>0</v>
      </c>
    </row>
    <row r="347" spans="1:12" ht="15.75" thickBot="1">
      <c r="A347" s="204" t="str">
        <f>IF(ISBLANK(Terrain[[#This Row],[DATE]]),"",ROW(Terrain[[#This Row],[NUM]])-ROW($A$19))</f>
        <v/>
      </c>
      <c r="B347" s="34"/>
      <c r="C347" s="98"/>
      <c r="D347" s="99"/>
      <c r="E347" s="98"/>
      <c r="F347" s="95"/>
      <c r="G347" s="27"/>
      <c r="H347" s="105"/>
      <c r="I347" s="111">
        <f>IF(Terrain[[#This Row],[MOTIF]]="",0,Terrain[[#This Row],[MONTANT HTVA REALISE]])</f>
        <v>0</v>
      </c>
      <c r="J347" s="32"/>
      <c r="L347" s="55">
        <f t="shared" si="6"/>
        <v>0</v>
      </c>
    </row>
    <row r="348" spans="1:12" ht="15.75" thickBot="1">
      <c r="A348" s="204" t="str">
        <f>IF(ISBLANK(Terrain[[#This Row],[DATE]]),"",ROW(Terrain[[#This Row],[NUM]])-ROW($A$19))</f>
        <v/>
      </c>
      <c r="B348" s="34"/>
      <c r="C348" s="98"/>
      <c r="D348" s="99"/>
      <c r="E348" s="98"/>
      <c r="F348" s="95"/>
      <c r="G348" s="27"/>
      <c r="H348" s="105"/>
      <c r="I348" s="111">
        <f>IF(Terrain[[#This Row],[MOTIF]]="",0,Terrain[[#This Row],[MONTANT HTVA REALISE]])</f>
        <v>0</v>
      </c>
      <c r="J348" s="32"/>
      <c r="L348" s="55">
        <f t="shared" si="6"/>
        <v>0</v>
      </c>
    </row>
    <row r="349" spans="1:12" ht="15.75" thickBot="1">
      <c r="A349" s="204" t="str">
        <f>IF(ISBLANK(Terrain[[#This Row],[DATE]]),"",ROW(Terrain[[#This Row],[NUM]])-ROW($A$19))</f>
        <v/>
      </c>
      <c r="B349" s="34"/>
      <c r="C349" s="98"/>
      <c r="D349" s="99"/>
      <c r="E349" s="98"/>
      <c r="F349" s="95"/>
      <c r="G349" s="27"/>
      <c r="H349" s="105"/>
      <c r="I349" s="111">
        <f>IF(Terrain[[#This Row],[MOTIF]]="",0,Terrain[[#This Row],[MONTANT HTVA REALISE]])</f>
        <v>0</v>
      </c>
      <c r="J349" s="32"/>
      <c r="L349" s="55">
        <f t="shared" si="6"/>
        <v>0</v>
      </c>
    </row>
    <row r="350" spans="1:12" ht="15.75" thickBot="1">
      <c r="A350" s="204" t="str">
        <f>IF(ISBLANK(Terrain[[#This Row],[DATE]]),"",ROW(Terrain[[#This Row],[NUM]])-ROW($A$19))</f>
        <v/>
      </c>
      <c r="B350" s="34"/>
      <c r="C350" s="98"/>
      <c r="D350" s="99"/>
      <c r="E350" s="98"/>
      <c r="F350" s="95"/>
      <c r="G350" s="27"/>
      <c r="H350" s="105"/>
      <c r="I350" s="111">
        <f>IF(Terrain[[#This Row],[MOTIF]]="",0,Terrain[[#This Row],[MONTANT HTVA REALISE]])</f>
        <v>0</v>
      </c>
      <c r="J350" s="32"/>
      <c r="L350" s="55">
        <f t="shared" si="6"/>
        <v>0</v>
      </c>
    </row>
    <row r="351" spans="1:12" ht="15.75" thickBot="1">
      <c r="A351" s="204" t="str">
        <f>IF(ISBLANK(Terrain[[#This Row],[DATE]]),"",ROW(Terrain[[#This Row],[NUM]])-ROW($A$19))</f>
        <v/>
      </c>
      <c r="B351" s="34"/>
      <c r="C351" s="98"/>
      <c r="D351" s="99"/>
      <c r="E351" s="98"/>
      <c r="F351" s="95"/>
      <c r="G351" s="27"/>
      <c r="H351" s="105"/>
      <c r="I351" s="111">
        <f>IF(Terrain[[#This Row],[MOTIF]]="",0,Terrain[[#This Row],[MONTANT HTVA REALISE]])</f>
        <v>0</v>
      </c>
      <c r="J351" s="32"/>
      <c r="L351" s="55">
        <f t="shared" si="6"/>
        <v>0</v>
      </c>
    </row>
    <row r="352" spans="1:12" ht="15.75" thickBot="1">
      <c r="A352" s="204" t="str">
        <f>IF(ISBLANK(Terrain[[#This Row],[DATE]]),"",ROW(Terrain[[#This Row],[NUM]])-ROW($A$19))</f>
        <v/>
      </c>
      <c r="B352" s="34"/>
      <c r="C352" s="98"/>
      <c r="D352" s="99"/>
      <c r="E352" s="98"/>
      <c r="F352" s="95"/>
      <c r="G352" s="27"/>
      <c r="H352" s="105"/>
      <c r="I352" s="111">
        <f>IF(Terrain[[#This Row],[MOTIF]]="",0,Terrain[[#This Row],[MONTANT HTVA REALISE]])</f>
        <v>0</v>
      </c>
      <c r="J352" s="32"/>
      <c r="L352" s="55">
        <f t="shared" si="6"/>
        <v>0</v>
      </c>
    </row>
    <row r="353" spans="1:12" ht="15.75" thickBot="1">
      <c r="A353" s="204" t="str">
        <f>IF(ISBLANK(Terrain[[#This Row],[DATE]]),"",ROW(Terrain[[#This Row],[NUM]])-ROW($A$19))</f>
        <v/>
      </c>
      <c r="B353" s="34"/>
      <c r="C353" s="98"/>
      <c r="D353" s="99"/>
      <c r="E353" s="98"/>
      <c r="F353" s="95"/>
      <c r="G353" s="27"/>
      <c r="H353" s="105"/>
      <c r="I353" s="111">
        <f>IF(Terrain[[#This Row],[MOTIF]]="",0,Terrain[[#This Row],[MONTANT HTVA REALISE]])</f>
        <v>0</v>
      </c>
      <c r="J353" s="32"/>
      <c r="L353" s="55">
        <f t="shared" si="6"/>
        <v>0</v>
      </c>
    </row>
    <row r="354" spans="1:12" ht="15.75" thickBot="1">
      <c r="A354" s="204" t="str">
        <f>IF(ISBLANK(Terrain[[#This Row],[DATE]]),"",ROW(Terrain[[#This Row],[NUM]])-ROW($A$19))</f>
        <v/>
      </c>
      <c r="B354" s="34"/>
      <c r="C354" s="98"/>
      <c r="D354" s="99"/>
      <c r="E354" s="98"/>
      <c r="F354" s="95"/>
      <c r="G354" s="27"/>
      <c r="H354" s="105"/>
      <c r="I354" s="111">
        <f>IF(Terrain[[#This Row],[MOTIF]]="",0,Terrain[[#This Row],[MONTANT HTVA REALISE]])</f>
        <v>0</v>
      </c>
      <c r="J354" s="32"/>
      <c r="L354" s="55">
        <f t="shared" si="6"/>
        <v>0</v>
      </c>
    </row>
    <row r="355" spans="1:12" ht="15.75" thickBot="1">
      <c r="A355" s="204" t="str">
        <f>IF(ISBLANK(Terrain[[#This Row],[DATE]]),"",ROW(Terrain[[#This Row],[NUM]])-ROW($A$19))</f>
        <v/>
      </c>
      <c r="B355" s="34"/>
      <c r="C355" s="98"/>
      <c r="D355" s="99"/>
      <c r="E355" s="98"/>
      <c r="F355" s="95"/>
      <c r="G355" s="27"/>
      <c r="H355" s="105"/>
      <c r="I355" s="111">
        <f>IF(Terrain[[#This Row],[MOTIF]]="",0,Terrain[[#This Row],[MONTANT HTVA REALISE]])</f>
        <v>0</v>
      </c>
      <c r="J355" s="32"/>
      <c r="L355" s="55">
        <f t="shared" si="6"/>
        <v>0</v>
      </c>
    </row>
    <row r="356" spans="1:12" ht="15.75" thickBot="1">
      <c r="A356" s="204" t="str">
        <f>IF(ISBLANK(Terrain[[#This Row],[DATE]]),"",ROW(Terrain[[#This Row],[NUM]])-ROW($A$19))</f>
        <v/>
      </c>
      <c r="B356" s="34"/>
      <c r="C356" s="98"/>
      <c r="D356" s="99"/>
      <c r="E356" s="98"/>
      <c r="F356" s="95"/>
      <c r="G356" s="27"/>
      <c r="H356" s="105"/>
      <c r="I356" s="111">
        <f>IF(Terrain[[#This Row],[MOTIF]]="",0,Terrain[[#This Row],[MONTANT HTVA REALISE]])</f>
        <v>0</v>
      </c>
      <c r="J356" s="32"/>
      <c r="L356" s="55">
        <f t="shared" si="6"/>
        <v>0</v>
      </c>
    </row>
    <row r="357" spans="1:12" ht="15.75" thickBot="1">
      <c r="A357" s="204" t="str">
        <f>IF(ISBLANK(Terrain[[#This Row],[DATE]]),"",ROW(Terrain[[#This Row],[NUM]])-ROW($A$19))</f>
        <v/>
      </c>
      <c r="B357" s="34"/>
      <c r="C357" s="98"/>
      <c r="D357" s="99"/>
      <c r="E357" s="98"/>
      <c r="F357" s="95"/>
      <c r="G357" s="27"/>
      <c r="H357" s="105"/>
      <c r="I357" s="111">
        <f>IF(Terrain[[#This Row],[MOTIF]]="",0,Terrain[[#This Row],[MONTANT HTVA REALISE]])</f>
        <v>0</v>
      </c>
      <c r="J357" s="32"/>
      <c r="L357" s="55">
        <f t="shared" si="6"/>
        <v>0</v>
      </c>
    </row>
    <row r="358" spans="1:12" ht="15.75" thickBot="1">
      <c r="A358" s="204" t="str">
        <f>IF(ISBLANK(Terrain[[#This Row],[DATE]]),"",ROW(Terrain[[#This Row],[NUM]])-ROW($A$19))</f>
        <v/>
      </c>
      <c r="B358" s="34"/>
      <c r="C358" s="98"/>
      <c r="D358" s="99"/>
      <c r="E358" s="98"/>
      <c r="F358" s="95"/>
      <c r="G358" s="27"/>
      <c r="H358" s="105"/>
      <c r="I358" s="111">
        <f>IF(Terrain[[#This Row],[MOTIF]]="",0,Terrain[[#This Row],[MONTANT HTVA REALISE]])</f>
        <v>0</v>
      </c>
      <c r="J358" s="32"/>
      <c r="L358" s="55">
        <f t="shared" si="6"/>
        <v>0</v>
      </c>
    </row>
    <row r="359" spans="1:12" ht="15.75" thickBot="1">
      <c r="A359" s="204" t="str">
        <f>IF(ISBLANK(Terrain[[#This Row],[DATE]]),"",ROW(Terrain[[#This Row],[NUM]])-ROW($A$19))</f>
        <v/>
      </c>
      <c r="B359" s="34"/>
      <c r="C359" s="98"/>
      <c r="D359" s="99"/>
      <c r="E359" s="98"/>
      <c r="F359" s="95"/>
      <c r="G359" s="27"/>
      <c r="H359" s="105"/>
      <c r="I359" s="111">
        <f>IF(Terrain[[#This Row],[MOTIF]]="",0,Terrain[[#This Row],[MONTANT HTVA REALISE]])</f>
        <v>0</v>
      </c>
      <c r="J359" s="32"/>
      <c r="L359" s="55">
        <f t="shared" si="6"/>
        <v>0</v>
      </c>
    </row>
    <row r="360" spans="1:12" ht="15.75" thickBot="1">
      <c r="A360" s="204" t="str">
        <f>IF(ISBLANK(Terrain[[#This Row],[DATE]]),"",ROW(Terrain[[#This Row],[NUM]])-ROW($A$19))</f>
        <v/>
      </c>
      <c r="B360" s="34"/>
      <c r="C360" s="98"/>
      <c r="D360" s="99"/>
      <c r="E360" s="98"/>
      <c r="F360" s="95"/>
      <c r="G360" s="27"/>
      <c r="H360" s="105"/>
      <c r="I360" s="111">
        <f>IF(Terrain[[#This Row],[MOTIF]]="",0,Terrain[[#This Row],[MONTANT HTVA REALISE]])</f>
        <v>0</v>
      </c>
      <c r="J360" s="32"/>
      <c r="L360" s="55">
        <f t="shared" si="6"/>
        <v>0</v>
      </c>
    </row>
    <row r="361" spans="1:12" ht="15.75" thickBot="1">
      <c r="A361" s="204" t="str">
        <f>IF(ISBLANK(Terrain[[#This Row],[DATE]]),"",ROW(Terrain[[#This Row],[NUM]])-ROW($A$19))</f>
        <v/>
      </c>
      <c r="B361" s="34"/>
      <c r="C361" s="98"/>
      <c r="D361" s="99"/>
      <c r="E361" s="98"/>
      <c r="F361" s="95"/>
      <c r="G361" s="27"/>
      <c r="H361" s="105"/>
      <c r="I361" s="111">
        <f>IF(Terrain[[#This Row],[MOTIF]]="",0,Terrain[[#This Row],[MONTANT HTVA REALISE]])</f>
        <v>0</v>
      </c>
      <c r="J361" s="32"/>
      <c r="L361" s="55">
        <f t="shared" si="6"/>
        <v>0</v>
      </c>
    </row>
    <row r="362" spans="1:12" ht="15.75" thickBot="1">
      <c r="A362" s="204" t="str">
        <f>IF(ISBLANK(Terrain[[#This Row],[DATE]]),"",ROW(Terrain[[#This Row],[NUM]])-ROW($A$19))</f>
        <v/>
      </c>
      <c r="B362" s="34"/>
      <c r="C362" s="98"/>
      <c r="D362" s="99"/>
      <c r="E362" s="98"/>
      <c r="F362" s="95"/>
      <c r="G362" s="27"/>
      <c r="H362" s="105"/>
      <c r="I362" s="111">
        <f>IF(Terrain[[#This Row],[MOTIF]]="",0,Terrain[[#This Row],[MONTANT HTVA REALISE]])</f>
        <v>0</v>
      </c>
      <c r="J362" s="32"/>
      <c r="L362" s="55">
        <f t="shared" si="6"/>
        <v>0</v>
      </c>
    </row>
    <row r="363" spans="1:12" ht="15.75" thickBot="1">
      <c r="A363" s="204" t="str">
        <f>IF(ISBLANK(Terrain[[#This Row],[DATE]]),"",ROW(Terrain[[#This Row],[NUM]])-ROW($A$19))</f>
        <v/>
      </c>
      <c r="B363" s="34"/>
      <c r="C363" s="98"/>
      <c r="D363" s="99"/>
      <c r="E363" s="98"/>
      <c r="F363" s="95"/>
      <c r="G363" s="27"/>
      <c r="H363" s="105"/>
      <c r="I363" s="111">
        <f>IF(Terrain[[#This Row],[MOTIF]]="",0,Terrain[[#This Row],[MONTANT HTVA REALISE]])</f>
        <v>0</v>
      </c>
      <c r="J363" s="32"/>
      <c r="L363" s="55">
        <f t="shared" si="6"/>
        <v>0</v>
      </c>
    </row>
    <row r="364" spans="1:12" ht="15.75" thickBot="1">
      <c r="A364" s="204" t="str">
        <f>IF(ISBLANK(Terrain[[#This Row],[DATE]]),"",ROW(Terrain[[#This Row],[NUM]])-ROW($A$19))</f>
        <v/>
      </c>
      <c r="B364" s="34"/>
      <c r="C364" s="98"/>
      <c r="D364" s="99"/>
      <c r="E364" s="98"/>
      <c r="F364" s="95"/>
      <c r="G364" s="27"/>
      <c r="H364" s="105"/>
      <c r="I364" s="111">
        <f>IF(Terrain[[#This Row],[MOTIF]]="",0,Terrain[[#This Row],[MONTANT HTVA REALISE]])</f>
        <v>0</v>
      </c>
      <c r="J364" s="32"/>
      <c r="L364" s="55">
        <f t="shared" si="6"/>
        <v>0</v>
      </c>
    </row>
    <row r="365" spans="1:12" ht="15.75" thickBot="1">
      <c r="A365" s="204" t="str">
        <f>IF(ISBLANK(Terrain[[#This Row],[DATE]]),"",ROW(Terrain[[#This Row],[NUM]])-ROW($A$19))</f>
        <v/>
      </c>
      <c r="B365" s="34"/>
      <c r="C365" s="98"/>
      <c r="D365" s="99"/>
      <c r="E365" s="98"/>
      <c r="F365" s="95"/>
      <c r="G365" s="27"/>
      <c r="H365" s="105"/>
      <c r="I365" s="111">
        <f>IF(Terrain[[#This Row],[MOTIF]]="",0,Terrain[[#This Row],[MONTANT HTVA REALISE]])</f>
        <v>0</v>
      </c>
      <c r="J365" s="32"/>
      <c r="L365" s="55">
        <f t="shared" si="6"/>
        <v>0</v>
      </c>
    </row>
    <row r="366" spans="1:12" ht="15.75" thickBot="1">
      <c r="A366" s="204" t="str">
        <f>IF(ISBLANK(Terrain[[#This Row],[DATE]]),"",ROW(Terrain[[#This Row],[NUM]])-ROW($A$19))</f>
        <v/>
      </c>
      <c r="B366" s="34"/>
      <c r="C366" s="98"/>
      <c r="D366" s="99"/>
      <c r="E366" s="98"/>
      <c r="F366" s="95"/>
      <c r="G366" s="27"/>
      <c r="H366" s="105"/>
      <c r="I366" s="111">
        <f>IF(Terrain[[#This Row],[MOTIF]]="",0,Terrain[[#This Row],[MONTANT HTVA REALISE]])</f>
        <v>0</v>
      </c>
      <c r="J366" s="32"/>
      <c r="L366" s="55">
        <f t="shared" si="6"/>
        <v>0</v>
      </c>
    </row>
    <row r="367" spans="1:12" ht="15.75" thickBot="1">
      <c r="A367" s="204" t="str">
        <f>IF(ISBLANK(Terrain[[#This Row],[DATE]]),"",ROW(Terrain[[#This Row],[NUM]])-ROW($A$19))</f>
        <v/>
      </c>
      <c r="B367" s="34"/>
      <c r="C367" s="98"/>
      <c r="D367" s="99"/>
      <c r="E367" s="98"/>
      <c r="F367" s="95"/>
      <c r="G367" s="27"/>
      <c r="H367" s="105"/>
      <c r="I367" s="111">
        <f>IF(Terrain[[#This Row],[MOTIF]]="",0,Terrain[[#This Row],[MONTANT HTVA REALISE]])</f>
        <v>0</v>
      </c>
      <c r="J367" s="32"/>
      <c r="L367" s="55">
        <f t="shared" si="6"/>
        <v>0</v>
      </c>
    </row>
    <row r="368" spans="1:12" ht="15.75" thickBot="1">
      <c r="A368" s="204" t="str">
        <f>IF(ISBLANK(Terrain[[#This Row],[DATE]]),"",ROW(Terrain[[#This Row],[NUM]])-ROW($A$19))</f>
        <v/>
      </c>
      <c r="B368" s="34"/>
      <c r="C368" s="98"/>
      <c r="D368" s="99"/>
      <c r="E368" s="98"/>
      <c r="F368" s="95"/>
      <c r="G368" s="27"/>
      <c r="H368" s="105"/>
      <c r="I368" s="111">
        <f>IF(Terrain[[#This Row],[MOTIF]]="",0,Terrain[[#This Row],[MONTANT HTVA REALISE]])</f>
        <v>0</v>
      </c>
      <c r="J368" s="32"/>
      <c r="L368" s="55">
        <f t="shared" si="6"/>
        <v>0</v>
      </c>
    </row>
    <row r="369" spans="1:12" ht="15.75" thickBot="1">
      <c r="A369" s="204" t="str">
        <f>IF(ISBLANK(Terrain[[#This Row],[DATE]]),"",ROW(Terrain[[#This Row],[NUM]])-ROW($A$19))</f>
        <v/>
      </c>
      <c r="B369" s="34"/>
      <c r="C369" s="98"/>
      <c r="D369" s="99"/>
      <c r="E369" s="98"/>
      <c r="F369" s="95"/>
      <c r="G369" s="27"/>
      <c r="H369" s="105"/>
      <c r="I369" s="111">
        <f>IF(Terrain[[#This Row],[MOTIF]]="",0,Terrain[[#This Row],[MONTANT HTVA REALISE]])</f>
        <v>0</v>
      </c>
      <c r="J369" s="32"/>
      <c r="L369" s="55">
        <f t="shared" si="6"/>
        <v>0</v>
      </c>
    </row>
    <row r="370" spans="1:12" ht="15.75" thickBot="1">
      <c r="A370" s="204" t="str">
        <f>IF(ISBLANK(Terrain[[#This Row],[DATE]]),"",ROW(Terrain[[#This Row],[NUM]])-ROW($A$19))</f>
        <v/>
      </c>
      <c r="B370" s="34"/>
      <c r="C370" s="98"/>
      <c r="D370" s="99"/>
      <c r="E370" s="98"/>
      <c r="F370" s="95"/>
      <c r="G370" s="27"/>
      <c r="H370" s="105"/>
      <c r="I370" s="111">
        <f>IF(Terrain[[#This Row],[MOTIF]]="",0,Terrain[[#This Row],[MONTANT HTVA REALISE]])</f>
        <v>0</v>
      </c>
      <c r="J370" s="32"/>
      <c r="L370" s="55">
        <f t="shared" si="6"/>
        <v>0</v>
      </c>
    </row>
    <row r="371" spans="1:12" ht="15.75" thickBot="1">
      <c r="A371" s="204" t="str">
        <f>IF(ISBLANK(Terrain[[#This Row],[DATE]]),"",ROW(Terrain[[#This Row],[NUM]])-ROW($A$19))</f>
        <v/>
      </c>
      <c r="B371" s="34"/>
      <c r="C371" s="98"/>
      <c r="D371" s="99"/>
      <c r="E371" s="98"/>
      <c r="F371" s="95"/>
      <c r="G371" s="27"/>
      <c r="H371" s="105"/>
      <c r="I371" s="111">
        <f>IF(Terrain[[#This Row],[MOTIF]]="",0,Terrain[[#This Row],[MONTANT HTVA REALISE]])</f>
        <v>0</v>
      </c>
      <c r="J371" s="32"/>
      <c r="L371" s="55">
        <f t="shared" si="6"/>
        <v>0</v>
      </c>
    </row>
    <row r="372" spans="1:12" ht="15.75" thickBot="1">
      <c r="A372" s="204" t="str">
        <f>IF(ISBLANK(Terrain[[#This Row],[DATE]]),"",ROW(Terrain[[#This Row],[NUM]])-ROW($A$19))</f>
        <v/>
      </c>
      <c r="B372" s="34"/>
      <c r="C372" s="98"/>
      <c r="D372" s="99"/>
      <c r="E372" s="98"/>
      <c r="F372" s="95"/>
      <c r="G372" s="27"/>
      <c r="H372" s="105"/>
      <c r="I372" s="111">
        <f>IF(Terrain[[#This Row],[MOTIF]]="",0,Terrain[[#This Row],[MONTANT HTVA REALISE]])</f>
        <v>0</v>
      </c>
      <c r="J372" s="32"/>
      <c r="L372" s="55">
        <f t="shared" si="6"/>
        <v>0</v>
      </c>
    </row>
    <row r="373" spans="1:12" ht="15.75" thickBot="1">
      <c r="A373" s="204" t="str">
        <f>IF(ISBLANK(Terrain[[#This Row],[DATE]]),"",ROW(Terrain[[#This Row],[NUM]])-ROW($A$19))</f>
        <v/>
      </c>
      <c r="B373" s="34"/>
      <c r="C373" s="98"/>
      <c r="D373" s="99"/>
      <c r="E373" s="98"/>
      <c r="F373" s="95"/>
      <c r="G373" s="27"/>
      <c r="H373" s="105"/>
      <c r="I373" s="111">
        <f>IF(Terrain[[#This Row],[MOTIF]]="",0,Terrain[[#This Row],[MONTANT HTVA REALISE]])</f>
        <v>0</v>
      </c>
      <c r="J373" s="32"/>
      <c r="L373" s="55">
        <f t="shared" si="6"/>
        <v>0</v>
      </c>
    </row>
    <row r="374" spans="1:12" ht="15.75" thickBot="1">
      <c r="A374" s="204" t="str">
        <f>IF(ISBLANK(Terrain[[#This Row],[DATE]]),"",ROW(Terrain[[#This Row],[NUM]])-ROW($A$19))</f>
        <v/>
      </c>
      <c r="B374" s="34"/>
      <c r="C374" s="98"/>
      <c r="D374" s="99"/>
      <c r="E374" s="98"/>
      <c r="F374" s="95"/>
      <c r="G374" s="27"/>
      <c r="H374" s="105"/>
      <c r="I374" s="111">
        <f>IF(Terrain[[#This Row],[MOTIF]]="",0,Terrain[[#This Row],[MONTANT HTVA REALISE]])</f>
        <v>0</v>
      </c>
      <c r="J374" s="32"/>
      <c r="L374" s="55">
        <f t="shared" si="6"/>
        <v>0</v>
      </c>
    </row>
    <row r="375" spans="1:12" ht="15.75" thickBot="1">
      <c r="A375" s="204" t="str">
        <f>IF(ISBLANK(Terrain[[#This Row],[DATE]]),"",ROW(Terrain[[#This Row],[NUM]])-ROW($A$19))</f>
        <v/>
      </c>
      <c r="B375" s="34"/>
      <c r="C375" s="98"/>
      <c r="D375" s="99"/>
      <c r="E375" s="98"/>
      <c r="F375" s="95"/>
      <c r="G375" s="27"/>
      <c r="H375" s="105"/>
      <c r="I375" s="111">
        <f>IF(Terrain[[#This Row],[MOTIF]]="",0,Terrain[[#This Row],[MONTANT HTVA REALISE]])</f>
        <v>0</v>
      </c>
      <c r="J375" s="32"/>
      <c r="L375" s="55">
        <f t="shared" si="6"/>
        <v>0</v>
      </c>
    </row>
    <row r="376" spans="1:12" ht="15.75" thickBot="1">
      <c r="A376" s="204" t="str">
        <f>IF(ISBLANK(Terrain[[#This Row],[DATE]]),"",ROW(Terrain[[#This Row],[NUM]])-ROW($A$19))</f>
        <v/>
      </c>
      <c r="B376" s="34"/>
      <c r="C376" s="98"/>
      <c r="D376" s="99"/>
      <c r="E376" s="98"/>
      <c r="F376" s="95"/>
      <c r="G376" s="27"/>
      <c r="H376" s="105"/>
      <c r="I376" s="111">
        <f>IF(Terrain[[#This Row],[MOTIF]]="",0,Terrain[[#This Row],[MONTANT HTVA REALISE]])</f>
        <v>0</v>
      </c>
      <c r="J376" s="32"/>
      <c r="L376" s="55">
        <f t="shared" si="6"/>
        <v>0</v>
      </c>
    </row>
    <row r="377" spans="1:12" ht="15.75" thickBot="1">
      <c r="A377" s="204" t="str">
        <f>IF(ISBLANK(Terrain[[#This Row],[DATE]]),"",ROW(Terrain[[#This Row],[NUM]])-ROW($A$19))</f>
        <v/>
      </c>
      <c r="B377" s="34"/>
      <c r="C377" s="98"/>
      <c r="D377" s="99"/>
      <c r="E377" s="98"/>
      <c r="F377" s="95"/>
      <c r="G377" s="27"/>
      <c r="H377" s="105"/>
      <c r="I377" s="111">
        <f>IF(Terrain[[#This Row],[MOTIF]]="",0,Terrain[[#This Row],[MONTANT HTVA REALISE]])</f>
        <v>0</v>
      </c>
      <c r="J377" s="32"/>
      <c r="L377" s="55">
        <f t="shared" si="6"/>
        <v>0</v>
      </c>
    </row>
    <row r="378" spans="1:12" ht="15.75" thickBot="1">
      <c r="A378" s="204" t="str">
        <f>IF(ISBLANK(Terrain[[#This Row],[DATE]]),"",ROW(Terrain[[#This Row],[NUM]])-ROW($A$19))</f>
        <v/>
      </c>
      <c r="B378" s="34"/>
      <c r="C378" s="98"/>
      <c r="D378" s="99"/>
      <c r="E378" s="98"/>
      <c r="F378" s="95"/>
      <c r="G378" s="27"/>
      <c r="H378" s="105"/>
      <c r="I378" s="111">
        <f>IF(Terrain[[#This Row],[MOTIF]]="",0,Terrain[[#This Row],[MONTANT HTVA REALISE]])</f>
        <v>0</v>
      </c>
      <c r="J378" s="32"/>
      <c r="L378" s="55">
        <f t="shared" si="6"/>
        <v>0</v>
      </c>
    </row>
    <row r="379" spans="1:12" ht="15.75" thickBot="1">
      <c r="A379" s="204" t="str">
        <f>IF(ISBLANK(Terrain[[#This Row],[DATE]]),"",ROW(Terrain[[#This Row],[NUM]])-ROW($A$19))</f>
        <v/>
      </c>
      <c r="B379" s="34"/>
      <c r="C379" s="98"/>
      <c r="D379" s="99"/>
      <c r="E379" s="98"/>
      <c r="F379" s="95"/>
      <c r="G379" s="27"/>
      <c r="H379" s="105"/>
      <c r="I379" s="111">
        <f>IF(Terrain[[#This Row],[MOTIF]]="",0,Terrain[[#This Row],[MONTANT HTVA REALISE]])</f>
        <v>0</v>
      </c>
      <c r="J379" s="32"/>
      <c r="L379" s="55">
        <f t="shared" si="6"/>
        <v>0</v>
      </c>
    </row>
    <row r="380" spans="1:12" ht="15.75" thickBot="1">
      <c r="A380" s="204" t="str">
        <f>IF(ISBLANK(Terrain[[#This Row],[DATE]]),"",ROW(Terrain[[#This Row],[NUM]])-ROW($A$19))</f>
        <v/>
      </c>
      <c r="B380" s="34"/>
      <c r="C380" s="98"/>
      <c r="D380" s="99"/>
      <c r="E380" s="98"/>
      <c r="F380" s="95"/>
      <c r="G380" s="27"/>
      <c r="H380" s="105"/>
      <c r="I380" s="111">
        <f>IF(Terrain[[#This Row],[MOTIF]]="",0,Terrain[[#This Row],[MONTANT HTVA REALISE]])</f>
        <v>0</v>
      </c>
      <c r="J380" s="32"/>
      <c r="L380" s="55">
        <f t="shared" si="6"/>
        <v>0</v>
      </c>
    </row>
    <row r="381" spans="1:12" ht="15.75" thickBot="1">
      <c r="A381" s="204" t="str">
        <f>IF(ISBLANK(Terrain[[#This Row],[DATE]]),"",ROW(Terrain[[#This Row],[NUM]])-ROW($A$19))</f>
        <v/>
      </c>
      <c r="B381" s="34"/>
      <c r="C381" s="98"/>
      <c r="D381" s="99"/>
      <c r="E381" s="98"/>
      <c r="F381" s="95"/>
      <c r="G381" s="27"/>
      <c r="H381" s="105"/>
      <c r="I381" s="111">
        <f>IF(Terrain[[#This Row],[MOTIF]]="",0,Terrain[[#This Row],[MONTANT HTVA REALISE]])</f>
        <v>0</v>
      </c>
      <c r="J381" s="32"/>
      <c r="L381" s="55">
        <f t="shared" si="6"/>
        <v>0</v>
      </c>
    </row>
    <row r="382" spans="1:12" ht="15.75" thickBot="1">
      <c r="A382" s="204" t="str">
        <f>IF(ISBLANK(Terrain[[#This Row],[DATE]]),"",ROW(Terrain[[#This Row],[NUM]])-ROW($A$19))</f>
        <v/>
      </c>
      <c r="B382" s="34"/>
      <c r="C382" s="98"/>
      <c r="D382" s="99"/>
      <c r="E382" s="98"/>
      <c r="F382" s="95"/>
      <c r="G382" s="27"/>
      <c r="H382" s="105"/>
      <c r="I382" s="111">
        <f>IF(Terrain[[#This Row],[MOTIF]]="",0,Terrain[[#This Row],[MONTANT HTVA REALISE]])</f>
        <v>0</v>
      </c>
      <c r="J382" s="32"/>
      <c r="L382" s="55">
        <f t="shared" si="6"/>
        <v>0</v>
      </c>
    </row>
    <row r="383" spans="1:12" ht="15.75" thickBot="1">
      <c r="A383" s="204" t="str">
        <f>IF(ISBLANK(Terrain[[#This Row],[DATE]]),"",ROW(Terrain[[#This Row],[NUM]])-ROW($A$19))</f>
        <v/>
      </c>
      <c r="B383" s="34"/>
      <c r="C383" s="98"/>
      <c r="D383" s="99"/>
      <c r="E383" s="98"/>
      <c r="F383" s="95"/>
      <c r="G383" s="27"/>
      <c r="H383" s="105"/>
      <c r="I383" s="111">
        <f>IF(Terrain[[#This Row],[MOTIF]]="",0,Terrain[[#This Row],[MONTANT HTVA REALISE]])</f>
        <v>0</v>
      </c>
      <c r="J383" s="32"/>
      <c r="L383" s="55">
        <f t="shared" si="6"/>
        <v>0</v>
      </c>
    </row>
    <row r="384" spans="1:12" ht="15.75" thickBot="1">
      <c r="A384" s="204" t="str">
        <f>IF(ISBLANK(Terrain[[#This Row],[DATE]]),"",ROW(Terrain[[#This Row],[NUM]])-ROW($A$19))</f>
        <v/>
      </c>
      <c r="B384" s="34"/>
      <c r="C384" s="98"/>
      <c r="D384" s="99"/>
      <c r="E384" s="98"/>
      <c r="F384" s="95"/>
      <c r="G384" s="27"/>
      <c r="H384" s="105"/>
      <c r="I384" s="111">
        <f>IF(Terrain[[#This Row],[MOTIF]]="",0,Terrain[[#This Row],[MONTANT HTVA REALISE]])</f>
        <v>0</v>
      </c>
      <c r="J384" s="32"/>
      <c r="L384" s="55">
        <f t="shared" si="6"/>
        <v>0</v>
      </c>
    </row>
    <row r="385" spans="1:12" ht="15.75" thickBot="1">
      <c r="A385" s="204" t="str">
        <f>IF(ISBLANK(Terrain[[#This Row],[DATE]]),"",ROW(Terrain[[#This Row],[NUM]])-ROW($A$19))</f>
        <v/>
      </c>
      <c r="B385" s="34"/>
      <c r="C385" s="98"/>
      <c r="D385" s="99"/>
      <c r="E385" s="98"/>
      <c r="F385" s="95"/>
      <c r="G385" s="27"/>
      <c r="H385" s="105"/>
      <c r="I385" s="111">
        <f>IF(Terrain[[#This Row],[MOTIF]]="",0,Terrain[[#This Row],[MONTANT HTVA REALISE]])</f>
        <v>0</v>
      </c>
      <c r="J385" s="32"/>
      <c r="L385" s="55">
        <f t="shared" si="6"/>
        <v>0</v>
      </c>
    </row>
    <row r="386" spans="1:12" ht="15.75" thickBot="1">
      <c r="A386" s="204" t="str">
        <f>IF(ISBLANK(Terrain[[#This Row],[DATE]]),"",ROW(Terrain[[#This Row],[NUM]])-ROW($A$19))</f>
        <v/>
      </c>
      <c r="B386" s="34"/>
      <c r="C386" s="98"/>
      <c r="D386" s="99"/>
      <c r="E386" s="98"/>
      <c r="F386" s="95"/>
      <c r="G386" s="27"/>
      <c r="H386" s="105"/>
      <c r="I386" s="111">
        <f>IF(Terrain[[#This Row],[MOTIF]]="",0,Terrain[[#This Row],[MONTANT HTVA REALISE]])</f>
        <v>0</v>
      </c>
      <c r="J386" s="32"/>
      <c r="L386" s="55">
        <f t="shared" si="6"/>
        <v>0</v>
      </c>
    </row>
    <row r="387" spans="1:12" ht="15.75" thickBot="1">
      <c r="A387" s="204" t="str">
        <f>IF(ISBLANK(Terrain[[#This Row],[DATE]]),"",ROW(Terrain[[#This Row],[NUM]])-ROW($A$19))</f>
        <v/>
      </c>
      <c r="B387" s="34"/>
      <c r="C387" s="98"/>
      <c r="D387" s="99"/>
      <c r="E387" s="98"/>
      <c r="F387" s="95"/>
      <c r="G387" s="27"/>
      <c r="H387" s="105"/>
      <c r="I387" s="111">
        <f>IF(Terrain[[#This Row],[MOTIF]]="",0,Terrain[[#This Row],[MONTANT HTVA REALISE]])</f>
        <v>0</v>
      </c>
      <c r="J387" s="32"/>
      <c r="L387" s="55">
        <f t="shared" si="6"/>
        <v>0</v>
      </c>
    </row>
    <row r="388" spans="1:12" ht="15.75" thickBot="1">
      <c r="A388" s="204" t="str">
        <f>IF(ISBLANK(Terrain[[#This Row],[DATE]]),"",ROW(Terrain[[#This Row],[NUM]])-ROW($A$19))</f>
        <v/>
      </c>
      <c r="B388" s="34"/>
      <c r="C388" s="98"/>
      <c r="D388" s="99"/>
      <c r="E388" s="98"/>
      <c r="F388" s="95"/>
      <c r="G388" s="27"/>
      <c r="H388" s="105"/>
      <c r="I388" s="111">
        <f>IF(Terrain[[#This Row],[MOTIF]]="",0,Terrain[[#This Row],[MONTANT HTVA REALISE]])</f>
        <v>0</v>
      </c>
      <c r="J388" s="32"/>
      <c r="L388" s="55">
        <f t="shared" si="6"/>
        <v>0</v>
      </c>
    </row>
    <row r="389" spans="1:12" ht="15.75" thickBot="1">
      <c r="A389" s="204" t="str">
        <f>IF(ISBLANK(Terrain[[#This Row],[DATE]]),"",ROW(Terrain[[#This Row],[NUM]])-ROW($A$19))</f>
        <v/>
      </c>
      <c r="B389" s="34"/>
      <c r="C389" s="98"/>
      <c r="D389" s="99"/>
      <c r="E389" s="98"/>
      <c r="F389" s="95"/>
      <c r="G389" s="27"/>
      <c r="H389" s="105"/>
      <c r="I389" s="111">
        <f>IF(Terrain[[#This Row],[MOTIF]]="",0,Terrain[[#This Row],[MONTANT HTVA REALISE]])</f>
        <v>0</v>
      </c>
      <c r="J389" s="32"/>
      <c r="L389" s="55">
        <f t="shared" si="6"/>
        <v>0</v>
      </c>
    </row>
    <row r="390" spans="1:12" ht="15.75" thickBot="1">
      <c r="A390" s="204" t="str">
        <f>IF(ISBLANK(Terrain[[#This Row],[DATE]]),"",ROW(Terrain[[#This Row],[NUM]])-ROW($A$19))</f>
        <v/>
      </c>
      <c r="B390" s="34"/>
      <c r="C390" s="98"/>
      <c r="D390" s="99"/>
      <c r="E390" s="98"/>
      <c r="F390" s="95"/>
      <c r="G390" s="27"/>
      <c r="H390" s="105"/>
      <c r="I390" s="111">
        <f>IF(Terrain[[#This Row],[MOTIF]]="",0,Terrain[[#This Row],[MONTANT HTVA REALISE]])</f>
        <v>0</v>
      </c>
      <c r="J390" s="32"/>
      <c r="L390" s="55">
        <f t="shared" si="6"/>
        <v>0</v>
      </c>
    </row>
    <row r="391" spans="1:12" ht="15.75" thickBot="1">
      <c r="A391" s="204" t="str">
        <f>IF(ISBLANK(Terrain[[#This Row],[DATE]]),"",ROW(Terrain[[#This Row],[NUM]])-ROW($A$19))</f>
        <v/>
      </c>
      <c r="B391" s="34"/>
      <c r="C391" s="98"/>
      <c r="D391" s="99"/>
      <c r="E391" s="98"/>
      <c r="F391" s="95"/>
      <c r="G391" s="27"/>
      <c r="H391" s="105"/>
      <c r="I391" s="111">
        <f>IF(Terrain[[#This Row],[MOTIF]]="",0,Terrain[[#This Row],[MONTANT HTVA REALISE]])</f>
        <v>0</v>
      </c>
      <c r="J391" s="32"/>
      <c r="L391" s="55">
        <f t="shared" si="6"/>
        <v>0</v>
      </c>
    </row>
    <row r="392" spans="1:12" ht="15.75" thickBot="1">
      <c r="A392" s="204" t="str">
        <f>IF(ISBLANK(Terrain[[#This Row],[DATE]]),"",ROW(Terrain[[#This Row],[NUM]])-ROW($A$19))</f>
        <v/>
      </c>
      <c r="B392" s="34"/>
      <c r="C392" s="98"/>
      <c r="D392" s="99"/>
      <c r="E392" s="98"/>
      <c r="F392" s="95"/>
      <c r="G392" s="27"/>
      <c r="H392" s="105"/>
      <c r="I392" s="111">
        <f>IF(Terrain[[#This Row],[MOTIF]]="",0,Terrain[[#This Row],[MONTANT HTVA REALISE]])</f>
        <v>0</v>
      </c>
      <c r="J392" s="32"/>
      <c r="L392" s="55">
        <f t="shared" si="6"/>
        <v>0</v>
      </c>
    </row>
    <row r="393" spans="1:12" ht="15.75" thickBot="1">
      <c r="A393" s="204" t="str">
        <f>IF(ISBLANK(Terrain[[#This Row],[DATE]]),"",ROW(Terrain[[#This Row],[NUM]])-ROW($A$19))</f>
        <v/>
      </c>
      <c r="B393" s="34"/>
      <c r="C393" s="98"/>
      <c r="D393" s="99"/>
      <c r="E393" s="98"/>
      <c r="F393" s="95"/>
      <c r="G393" s="27"/>
      <c r="H393" s="105"/>
      <c r="I393" s="111">
        <f>IF(Terrain[[#This Row],[MOTIF]]="",0,Terrain[[#This Row],[MONTANT HTVA REALISE]])</f>
        <v>0</v>
      </c>
      <c r="J393" s="32"/>
      <c r="L393" s="55">
        <f t="shared" si="6"/>
        <v>0</v>
      </c>
    </row>
    <row r="394" spans="1:12" ht="15.75" thickBot="1">
      <c r="A394" s="204" t="str">
        <f>IF(ISBLANK(Terrain[[#This Row],[DATE]]),"",ROW(Terrain[[#This Row],[NUM]])-ROW($A$19))</f>
        <v/>
      </c>
      <c r="B394" s="34"/>
      <c r="C394" s="98"/>
      <c r="D394" s="99"/>
      <c r="E394" s="98"/>
      <c r="F394" s="95"/>
      <c r="G394" s="27"/>
      <c r="H394" s="105"/>
      <c r="I394" s="111">
        <f>IF(Terrain[[#This Row],[MOTIF]]="",0,Terrain[[#This Row],[MONTANT HTVA REALISE]])</f>
        <v>0</v>
      </c>
      <c r="J394" s="32"/>
      <c r="L394" s="55">
        <f t="shared" si="6"/>
        <v>0</v>
      </c>
    </row>
    <row r="395" spans="1:12" ht="15.75" thickBot="1">
      <c r="A395" s="204" t="str">
        <f>IF(ISBLANK(Terrain[[#This Row],[DATE]]),"",ROW(Terrain[[#This Row],[NUM]])-ROW($A$19))</f>
        <v/>
      </c>
      <c r="B395" s="34"/>
      <c r="C395" s="98"/>
      <c r="D395" s="99"/>
      <c r="E395" s="98"/>
      <c r="F395" s="95"/>
      <c r="G395" s="27"/>
      <c r="H395" s="105"/>
      <c r="I395" s="111">
        <f>IF(Terrain[[#This Row],[MOTIF]]="",0,Terrain[[#This Row],[MONTANT HTVA REALISE]])</f>
        <v>0</v>
      </c>
      <c r="J395" s="32"/>
      <c r="L395" s="55">
        <f t="shared" si="6"/>
        <v>0</v>
      </c>
    </row>
    <row r="396" spans="1:12" ht="15.75" thickBot="1">
      <c r="A396" s="204" t="str">
        <f>IF(ISBLANK(Terrain[[#This Row],[DATE]]),"",ROW(Terrain[[#This Row],[NUM]])-ROW($A$19))</f>
        <v/>
      </c>
      <c r="B396" s="34"/>
      <c r="C396" s="98"/>
      <c r="D396" s="99"/>
      <c r="E396" s="98"/>
      <c r="F396" s="95"/>
      <c r="G396" s="27"/>
      <c r="H396" s="105"/>
      <c r="I396" s="111">
        <f>IF(Terrain[[#This Row],[MOTIF]]="",0,Terrain[[#This Row],[MONTANT HTVA REALISE]])</f>
        <v>0</v>
      </c>
      <c r="J396" s="32"/>
      <c r="L396" s="55">
        <f t="shared" si="6"/>
        <v>0</v>
      </c>
    </row>
    <row r="397" spans="1:12" ht="15.75" thickBot="1">
      <c r="A397" s="204" t="str">
        <f>IF(ISBLANK(Terrain[[#This Row],[DATE]]),"",ROW(Terrain[[#This Row],[NUM]])-ROW($A$19))</f>
        <v/>
      </c>
      <c r="B397" s="34"/>
      <c r="C397" s="98"/>
      <c r="D397" s="99"/>
      <c r="E397" s="98"/>
      <c r="F397" s="95"/>
      <c r="G397" s="27"/>
      <c r="H397" s="105"/>
      <c r="I397" s="111">
        <f>IF(Terrain[[#This Row],[MOTIF]]="",0,Terrain[[#This Row],[MONTANT HTVA REALISE]])</f>
        <v>0</v>
      </c>
      <c r="J397" s="32"/>
      <c r="L397" s="55">
        <f t="shared" si="6"/>
        <v>0</v>
      </c>
    </row>
    <row r="398" spans="1:12" ht="15.75" thickBot="1">
      <c r="A398" s="204" t="str">
        <f>IF(ISBLANK(Terrain[[#This Row],[DATE]]),"",ROW(Terrain[[#This Row],[NUM]])-ROW($A$19))</f>
        <v/>
      </c>
      <c r="B398" s="34"/>
      <c r="C398" s="98"/>
      <c r="D398" s="99"/>
      <c r="E398" s="98"/>
      <c r="F398" s="95"/>
      <c r="G398" s="27"/>
      <c r="H398" s="105"/>
      <c r="I398" s="111">
        <f>IF(Terrain[[#This Row],[MOTIF]]="",0,Terrain[[#This Row],[MONTANT HTVA REALISE]])</f>
        <v>0</v>
      </c>
      <c r="J398" s="32"/>
      <c r="L398" s="55">
        <f t="shared" si="6"/>
        <v>0</v>
      </c>
    </row>
    <row r="399" spans="1:12" ht="15.75" thickBot="1">
      <c r="A399" s="204" t="str">
        <f>IF(ISBLANK(Terrain[[#This Row],[DATE]]),"",ROW(Terrain[[#This Row],[NUM]])-ROW($A$19))</f>
        <v/>
      </c>
      <c r="B399" s="34"/>
      <c r="C399" s="98"/>
      <c r="D399" s="99"/>
      <c r="E399" s="98"/>
      <c r="F399" s="95"/>
      <c r="G399" s="27"/>
      <c r="H399" s="105"/>
      <c r="I399" s="111">
        <f>IF(Terrain[[#This Row],[MOTIF]]="",0,Terrain[[#This Row],[MONTANT HTVA REALISE]])</f>
        <v>0</v>
      </c>
      <c r="J399" s="32"/>
      <c r="L399" s="55">
        <f t="shared" si="6"/>
        <v>0</v>
      </c>
    </row>
    <row r="400" spans="1:12" ht="15.75" thickBot="1">
      <c r="A400" s="204" t="str">
        <f>IF(ISBLANK(Terrain[[#This Row],[DATE]]),"",ROW(Terrain[[#This Row],[NUM]])-ROW($A$19))</f>
        <v/>
      </c>
      <c r="B400" s="34"/>
      <c r="C400" s="98"/>
      <c r="D400" s="99"/>
      <c r="E400" s="98"/>
      <c r="F400" s="95"/>
      <c r="G400" s="27"/>
      <c r="H400" s="105"/>
      <c r="I400" s="111">
        <f>IF(Terrain[[#This Row],[MOTIF]]="",0,Terrain[[#This Row],[MONTANT HTVA REALISE]])</f>
        <v>0</v>
      </c>
      <c r="J400" s="32"/>
      <c r="L400" s="55">
        <f t="shared" si="6"/>
        <v>0</v>
      </c>
    </row>
    <row r="401" spans="1:12" ht="15.75" thickBot="1">
      <c r="A401" s="204" t="str">
        <f>IF(ISBLANK(Terrain[[#This Row],[DATE]]),"",ROW(Terrain[[#This Row],[NUM]])-ROW($A$19))</f>
        <v/>
      </c>
      <c r="B401" s="34"/>
      <c r="C401" s="98"/>
      <c r="D401" s="99"/>
      <c r="E401" s="98"/>
      <c r="F401" s="95"/>
      <c r="G401" s="27"/>
      <c r="H401" s="105"/>
      <c r="I401" s="111">
        <f>IF(Terrain[[#This Row],[MOTIF]]="",0,Terrain[[#This Row],[MONTANT HTVA REALISE]])</f>
        <v>0</v>
      </c>
      <c r="J401" s="32"/>
      <c r="L401" s="55">
        <f t="shared" si="6"/>
        <v>0</v>
      </c>
    </row>
    <row r="402" spans="1:12" ht="15.75" thickBot="1">
      <c r="A402" s="204" t="str">
        <f>IF(ISBLANK(Terrain[[#This Row],[DATE]]),"",ROW(Terrain[[#This Row],[NUM]])-ROW($A$19))</f>
        <v/>
      </c>
      <c r="B402" s="34"/>
      <c r="C402" s="98"/>
      <c r="D402" s="99"/>
      <c r="E402" s="98"/>
      <c r="F402" s="95"/>
      <c r="G402" s="27"/>
      <c r="H402" s="105"/>
      <c r="I402" s="111">
        <f>IF(Terrain[[#This Row],[MOTIF]]="",0,Terrain[[#This Row],[MONTANT HTVA REALISE]])</f>
        <v>0</v>
      </c>
      <c r="J402" s="32"/>
      <c r="L402" s="55">
        <f t="shared" si="6"/>
        <v>0</v>
      </c>
    </row>
    <row r="403" spans="1:12" ht="15.75" thickBot="1">
      <c r="A403" s="204" t="str">
        <f>IF(ISBLANK(Terrain[[#This Row],[DATE]]),"",ROW(Terrain[[#This Row],[NUM]])-ROW($A$19))</f>
        <v/>
      </c>
      <c r="B403" s="34"/>
      <c r="C403" s="98"/>
      <c r="D403" s="99"/>
      <c r="E403" s="98"/>
      <c r="F403" s="95"/>
      <c r="G403" s="27"/>
      <c r="H403" s="105"/>
      <c r="I403" s="111">
        <f>IF(Terrain[[#This Row],[MOTIF]]="",0,Terrain[[#This Row],[MONTANT HTVA REALISE]])</f>
        <v>0</v>
      </c>
      <c r="J403" s="32"/>
      <c r="L403" s="55">
        <f t="shared" si="6"/>
        <v>0</v>
      </c>
    </row>
    <row r="404" spans="1:12" ht="15.75" thickBot="1">
      <c r="A404" s="204" t="str">
        <f>IF(ISBLANK(Terrain[[#This Row],[DATE]]),"",ROW(Terrain[[#This Row],[NUM]])-ROW($A$19))</f>
        <v/>
      </c>
      <c r="B404" s="34"/>
      <c r="C404" s="98"/>
      <c r="D404" s="99"/>
      <c r="E404" s="98"/>
      <c r="F404" s="95"/>
      <c r="G404" s="27"/>
      <c r="H404" s="105"/>
      <c r="I404" s="111">
        <f>IF(Terrain[[#This Row],[MOTIF]]="",0,Terrain[[#This Row],[MONTANT HTVA REALISE]])</f>
        <v>0</v>
      </c>
      <c r="J404" s="32"/>
      <c r="L404" s="55">
        <f t="shared" si="6"/>
        <v>0</v>
      </c>
    </row>
    <row r="405" spans="1:12" ht="15.75" thickBot="1">
      <c r="A405" s="204" t="str">
        <f>IF(ISBLANK(Terrain[[#This Row],[DATE]]),"",ROW(Terrain[[#This Row],[NUM]])-ROW($A$19))</f>
        <v/>
      </c>
      <c r="B405" s="34"/>
      <c r="C405" s="98"/>
      <c r="D405" s="99"/>
      <c r="E405" s="98"/>
      <c r="F405" s="95"/>
      <c r="G405" s="27"/>
      <c r="H405" s="105"/>
      <c r="I405" s="111">
        <f>IF(Terrain[[#This Row],[MOTIF]]="",0,Terrain[[#This Row],[MONTANT HTVA REALISE]])</f>
        <v>0</v>
      </c>
      <c r="J405" s="32"/>
      <c r="L405" s="55">
        <f t="shared" si="6"/>
        <v>0</v>
      </c>
    </row>
    <row r="406" spans="1:12" ht="15.75" thickBot="1">
      <c r="A406" s="204" t="str">
        <f>IF(ISBLANK(Terrain[[#This Row],[DATE]]),"",ROW(Terrain[[#This Row],[NUM]])-ROW($A$19))</f>
        <v/>
      </c>
      <c r="B406" s="34"/>
      <c r="C406" s="98"/>
      <c r="D406" s="99"/>
      <c r="E406" s="98"/>
      <c r="F406" s="95"/>
      <c r="G406" s="27"/>
      <c r="H406" s="105"/>
      <c r="I406" s="111">
        <f>IF(Terrain[[#This Row],[MOTIF]]="",0,Terrain[[#This Row],[MONTANT HTVA REALISE]])</f>
        <v>0</v>
      </c>
      <c r="J406" s="32"/>
      <c r="L406" s="55">
        <f t="shared" ref="L406:L469" si="7">+F406-I406</f>
        <v>0</v>
      </c>
    </row>
    <row r="407" spans="1:12" ht="15.75" thickBot="1">
      <c r="A407" s="204" t="str">
        <f>IF(ISBLANK(Terrain[[#This Row],[DATE]]),"",ROW(Terrain[[#This Row],[NUM]])-ROW($A$19))</f>
        <v/>
      </c>
      <c r="B407" s="34"/>
      <c r="C407" s="98"/>
      <c r="D407" s="99"/>
      <c r="E407" s="98"/>
      <c r="F407" s="95"/>
      <c r="G407" s="27"/>
      <c r="H407" s="105"/>
      <c r="I407" s="111">
        <f>IF(Terrain[[#This Row],[MOTIF]]="",0,Terrain[[#This Row],[MONTANT HTVA REALISE]])</f>
        <v>0</v>
      </c>
      <c r="J407" s="32"/>
      <c r="L407" s="55">
        <f t="shared" si="7"/>
        <v>0</v>
      </c>
    </row>
    <row r="408" spans="1:12" ht="15.75" thickBot="1">
      <c r="A408" s="204" t="str">
        <f>IF(ISBLANK(Terrain[[#This Row],[DATE]]),"",ROW(Terrain[[#This Row],[NUM]])-ROW($A$19))</f>
        <v/>
      </c>
      <c r="B408" s="34"/>
      <c r="C408" s="98"/>
      <c r="D408" s="99"/>
      <c r="E408" s="98"/>
      <c r="F408" s="95"/>
      <c r="G408" s="27"/>
      <c r="H408" s="105"/>
      <c r="I408" s="111">
        <f>IF(Terrain[[#This Row],[MOTIF]]="",0,Terrain[[#This Row],[MONTANT HTVA REALISE]])</f>
        <v>0</v>
      </c>
      <c r="J408" s="32"/>
      <c r="L408" s="55">
        <f t="shared" si="7"/>
        <v>0</v>
      </c>
    </row>
    <row r="409" spans="1:12" ht="15.75" thickBot="1">
      <c r="A409" s="204" t="str">
        <f>IF(ISBLANK(Terrain[[#This Row],[DATE]]),"",ROW(Terrain[[#This Row],[NUM]])-ROW($A$19))</f>
        <v/>
      </c>
      <c r="B409" s="34"/>
      <c r="C409" s="98"/>
      <c r="D409" s="99"/>
      <c r="E409" s="98"/>
      <c r="F409" s="95"/>
      <c r="G409" s="27"/>
      <c r="H409" s="105"/>
      <c r="I409" s="111">
        <f>IF(Terrain[[#This Row],[MOTIF]]="",0,Terrain[[#This Row],[MONTANT HTVA REALISE]])</f>
        <v>0</v>
      </c>
      <c r="J409" s="32"/>
      <c r="L409" s="55">
        <f t="shared" si="7"/>
        <v>0</v>
      </c>
    </row>
    <row r="410" spans="1:12" ht="15.75" thickBot="1">
      <c r="A410" s="204" t="str">
        <f>IF(ISBLANK(Terrain[[#This Row],[DATE]]),"",ROW(Terrain[[#This Row],[NUM]])-ROW($A$19))</f>
        <v/>
      </c>
      <c r="B410" s="34"/>
      <c r="C410" s="98"/>
      <c r="D410" s="99"/>
      <c r="E410" s="98"/>
      <c r="F410" s="95"/>
      <c r="G410" s="27"/>
      <c r="H410" s="105"/>
      <c r="I410" s="111">
        <f>IF(Terrain[[#This Row],[MOTIF]]="",0,Terrain[[#This Row],[MONTANT HTVA REALISE]])</f>
        <v>0</v>
      </c>
      <c r="J410" s="32"/>
      <c r="L410" s="55">
        <f t="shared" si="7"/>
        <v>0</v>
      </c>
    </row>
    <row r="411" spans="1:12" ht="15.75" thickBot="1">
      <c r="A411" s="204" t="str">
        <f>IF(ISBLANK(Terrain[[#This Row],[DATE]]),"",ROW(Terrain[[#This Row],[NUM]])-ROW($A$19))</f>
        <v/>
      </c>
      <c r="B411" s="34"/>
      <c r="C411" s="98"/>
      <c r="D411" s="99"/>
      <c r="E411" s="98"/>
      <c r="F411" s="95"/>
      <c r="G411" s="27"/>
      <c r="H411" s="105"/>
      <c r="I411" s="111">
        <f>IF(Terrain[[#This Row],[MOTIF]]="",0,Terrain[[#This Row],[MONTANT HTVA REALISE]])</f>
        <v>0</v>
      </c>
      <c r="J411" s="32"/>
      <c r="L411" s="55">
        <f t="shared" si="7"/>
        <v>0</v>
      </c>
    </row>
    <row r="412" spans="1:12" ht="15.75" thickBot="1">
      <c r="A412" s="204" t="str">
        <f>IF(ISBLANK(Terrain[[#This Row],[DATE]]),"",ROW(Terrain[[#This Row],[NUM]])-ROW($A$19))</f>
        <v/>
      </c>
      <c r="B412" s="34"/>
      <c r="C412" s="98"/>
      <c r="D412" s="99"/>
      <c r="E412" s="98"/>
      <c r="F412" s="95"/>
      <c r="G412" s="27"/>
      <c r="H412" s="105"/>
      <c r="I412" s="111">
        <f>IF(Terrain[[#This Row],[MOTIF]]="",0,Terrain[[#This Row],[MONTANT HTVA REALISE]])</f>
        <v>0</v>
      </c>
      <c r="J412" s="32"/>
      <c r="L412" s="55">
        <f t="shared" si="7"/>
        <v>0</v>
      </c>
    </row>
    <row r="413" spans="1:12" ht="15.75" thickBot="1">
      <c r="A413" s="204" t="str">
        <f>IF(ISBLANK(Terrain[[#This Row],[DATE]]),"",ROW(Terrain[[#This Row],[NUM]])-ROW($A$19))</f>
        <v/>
      </c>
      <c r="B413" s="34"/>
      <c r="C413" s="98"/>
      <c r="D413" s="99"/>
      <c r="E413" s="98"/>
      <c r="F413" s="95"/>
      <c r="G413" s="27"/>
      <c r="H413" s="105"/>
      <c r="I413" s="111">
        <f>IF(Terrain[[#This Row],[MOTIF]]="",0,Terrain[[#This Row],[MONTANT HTVA REALISE]])</f>
        <v>0</v>
      </c>
      <c r="J413" s="32"/>
      <c r="L413" s="55">
        <f t="shared" si="7"/>
        <v>0</v>
      </c>
    </row>
    <row r="414" spans="1:12" ht="15.75" thickBot="1">
      <c r="A414" s="204" t="str">
        <f>IF(ISBLANK(Terrain[[#This Row],[DATE]]),"",ROW(Terrain[[#This Row],[NUM]])-ROW($A$19))</f>
        <v/>
      </c>
      <c r="B414" s="34"/>
      <c r="C414" s="98"/>
      <c r="D414" s="99"/>
      <c r="E414" s="98"/>
      <c r="F414" s="95"/>
      <c r="G414" s="27"/>
      <c r="H414" s="105"/>
      <c r="I414" s="111">
        <f>IF(Terrain[[#This Row],[MOTIF]]="",0,Terrain[[#This Row],[MONTANT HTVA REALISE]])</f>
        <v>0</v>
      </c>
      <c r="J414" s="32"/>
      <c r="L414" s="55">
        <f t="shared" si="7"/>
        <v>0</v>
      </c>
    </row>
    <row r="415" spans="1:12" ht="15.75" thickBot="1">
      <c r="A415" s="204" t="str">
        <f>IF(ISBLANK(Terrain[[#This Row],[DATE]]),"",ROW(Terrain[[#This Row],[NUM]])-ROW($A$19))</f>
        <v/>
      </c>
      <c r="B415" s="34"/>
      <c r="C415" s="98"/>
      <c r="D415" s="99"/>
      <c r="E415" s="98"/>
      <c r="F415" s="95"/>
      <c r="G415" s="27"/>
      <c r="H415" s="105"/>
      <c r="I415" s="111">
        <f>IF(Terrain[[#This Row],[MOTIF]]="",0,Terrain[[#This Row],[MONTANT HTVA REALISE]])</f>
        <v>0</v>
      </c>
      <c r="J415" s="32"/>
      <c r="L415" s="55">
        <f t="shared" si="7"/>
        <v>0</v>
      </c>
    </row>
    <row r="416" spans="1:12" ht="15.75" thickBot="1">
      <c r="A416" s="204" t="str">
        <f>IF(ISBLANK(Terrain[[#This Row],[DATE]]),"",ROW(Terrain[[#This Row],[NUM]])-ROW($A$19))</f>
        <v/>
      </c>
      <c r="B416" s="34"/>
      <c r="C416" s="98"/>
      <c r="D416" s="99"/>
      <c r="E416" s="98"/>
      <c r="F416" s="95"/>
      <c r="G416" s="27"/>
      <c r="H416" s="105"/>
      <c r="I416" s="111">
        <f>IF(Terrain[[#This Row],[MOTIF]]="",0,Terrain[[#This Row],[MONTANT HTVA REALISE]])</f>
        <v>0</v>
      </c>
      <c r="J416" s="32"/>
      <c r="L416" s="55">
        <f t="shared" si="7"/>
        <v>0</v>
      </c>
    </row>
    <row r="417" spans="1:12" ht="15.75" thickBot="1">
      <c r="A417" s="204" t="str">
        <f>IF(ISBLANK(Terrain[[#This Row],[DATE]]),"",ROW(Terrain[[#This Row],[NUM]])-ROW($A$19))</f>
        <v/>
      </c>
      <c r="B417" s="34"/>
      <c r="C417" s="98"/>
      <c r="D417" s="99"/>
      <c r="E417" s="98"/>
      <c r="F417" s="95"/>
      <c r="G417" s="27"/>
      <c r="H417" s="105"/>
      <c r="I417" s="111">
        <f>IF(Terrain[[#This Row],[MOTIF]]="",0,Terrain[[#This Row],[MONTANT HTVA REALISE]])</f>
        <v>0</v>
      </c>
      <c r="J417" s="32"/>
      <c r="L417" s="55">
        <f t="shared" si="7"/>
        <v>0</v>
      </c>
    </row>
    <row r="418" spans="1:12" ht="15.75" thickBot="1">
      <c r="A418" s="204" t="str">
        <f>IF(ISBLANK(Terrain[[#This Row],[DATE]]),"",ROW(Terrain[[#This Row],[NUM]])-ROW($A$19))</f>
        <v/>
      </c>
      <c r="B418" s="34"/>
      <c r="C418" s="98"/>
      <c r="D418" s="99"/>
      <c r="E418" s="98"/>
      <c r="F418" s="95"/>
      <c r="G418" s="27"/>
      <c r="H418" s="105"/>
      <c r="I418" s="111">
        <f>IF(Terrain[[#This Row],[MOTIF]]="",0,Terrain[[#This Row],[MONTANT HTVA REALISE]])</f>
        <v>0</v>
      </c>
      <c r="J418" s="32"/>
      <c r="L418" s="55">
        <f t="shared" si="7"/>
        <v>0</v>
      </c>
    </row>
    <row r="419" spans="1:12" ht="15.75" thickBot="1">
      <c r="A419" s="204" t="str">
        <f>IF(ISBLANK(Terrain[[#This Row],[DATE]]),"",ROW(Terrain[[#This Row],[NUM]])-ROW($A$19))</f>
        <v/>
      </c>
      <c r="B419" s="34"/>
      <c r="C419" s="98"/>
      <c r="D419" s="99"/>
      <c r="E419" s="98"/>
      <c r="F419" s="95"/>
      <c r="G419" s="27"/>
      <c r="H419" s="105"/>
      <c r="I419" s="111">
        <f>IF(Terrain[[#This Row],[MOTIF]]="",0,Terrain[[#This Row],[MONTANT HTVA REALISE]])</f>
        <v>0</v>
      </c>
      <c r="J419" s="32"/>
      <c r="L419" s="55">
        <f t="shared" si="7"/>
        <v>0</v>
      </c>
    </row>
    <row r="420" spans="1:12" ht="15.75" thickBot="1">
      <c r="A420" s="204" t="str">
        <f>IF(ISBLANK(Terrain[[#This Row],[DATE]]),"",ROW(Terrain[[#This Row],[NUM]])-ROW($A$19))</f>
        <v/>
      </c>
      <c r="B420" s="34"/>
      <c r="C420" s="98"/>
      <c r="D420" s="99"/>
      <c r="E420" s="98"/>
      <c r="F420" s="95"/>
      <c r="G420" s="27"/>
      <c r="H420" s="105"/>
      <c r="I420" s="111">
        <f>IF(Terrain[[#This Row],[MOTIF]]="",0,Terrain[[#This Row],[MONTANT HTVA REALISE]])</f>
        <v>0</v>
      </c>
      <c r="J420" s="32"/>
      <c r="L420" s="55">
        <f t="shared" si="7"/>
        <v>0</v>
      </c>
    </row>
    <row r="421" spans="1:12" ht="15.75" thickBot="1">
      <c r="A421" s="204" t="str">
        <f>IF(ISBLANK(Terrain[[#This Row],[DATE]]),"",ROW(Terrain[[#This Row],[NUM]])-ROW($A$19))</f>
        <v/>
      </c>
      <c r="B421" s="34"/>
      <c r="C421" s="98"/>
      <c r="D421" s="99"/>
      <c r="E421" s="98"/>
      <c r="F421" s="95"/>
      <c r="G421" s="27"/>
      <c r="H421" s="105"/>
      <c r="I421" s="111">
        <f>IF(Terrain[[#This Row],[MOTIF]]="",0,Terrain[[#This Row],[MONTANT HTVA REALISE]])</f>
        <v>0</v>
      </c>
      <c r="J421" s="32"/>
      <c r="L421" s="55">
        <f t="shared" si="7"/>
        <v>0</v>
      </c>
    </row>
    <row r="422" spans="1:12" ht="15.75" thickBot="1">
      <c r="A422" s="204" t="str">
        <f>IF(ISBLANK(Terrain[[#This Row],[DATE]]),"",ROW(Terrain[[#This Row],[NUM]])-ROW($A$19))</f>
        <v/>
      </c>
      <c r="B422" s="34"/>
      <c r="C422" s="98"/>
      <c r="D422" s="99"/>
      <c r="E422" s="98"/>
      <c r="F422" s="95"/>
      <c r="G422" s="27"/>
      <c r="H422" s="105"/>
      <c r="I422" s="111">
        <f>IF(Terrain[[#This Row],[MOTIF]]="",0,Terrain[[#This Row],[MONTANT HTVA REALISE]])</f>
        <v>0</v>
      </c>
      <c r="J422" s="32"/>
      <c r="L422" s="55">
        <f t="shared" si="7"/>
        <v>0</v>
      </c>
    </row>
    <row r="423" spans="1:12" ht="15.75" thickBot="1">
      <c r="A423" s="204" t="str">
        <f>IF(ISBLANK(Terrain[[#This Row],[DATE]]),"",ROW(Terrain[[#This Row],[NUM]])-ROW($A$19))</f>
        <v/>
      </c>
      <c r="B423" s="34"/>
      <c r="C423" s="98"/>
      <c r="D423" s="99"/>
      <c r="E423" s="98"/>
      <c r="F423" s="95"/>
      <c r="G423" s="27"/>
      <c r="H423" s="105"/>
      <c r="I423" s="111">
        <f>IF(Terrain[[#This Row],[MOTIF]]="",0,Terrain[[#This Row],[MONTANT HTVA REALISE]])</f>
        <v>0</v>
      </c>
      <c r="J423" s="32"/>
      <c r="L423" s="55">
        <f t="shared" si="7"/>
        <v>0</v>
      </c>
    </row>
    <row r="424" spans="1:12" ht="15.75" thickBot="1">
      <c r="A424" s="204" t="str">
        <f>IF(ISBLANK(Terrain[[#This Row],[DATE]]),"",ROW(Terrain[[#This Row],[NUM]])-ROW($A$19))</f>
        <v/>
      </c>
      <c r="B424" s="34"/>
      <c r="C424" s="98"/>
      <c r="D424" s="99"/>
      <c r="E424" s="98"/>
      <c r="F424" s="95"/>
      <c r="G424" s="27"/>
      <c r="H424" s="105"/>
      <c r="I424" s="111">
        <f>IF(Terrain[[#This Row],[MOTIF]]="",0,Terrain[[#This Row],[MONTANT HTVA REALISE]])</f>
        <v>0</v>
      </c>
      <c r="J424" s="32"/>
      <c r="L424" s="55">
        <f t="shared" si="7"/>
        <v>0</v>
      </c>
    </row>
    <row r="425" spans="1:12" ht="15.75" thickBot="1">
      <c r="A425" s="204" t="str">
        <f>IF(ISBLANK(Terrain[[#This Row],[DATE]]),"",ROW(Terrain[[#This Row],[NUM]])-ROW($A$19))</f>
        <v/>
      </c>
      <c r="B425" s="34"/>
      <c r="C425" s="98"/>
      <c r="D425" s="99"/>
      <c r="E425" s="98"/>
      <c r="F425" s="95"/>
      <c r="G425" s="27"/>
      <c r="H425" s="105"/>
      <c r="I425" s="111">
        <f>IF(Terrain[[#This Row],[MOTIF]]="",0,Terrain[[#This Row],[MONTANT HTVA REALISE]])</f>
        <v>0</v>
      </c>
      <c r="J425" s="32"/>
      <c r="L425" s="55">
        <f t="shared" si="7"/>
        <v>0</v>
      </c>
    </row>
    <row r="426" spans="1:12" ht="15.75" thickBot="1">
      <c r="A426" s="204" t="str">
        <f>IF(ISBLANK(Terrain[[#This Row],[DATE]]),"",ROW(Terrain[[#This Row],[NUM]])-ROW($A$19))</f>
        <v/>
      </c>
      <c r="B426" s="34"/>
      <c r="C426" s="98"/>
      <c r="D426" s="99"/>
      <c r="E426" s="98"/>
      <c r="F426" s="95"/>
      <c r="G426" s="27"/>
      <c r="H426" s="105"/>
      <c r="I426" s="111">
        <f>IF(Terrain[[#This Row],[MOTIF]]="",0,Terrain[[#This Row],[MONTANT HTVA REALISE]])</f>
        <v>0</v>
      </c>
      <c r="J426" s="32"/>
      <c r="L426" s="55">
        <f t="shared" si="7"/>
        <v>0</v>
      </c>
    </row>
    <row r="427" spans="1:12" ht="15.75" thickBot="1">
      <c r="A427" s="204" t="str">
        <f>IF(ISBLANK(Terrain[[#This Row],[DATE]]),"",ROW(Terrain[[#This Row],[NUM]])-ROW($A$19))</f>
        <v/>
      </c>
      <c r="B427" s="34"/>
      <c r="C427" s="98"/>
      <c r="D427" s="99"/>
      <c r="E427" s="98"/>
      <c r="F427" s="95"/>
      <c r="G427" s="27"/>
      <c r="H427" s="105"/>
      <c r="I427" s="111">
        <f>IF(Terrain[[#This Row],[MOTIF]]="",0,Terrain[[#This Row],[MONTANT HTVA REALISE]])</f>
        <v>0</v>
      </c>
      <c r="J427" s="32"/>
      <c r="L427" s="55">
        <f t="shared" si="7"/>
        <v>0</v>
      </c>
    </row>
    <row r="428" spans="1:12" ht="15.75" thickBot="1">
      <c r="A428" s="204" t="str">
        <f>IF(ISBLANK(Terrain[[#This Row],[DATE]]),"",ROW(Terrain[[#This Row],[NUM]])-ROW($A$19))</f>
        <v/>
      </c>
      <c r="B428" s="34"/>
      <c r="C428" s="98"/>
      <c r="D428" s="99"/>
      <c r="E428" s="98"/>
      <c r="F428" s="95"/>
      <c r="G428" s="27"/>
      <c r="H428" s="105"/>
      <c r="I428" s="111">
        <f>IF(Terrain[[#This Row],[MOTIF]]="",0,Terrain[[#This Row],[MONTANT HTVA REALISE]])</f>
        <v>0</v>
      </c>
      <c r="J428" s="32"/>
      <c r="L428" s="55">
        <f t="shared" si="7"/>
        <v>0</v>
      </c>
    </row>
    <row r="429" spans="1:12" ht="15.75" thickBot="1">
      <c r="A429" s="204" t="str">
        <f>IF(ISBLANK(Terrain[[#This Row],[DATE]]),"",ROW(Terrain[[#This Row],[NUM]])-ROW($A$19))</f>
        <v/>
      </c>
      <c r="B429" s="34"/>
      <c r="C429" s="98"/>
      <c r="D429" s="99"/>
      <c r="E429" s="98"/>
      <c r="F429" s="95"/>
      <c r="G429" s="27"/>
      <c r="H429" s="105"/>
      <c r="I429" s="111">
        <f>IF(Terrain[[#This Row],[MOTIF]]="",0,Terrain[[#This Row],[MONTANT HTVA REALISE]])</f>
        <v>0</v>
      </c>
      <c r="J429" s="32"/>
      <c r="L429" s="55">
        <f t="shared" si="7"/>
        <v>0</v>
      </c>
    </row>
    <row r="430" spans="1:12" ht="15.75" thickBot="1">
      <c r="A430" s="204" t="str">
        <f>IF(ISBLANK(Terrain[[#This Row],[DATE]]),"",ROW(Terrain[[#This Row],[NUM]])-ROW($A$19))</f>
        <v/>
      </c>
      <c r="B430" s="34"/>
      <c r="C430" s="98"/>
      <c r="D430" s="99"/>
      <c r="E430" s="98"/>
      <c r="F430" s="95"/>
      <c r="G430" s="27"/>
      <c r="H430" s="105"/>
      <c r="I430" s="111">
        <f>IF(Terrain[[#This Row],[MOTIF]]="",0,Terrain[[#This Row],[MONTANT HTVA REALISE]])</f>
        <v>0</v>
      </c>
      <c r="J430" s="32"/>
      <c r="L430" s="55">
        <f t="shared" si="7"/>
        <v>0</v>
      </c>
    </row>
    <row r="431" spans="1:12" ht="15.75" thickBot="1">
      <c r="A431" s="204" t="str">
        <f>IF(ISBLANK(Terrain[[#This Row],[DATE]]),"",ROW(Terrain[[#This Row],[NUM]])-ROW($A$19))</f>
        <v/>
      </c>
      <c r="B431" s="34"/>
      <c r="C431" s="98"/>
      <c r="D431" s="99"/>
      <c r="E431" s="98"/>
      <c r="F431" s="95"/>
      <c r="G431" s="27"/>
      <c r="H431" s="105"/>
      <c r="I431" s="111">
        <f>IF(Terrain[[#This Row],[MOTIF]]="",0,Terrain[[#This Row],[MONTANT HTVA REALISE]])</f>
        <v>0</v>
      </c>
      <c r="J431" s="32"/>
      <c r="L431" s="55">
        <f t="shared" si="7"/>
        <v>0</v>
      </c>
    </row>
    <row r="432" spans="1:12" ht="15.75" thickBot="1">
      <c r="A432" s="204" t="str">
        <f>IF(ISBLANK(Terrain[[#This Row],[DATE]]),"",ROW(Terrain[[#This Row],[NUM]])-ROW($A$19))</f>
        <v/>
      </c>
      <c r="B432" s="34"/>
      <c r="C432" s="98"/>
      <c r="D432" s="99"/>
      <c r="E432" s="98"/>
      <c r="F432" s="95"/>
      <c r="G432" s="27"/>
      <c r="H432" s="105"/>
      <c r="I432" s="111">
        <f>IF(Terrain[[#This Row],[MOTIF]]="",0,Terrain[[#This Row],[MONTANT HTVA REALISE]])</f>
        <v>0</v>
      </c>
      <c r="J432" s="32"/>
      <c r="L432" s="55">
        <f t="shared" si="7"/>
        <v>0</v>
      </c>
    </row>
    <row r="433" spans="1:12" ht="15.75" thickBot="1">
      <c r="A433" s="204" t="str">
        <f>IF(ISBLANK(Terrain[[#This Row],[DATE]]),"",ROW(Terrain[[#This Row],[NUM]])-ROW($A$19))</f>
        <v/>
      </c>
      <c r="B433" s="34"/>
      <c r="C433" s="98"/>
      <c r="D433" s="99"/>
      <c r="E433" s="98"/>
      <c r="F433" s="95"/>
      <c r="G433" s="27"/>
      <c r="H433" s="105"/>
      <c r="I433" s="111">
        <f>IF(Terrain[[#This Row],[MOTIF]]="",0,Terrain[[#This Row],[MONTANT HTVA REALISE]])</f>
        <v>0</v>
      </c>
      <c r="J433" s="32"/>
      <c r="L433" s="55">
        <f t="shared" si="7"/>
        <v>0</v>
      </c>
    </row>
    <row r="434" spans="1:12" ht="15.75" thickBot="1">
      <c r="A434" s="204" t="str">
        <f>IF(ISBLANK(Terrain[[#This Row],[DATE]]),"",ROW(Terrain[[#This Row],[NUM]])-ROW($A$19))</f>
        <v/>
      </c>
      <c r="B434" s="34"/>
      <c r="C434" s="98"/>
      <c r="D434" s="99"/>
      <c r="E434" s="98"/>
      <c r="F434" s="95"/>
      <c r="G434" s="27"/>
      <c r="H434" s="105"/>
      <c r="I434" s="111">
        <f>IF(Terrain[[#This Row],[MOTIF]]="",0,Terrain[[#This Row],[MONTANT HTVA REALISE]])</f>
        <v>0</v>
      </c>
      <c r="J434" s="32"/>
      <c r="L434" s="55">
        <f t="shared" si="7"/>
        <v>0</v>
      </c>
    </row>
    <row r="435" spans="1:12" ht="15.75" thickBot="1">
      <c r="A435" s="204" t="str">
        <f>IF(ISBLANK(Terrain[[#This Row],[DATE]]),"",ROW(Terrain[[#This Row],[NUM]])-ROW($A$19))</f>
        <v/>
      </c>
      <c r="B435" s="34"/>
      <c r="C435" s="98"/>
      <c r="D435" s="99"/>
      <c r="E435" s="98"/>
      <c r="F435" s="95"/>
      <c r="G435" s="27"/>
      <c r="H435" s="105"/>
      <c r="I435" s="111">
        <f>IF(Terrain[[#This Row],[MOTIF]]="",0,Terrain[[#This Row],[MONTANT HTVA REALISE]])</f>
        <v>0</v>
      </c>
      <c r="J435" s="32"/>
      <c r="L435" s="55">
        <f t="shared" si="7"/>
        <v>0</v>
      </c>
    </row>
    <row r="436" spans="1:12" ht="15.75" thickBot="1">
      <c r="A436" s="204" t="str">
        <f>IF(ISBLANK(Terrain[[#This Row],[DATE]]),"",ROW(Terrain[[#This Row],[NUM]])-ROW($A$19))</f>
        <v/>
      </c>
      <c r="B436" s="34"/>
      <c r="C436" s="98"/>
      <c r="D436" s="99"/>
      <c r="E436" s="98"/>
      <c r="F436" s="95"/>
      <c r="G436" s="27"/>
      <c r="H436" s="105"/>
      <c r="I436" s="111">
        <f>IF(Terrain[[#This Row],[MOTIF]]="",0,Terrain[[#This Row],[MONTANT HTVA REALISE]])</f>
        <v>0</v>
      </c>
      <c r="J436" s="32"/>
      <c r="L436" s="55">
        <f t="shared" si="7"/>
        <v>0</v>
      </c>
    </row>
    <row r="437" spans="1:12" ht="15.75" thickBot="1">
      <c r="A437" s="204" t="str">
        <f>IF(ISBLANK(Terrain[[#This Row],[DATE]]),"",ROW(Terrain[[#This Row],[NUM]])-ROW($A$19))</f>
        <v/>
      </c>
      <c r="B437" s="34"/>
      <c r="C437" s="98"/>
      <c r="D437" s="99"/>
      <c r="E437" s="98"/>
      <c r="F437" s="95"/>
      <c r="G437" s="27"/>
      <c r="H437" s="105"/>
      <c r="I437" s="111">
        <f>IF(Terrain[[#This Row],[MOTIF]]="",0,Terrain[[#This Row],[MONTANT HTVA REALISE]])</f>
        <v>0</v>
      </c>
      <c r="J437" s="32"/>
      <c r="L437" s="55">
        <f t="shared" si="7"/>
        <v>0</v>
      </c>
    </row>
    <row r="438" spans="1:12" ht="15.75" thickBot="1">
      <c r="A438" s="204" t="str">
        <f>IF(ISBLANK(Terrain[[#This Row],[DATE]]),"",ROW(Terrain[[#This Row],[NUM]])-ROW($A$19))</f>
        <v/>
      </c>
      <c r="B438" s="34"/>
      <c r="C438" s="98"/>
      <c r="D438" s="99"/>
      <c r="E438" s="98"/>
      <c r="F438" s="95"/>
      <c r="G438" s="27"/>
      <c r="H438" s="105"/>
      <c r="I438" s="111">
        <f>IF(Terrain[[#This Row],[MOTIF]]="",0,Terrain[[#This Row],[MONTANT HTVA REALISE]])</f>
        <v>0</v>
      </c>
      <c r="J438" s="32"/>
      <c r="L438" s="55">
        <f t="shared" si="7"/>
        <v>0</v>
      </c>
    </row>
    <row r="439" spans="1:12" ht="15.75" thickBot="1">
      <c r="A439" s="204" t="str">
        <f>IF(ISBLANK(Terrain[[#This Row],[DATE]]),"",ROW(Terrain[[#This Row],[NUM]])-ROW($A$19))</f>
        <v/>
      </c>
      <c r="B439" s="34"/>
      <c r="C439" s="98"/>
      <c r="D439" s="99"/>
      <c r="E439" s="98"/>
      <c r="F439" s="95"/>
      <c r="G439" s="27"/>
      <c r="H439" s="105"/>
      <c r="I439" s="111">
        <f>IF(Terrain[[#This Row],[MOTIF]]="",0,Terrain[[#This Row],[MONTANT HTVA REALISE]])</f>
        <v>0</v>
      </c>
      <c r="J439" s="32"/>
      <c r="L439" s="55">
        <f t="shared" si="7"/>
        <v>0</v>
      </c>
    </row>
    <row r="440" spans="1:12" ht="15.75" thickBot="1">
      <c r="A440" s="204" t="str">
        <f>IF(ISBLANK(Terrain[[#This Row],[DATE]]),"",ROW(Terrain[[#This Row],[NUM]])-ROW($A$19))</f>
        <v/>
      </c>
      <c r="B440" s="34"/>
      <c r="C440" s="98"/>
      <c r="D440" s="99"/>
      <c r="E440" s="98"/>
      <c r="F440" s="95"/>
      <c r="G440" s="27"/>
      <c r="H440" s="105"/>
      <c r="I440" s="111">
        <f>IF(Terrain[[#This Row],[MOTIF]]="",0,Terrain[[#This Row],[MONTANT HTVA REALISE]])</f>
        <v>0</v>
      </c>
      <c r="J440" s="32"/>
      <c r="L440" s="55">
        <f t="shared" si="7"/>
        <v>0</v>
      </c>
    </row>
    <row r="441" spans="1:12" ht="15.75" thickBot="1">
      <c r="A441" s="204" t="str">
        <f>IF(ISBLANK(Terrain[[#This Row],[DATE]]),"",ROW(Terrain[[#This Row],[NUM]])-ROW($A$19))</f>
        <v/>
      </c>
      <c r="B441" s="34"/>
      <c r="C441" s="98"/>
      <c r="D441" s="99"/>
      <c r="E441" s="98"/>
      <c r="F441" s="95"/>
      <c r="G441" s="27"/>
      <c r="H441" s="105"/>
      <c r="I441" s="111">
        <f>IF(Terrain[[#This Row],[MOTIF]]="",0,Terrain[[#This Row],[MONTANT HTVA REALISE]])</f>
        <v>0</v>
      </c>
      <c r="J441" s="32"/>
      <c r="L441" s="55">
        <f t="shared" si="7"/>
        <v>0</v>
      </c>
    </row>
    <row r="442" spans="1:12" ht="15.75" thickBot="1">
      <c r="A442" s="204" t="str">
        <f>IF(ISBLANK(Terrain[[#This Row],[DATE]]),"",ROW(Terrain[[#This Row],[NUM]])-ROW($A$19))</f>
        <v/>
      </c>
      <c r="B442" s="34"/>
      <c r="C442" s="98"/>
      <c r="D442" s="99"/>
      <c r="E442" s="98"/>
      <c r="F442" s="95"/>
      <c r="G442" s="27"/>
      <c r="H442" s="105"/>
      <c r="I442" s="111">
        <f>IF(Terrain[[#This Row],[MOTIF]]="",0,Terrain[[#This Row],[MONTANT HTVA REALISE]])</f>
        <v>0</v>
      </c>
      <c r="J442" s="32"/>
      <c r="L442" s="55">
        <f t="shared" si="7"/>
        <v>0</v>
      </c>
    </row>
    <row r="443" spans="1:12" ht="15.75" thickBot="1">
      <c r="A443" s="204" t="str">
        <f>IF(ISBLANK(Terrain[[#This Row],[DATE]]),"",ROW(Terrain[[#This Row],[NUM]])-ROW($A$19))</f>
        <v/>
      </c>
      <c r="B443" s="34"/>
      <c r="C443" s="98"/>
      <c r="D443" s="99"/>
      <c r="E443" s="98"/>
      <c r="F443" s="95"/>
      <c r="G443" s="27"/>
      <c r="H443" s="105"/>
      <c r="I443" s="111">
        <f>IF(Terrain[[#This Row],[MOTIF]]="",0,Terrain[[#This Row],[MONTANT HTVA REALISE]])</f>
        <v>0</v>
      </c>
      <c r="J443" s="32"/>
      <c r="L443" s="55">
        <f t="shared" si="7"/>
        <v>0</v>
      </c>
    </row>
    <row r="444" spans="1:12" ht="15.75" thickBot="1">
      <c r="A444" s="204" t="str">
        <f>IF(ISBLANK(Terrain[[#This Row],[DATE]]),"",ROW(Terrain[[#This Row],[NUM]])-ROW($A$19))</f>
        <v/>
      </c>
      <c r="B444" s="34"/>
      <c r="C444" s="98"/>
      <c r="D444" s="99"/>
      <c r="E444" s="98"/>
      <c r="F444" s="95"/>
      <c r="G444" s="27"/>
      <c r="H444" s="105"/>
      <c r="I444" s="111">
        <f>IF(Terrain[[#This Row],[MOTIF]]="",0,Terrain[[#This Row],[MONTANT HTVA REALISE]])</f>
        <v>0</v>
      </c>
      <c r="J444" s="32"/>
      <c r="L444" s="55">
        <f t="shared" si="7"/>
        <v>0</v>
      </c>
    </row>
    <row r="445" spans="1:12" ht="15.75" thickBot="1">
      <c r="A445" s="204" t="str">
        <f>IF(ISBLANK(Terrain[[#This Row],[DATE]]),"",ROW(Terrain[[#This Row],[NUM]])-ROW($A$19))</f>
        <v/>
      </c>
      <c r="B445" s="34"/>
      <c r="C445" s="98"/>
      <c r="D445" s="99"/>
      <c r="E445" s="98"/>
      <c r="F445" s="95"/>
      <c r="G445" s="27"/>
      <c r="H445" s="105"/>
      <c r="I445" s="111">
        <f>IF(Terrain[[#This Row],[MOTIF]]="",0,Terrain[[#This Row],[MONTANT HTVA REALISE]])</f>
        <v>0</v>
      </c>
      <c r="J445" s="32"/>
      <c r="L445" s="55">
        <f t="shared" si="7"/>
        <v>0</v>
      </c>
    </row>
    <row r="446" spans="1:12" ht="15.75" thickBot="1">
      <c r="A446" s="204" t="str">
        <f>IF(ISBLANK(Terrain[[#This Row],[DATE]]),"",ROW(Terrain[[#This Row],[NUM]])-ROW($A$19))</f>
        <v/>
      </c>
      <c r="B446" s="34"/>
      <c r="C446" s="98"/>
      <c r="D446" s="99"/>
      <c r="E446" s="98"/>
      <c r="F446" s="95"/>
      <c r="G446" s="27"/>
      <c r="H446" s="105"/>
      <c r="I446" s="111">
        <f>IF(Terrain[[#This Row],[MOTIF]]="",0,Terrain[[#This Row],[MONTANT HTVA REALISE]])</f>
        <v>0</v>
      </c>
      <c r="J446" s="32"/>
      <c r="L446" s="55">
        <f t="shared" si="7"/>
        <v>0</v>
      </c>
    </row>
    <row r="447" spans="1:12" ht="15.75" thickBot="1">
      <c r="A447" s="204" t="str">
        <f>IF(ISBLANK(Terrain[[#This Row],[DATE]]),"",ROW(Terrain[[#This Row],[NUM]])-ROW($A$19))</f>
        <v/>
      </c>
      <c r="B447" s="34"/>
      <c r="C447" s="98"/>
      <c r="D447" s="99"/>
      <c r="E447" s="98"/>
      <c r="F447" s="95"/>
      <c r="G447" s="27"/>
      <c r="H447" s="105"/>
      <c r="I447" s="111">
        <f>IF(Terrain[[#This Row],[MOTIF]]="",0,Terrain[[#This Row],[MONTANT HTVA REALISE]])</f>
        <v>0</v>
      </c>
      <c r="J447" s="32"/>
      <c r="L447" s="55">
        <f t="shared" si="7"/>
        <v>0</v>
      </c>
    </row>
    <row r="448" spans="1:12" ht="15.75" thickBot="1">
      <c r="A448" s="204" t="str">
        <f>IF(ISBLANK(Terrain[[#This Row],[DATE]]),"",ROW(Terrain[[#This Row],[NUM]])-ROW($A$19))</f>
        <v/>
      </c>
      <c r="B448" s="34"/>
      <c r="C448" s="98"/>
      <c r="D448" s="99"/>
      <c r="E448" s="98"/>
      <c r="F448" s="95"/>
      <c r="G448" s="27"/>
      <c r="H448" s="105"/>
      <c r="I448" s="111">
        <f>IF(Terrain[[#This Row],[MOTIF]]="",0,Terrain[[#This Row],[MONTANT HTVA REALISE]])</f>
        <v>0</v>
      </c>
      <c r="J448" s="32"/>
      <c r="L448" s="55">
        <f t="shared" si="7"/>
        <v>0</v>
      </c>
    </row>
    <row r="449" spans="1:12" ht="15.75" thickBot="1">
      <c r="A449" s="204" t="str">
        <f>IF(ISBLANK(Terrain[[#This Row],[DATE]]),"",ROW(Terrain[[#This Row],[NUM]])-ROW($A$19))</f>
        <v/>
      </c>
      <c r="B449" s="34"/>
      <c r="C449" s="98"/>
      <c r="D449" s="99"/>
      <c r="E449" s="98"/>
      <c r="F449" s="95"/>
      <c r="G449" s="27"/>
      <c r="H449" s="105"/>
      <c r="I449" s="111">
        <f>IF(Terrain[[#This Row],[MOTIF]]="",0,Terrain[[#This Row],[MONTANT HTVA REALISE]])</f>
        <v>0</v>
      </c>
      <c r="J449" s="32"/>
      <c r="L449" s="55">
        <f t="shared" si="7"/>
        <v>0</v>
      </c>
    </row>
    <row r="450" spans="1:12" ht="15.75" thickBot="1">
      <c r="A450" s="204" t="str">
        <f>IF(ISBLANK(Terrain[[#This Row],[DATE]]),"",ROW(Terrain[[#This Row],[NUM]])-ROW($A$19))</f>
        <v/>
      </c>
      <c r="B450" s="34"/>
      <c r="C450" s="98"/>
      <c r="D450" s="99"/>
      <c r="E450" s="98"/>
      <c r="F450" s="95"/>
      <c r="G450" s="27"/>
      <c r="H450" s="105"/>
      <c r="I450" s="111">
        <f>IF(Terrain[[#This Row],[MOTIF]]="",0,Terrain[[#This Row],[MONTANT HTVA REALISE]])</f>
        <v>0</v>
      </c>
      <c r="J450" s="32"/>
      <c r="L450" s="55">
        <f t="shared" si="7"/>
        <v>0</v>
      </c>
    </row>
    <row r="451" spans="1:12" ht="15.75" thickBot="1">
      <c r="A451" s="204" t="str">
        <f>IF(ISBLANK(Terrain[[#This Row],[DATE]]),"",ROW(Terrain[[#This Row],[NUM]])-ROW($A$19))</f>
        <v/>
      </c>
      <c r="B451" s="34"/>
      <c r="C451" s="98"/>
      <c r="D451" s="99"/>
      <c r="E451" s="98"/>
      <c r="F451" s="95"/>
      <c r="G451" s="27"/>
      <c r="H451" s="105"/>
      <c r="I451" s="111">
        <f>IF(Terrain[[#This Row],[MOTIF]]="",0,Terrain[[#This Row],[MONTANT HTVA REALISE]])</f>
        <v>0</v>
      </c>
      <c r="J451" s="32"/>
      <c r="L451" s="55">
        <f t="shared" si="7"/>
        <v>0</v>
      </c>
    </row>
    <row r="452" spans="1:12" ht="15.75" thickBot="1">
      <c r="A452" s="204" t="str">
        <f>IF(ISBLANK(Terrain[[#This Row],[DATE]]),"",ROW(Terrain[[#This Row],[NUM]])-ROW($A$19))</f>
        <v/>
      </c>
      <c r="B452" s="34"/>
      <c r="C452" s="98"/>
      <c r="D452" s="99"/>
      <c r="E452" s="98"/>
      <c r="F452" s="95"/>
      <c r="G452" s="27"/>
      <c r="H452" s="105"/>
      <c r="I452" s="111">
        <f>IF(Terrain[[#This Row],[MOTIF]]="",0,Terrain[[#This Row],[MONTANT HTVA REALISE]])</f>
        <v>0</v>
      </c>
      <c r="J452" s="32"/>
      <c r="L452" s="55">
        <f t="shared" si="7"/>
        <v>0</v>
      </c>
    </row>
    <row r="453" spans="1:12" ht="15.75" thickBot="1">
      <c r="A453" s="204" t="str">
        <f>IF(ISBLANK(Terrain[[#This Row],[DATE]]),"",ROW(Terrain[[#This Row],[NUM]])-ROW($A$19))</f>
        <v/>
      </c>
      <c r="B453" s="34"/>
      <c r="C453" s="98"/>
      <c r="D453" s="99"/>
      <c r="E453" s="98"/>
      <c r="F453" s="95"/>
      <c r="G453" s="27"/>
      <c r="H453" s="105"/>
      <c r="I453" s="111">
        <f>IF(Terrain[[#This Row],[MOTIF]]="",0,Terrain[[#This Row],[MONTANT HTVA REALISE]])</f>
        <v>0</v>
      </c>
      <c r="J453" s="32"/>
      <c r="L453" s="55">
        <f t="shared" si="7"/>
        <v>0</v>
      </c>
    </row>
    <row r="454" spans="1:12" ht="15.75" thickBot="1">
      <c r="A454" s="204" t="str">
        <f>IF(ISBLANK(Terrain[[#This Row],[DATE]]),"",ROW(Terrain[[#This Row],[NUM]])-ROW($A$19))</f>
        <v/>
      </c>
      <c r="B454" s="34"/>
      <c r="C454" s="98"/>
      <c r="D454" s="99"/>
      <c r="E454" s="98"/>
      <c r="F454" s="95"/>
      <c r="G454" s="27"/>
      <c r="H454" s="105"/>
      <c r="I454" s="111">
        <f>IF(Terrain[[#This Row],[MOTIF]]="",0,Terrain[[#This Row],[MONTANT HTVA REALISE]])</f>
        <v>0</v>
      </c>
      <c r="J454" s="32"/>
      <c r="L454" s="55">
        <f t="shared" si="7"/>
        <v>0</v>
      </c>
    </row>
    <row r="455" spans="1:12" ht="15.75" thickBot="1">
      <c r="A455" s="204" t="str">
        <f>IF(ISBLANK(Terrain[[#This Row],[DATE]]),"",ROW(Terrain[[#This Row],[NUM]])-ROW($A$19))</f>
        <v/>
      </c>
      <c r="B455" s="34"/>
      <c r="C455" s="98"/>
      <c r="D455" s="99"/>
      <c r="E455" s="98"/>
      <c r="F455" s="95"/>
      <c r="G455" s="27"/>
      <c r="H455" s="105"/>
      <c r="I455" s="111">
        <f>IF(Terrain[[#This Row],[MOTIF]]="",0,Terrain[[#This Row],[MONTANT HTVA REALISE]])</f>
        <v>0</v>
      </c>
      <c r="J455" s="32"/>
      <c r="L455" s="55">
        <f t="shared" si="7"/>
        <v>0</v>
      </c>
    </row>
    <row r="456" spans="1:12" ht="15.75" thickBot="1">
      <c r="A456" s="204" t="str">
        <f>IF(ISBLANK(Terrain[[#This Row],[DATE]]),"",ROW(Terrain[[#This Row],[NUM]])-ROW($A$19))</f>
        <v/>
      </c>
      <c r="B456" s="34"/>
      <c r="C456" s="98"/>
      <c r="D456" s="99"/>
      <c r="E456" s="98"/>
      <c r="F456" s="95"/>
      <c r="G456" s="27"/>
      <c r="H456" s="105"/>
      <c r="I456" s="111">
        <f>IF(Terrain[[#This Row],[MOTIF]]="",0,Terrain[[#This Row],[MONTANT HTVA REALISE]])</f>
        <v>0</v>
      </c>
      <c r="J456" s="32"/>
      <c r="L456" s="55">
        <f t="shared" si="7"/>
        <v>0</v>
      </c>
    </row>
    <row r="457" spans="1:12" ht="15.75" thickBot="1">
      <c r="A457" s="204" t="str">
        <f>IF(ISBLANK(Terrain[[#This Row],[DATE]]),"",ROW(Terrain[[#This Row],[NUM]])-ROW($A$19))</f>
        <v/>
      </c>
      <c r="B457" s="34"/>
      <c r="C457" s="98"/>
      <c r="D457" s="99"/>
      <c r="E457" s="98"/>
      <c r="F457" s="95"/>
      <c r="G457" s="27"/>
      <c r="H457" s="105"/>
      <c r="I457" s="111">
        <f>IF(Terrain[[#This Row],[MOTIF]]="",0,Terrain[[#This Row],[MONTANT HTVA REALISE]])</f>
        <v>0</v>
      </c>
      <c r="J457" s="32"/>
      <c r="L457" s="55">
        <f t="shared" si="7"/>
        <v>0</v>
      </c>
    </row>
    <row r="458" spans="1:12" ht="15.75" thickBot="1">
      <c r="A458" s="204" t="str">
        <f>IF(ISBLANK(Terrain[[#This Row],[DATE]]),"",ROW(Terrain[[#This Row],[NUM]])-ROW($A$19))</f>
        <v/>
      </c>
      <c r="B458" s="34"/>
      <c r="C458" s="98"/>
      <c r="D458" s="99"/>
      <c r="E458" s="98"/>
      <c r="F458" s="95"/>
      <c r="G458" s="27"/>
      <c r="H458" s="105"/>
      <c r="I458" s="111">
        <f>IF(Terrain[[#This Row],[MOTIF]]="",0,Terrain[[#This Row],[MONTANT HTVA REALISE]])</f>
        <v>0</v>
      </c>
      <c r="J458" s="32"/>
      <c r="L458" s="55">
        <f t="shared" si="7"/>
        <v>0</v>
      </c>
    </row>
    <row r="459" spans="1:12" ht="15.75" thickBot="1">
      <c r="A459" s="204" t="str">
        <f>IF(ISBLANK(Terrain[[#This Row],[DATE]]),"",ROW(Terrain[[#This Row],[NUM]])-ROW($A$19))</f>
        <v/>
      </c>
      <c r="B459" s="34"/>
      <c r="C459" s="98"/>
      <c r="D459" s="99"/>
      <c r="E459" s="98"/>
      <c r="F459" s="95"/>
      <c r="G459" s="27"/>
      <c r="H459" s="105"/>
      <c r="I459" s="111">
        <f>IF(Terrain[[#This Row],[MOTIF]]="",0,Terrain[[#This Row],[MONTANT HTVA REALISE]])</f>
        <v>0</v>
      </c>
      <c r="J459" s="32"/>
      <c r="L459" s="55">
        <f t="shared" si="7"/>
        <v>0</v>
      </c>
    </row>
    <row r="460" spans="1:12" ht="15.75" thickBot="1">
      <c r="A460" s="204" t="str">
        <f>IF(ISBLANK(Terrain[[#This Row],[DATE]]),"",ROW(Terrain[[#This Row],[NUM]])-ROW($A$19))</f>
        <v/>
      </c>
      <c r="B460" s="34"/>
      <c r="C460" s="98"/>
      <c r="D460" s="99"/>
      <c r="E460" s="98"/>
      <c r="F460" s="95"/>
      <c r="G460" s="27"/>
      <c r="H460" s="105"/>
      <c r="I460" s="111">
        <f>IF(Terrain[[#This Row],[MOTIF]]="",0,Terrain[[#This Row],[MONTANT HTVA REALISE]])</f>
        <v>0</v>
      </c>
      <c r="J460" s="32"/>
      <c r="L460" s="55">
        <f t="shared" si="7"/>
        <v>0</v>
      </c>
    </row>
    <row r="461" spans="1:12" ht="15.75" thickBot="1">
      <c r="A461" s="204" t="str">
        <f>IF(ISBLANK(Terrain[[#This Row],[DATE]]),"",ROW(Terrain[[#This Row],[NUM]])-ROW($A$19))</f>
        <v/>
      </c>
      <c r="B461" s="34"/>
      <c r="C461" s="98"/>
      <c r="D461" s="99"/>
      <c r="E461" s="98"/>
      <c r="F461" s="95"/>
      <c r="G461" s="27"/>
      <c r="H461" s="105"/>
      <c r="I461" s="111">
        <f>IF(Terrain[[#This Row],[MOTIF]]="",0,Terrain[[#This Row],[MONTANT HTVA REALISE]])</f>
        <v>0</v>
      </c>
      <c r="J461" s="32"/>
      <c r="L461" s="55">
        <f t="shared" si="7"/>
        <v>0</v>
      </c>
    </row>
    <row r="462" spans="1:12" ht="15.75" thickBot="1">
      <c r="A462" s="204" t="str">
        <f>IF(ISBLANK(Terrain[[#This Row],[DATE]]),"",ROW(Terrain[[#This Row],[NUM]])-ROW($A$19))</f>
        <v/>
      </c>
      <c r="B462" s="34"/>
      <c r="C462" s="98"/>
      <c r="D462" s="99"/>
      <c r="E462" s="98"/>
      <c r="F462" s="95"/>
      <c r="G462" s="27"/>
      <c r="H462" s="105"/>
      <c r="I462" s="111">
        <f>IF(Terrain[[#This Row],[MOTIF]]="",0,Terrain[[#This Row],[MONTANT HTVA REALISE]])</f>
        <v>0</v>
      </c>
      <c r="J462" s="32"/>
      <c r="L462" s="55">
        <f t="shared" si="7"/>
        <v>0</v>
      </c>
    </row>
    <row r="463" spans="1:12" ht="15.75" thickBot="1">
      <c r="A463" s="204" t="str">
        <f>IF(ISBLANK(Terrain[[#This Row],[DATE]]),"",ROW(Terrain[[#This Row],[NUM]])-ROW($A$19))</f>
        <v/>
      </c>
      <c r="B463" s="34"/>
      <c r="C463" s="98"/>
      <c r="D463" s="99"/>
      <c r="E463" s="98"/>
      <c r="F463" s="95"/>
      <c r="G463" s="27"/>
      <c r="H463" s="105"/>
      <c r="I463" s="111">
        <f>IF(Terrain[[#This Row],[MOTIF]]="",0,Terrain[[#This Row],[MONTANT HTVA REALISE]])</f>
        <v>0</v>
      </c>
      <c r="J463" s="32"/>
      <c r="L463" s="55">
        <f t="shared" si="7"/>
        <v>0</v>
      </c>
    </row>
    <row r="464" spans="1:12" ht="15.75" thickBot="1">
      <c r="A464" s="204" t="str">
        <f>IF(ISBLANK(Terrain[[#This Row],[DATE]]),"",ROW(Terrain[[#This Row],[NUM]])-ROW($A$19))</f>
        <v/>
      </c>
      <c r="B464" s="34"/>
      <c r="C464" s="98"/>
      <c r="D464" s="99"/>
      <c r="E464" s="98"/>
      <c r="F464" s="95"/>
      <c r="G464" s="27"/>
      <c r="H464" s="105"/>
      <c r="I464" s="111">
        <f>IF(Terrain[[#This Row],[MOTIF]]="",0,Terrain[[#This Row],[MONTANT HTVA REALISE]])</f>
        <v>0</v>
      </c>
      <c r="J464" s="32"/>
      <c r="L464" s="55">
        <f t="shared" si="7"/>
        <v>0</v>
      </c>
    </row>
    <row r="465" spans="1:12" ht="15.75" thickBot="1">
      <c r="A465" s="204" t="str">
        <f>IF(ISBLANK(Terrain[[#This Row],[DATE]]),"",ROW(Terrain[[#This Row],[NUM]])-ROW($A$19))</f>
        <v/>
      </c>
      <c r="B465" s="34"/>
      <c r="C465" s="98"/>
      <c r="D465" s="99"/>
      <c r="E465" s="98"/>
      <c r="F465" s="95"/>
      <c r="G465" s="27"/>
      <c r="H465" s="105"/>
      <c r="I465" s="111">
        <f>IF(Terrain[[#This Row],[MOTIF]]="",0,Terrain[[#This Row],[MONTANT HTVA REALISE]])</f>
        <v>0</v>
      </c>
      <c r="J465" s="32"/>
      <c r="L465" s="55">
        <f t="shared" si="7"/>
        <v>0</v>
      </c>
    </row>
    <row r="466" spans="1:12" ht="15.75" thickBot="1">
      <c r="A466" s="204" t="str">
        <f>IF(ISBLANK(Terrain[[#This Row],[DATE]]),"",ROW(Terrain[[#This Row],[NUM]])-ROW($A$19))</f>
        <v/>
      </c>
      <c r="B466" s="34"/>
      <c r="C466" s="98"/>
      <c r="D466" s="99"/>
      <c r="E466" s="98"/>
      <c r="F466" s="95"/>
      <c r="G466" s="27"/>
      <c r="H466" s="105"/>
      <c r="I466" s="111">
        <f>IF(Terrain[[#This Row],[MOTIF]]="",0,Terrain[[#This Row],[MONTANT HTVA REALISE]])</f>
        <v>0</v>
      </c>
      <c r="J466" s="32"/>
      <c r="L466" s="55">
        <f t="shared" si="7"/>
        <v>0</v>
      </c>
    </row>
    <row r="467" spans="1:12" ht="15.75" thickBot="1">
      <c r="A467" s="204" t="str">
        <f>IF(ISBLANK(Terrain[[#This Row],[DATE]]),"",ROW(Terrain[[#This Row],[NUM]])-ROW($A$19))</f>
        <v/>
      </c>
      <c r="B467" s="34"/>
      <c r="C467" s="98"/>
      <c r="D467" s="99"/>
      <c r="E467" s="98"/>
      <c r="F467" s="95"/>
      <c r="G467" s="27"/>
      <c r="H467" s="105"/>
      <c r="I467" s="111">
        <f>IF(Terrain[[#This Row],[MOTIF]]="",0,Terrain[[#This Row],[MONTANT HTVA REALISE]])</f>
        <v>0</v>
      </c>
      <c r="J467" s="32"/>
      <c r="L467" s="55">
        <f t="shared" si="7"/>
        <v>0</v>
      </c>
    </row>
    <row r="468" spans="1:12" ht="15.75" thickBot="1">
      <c r="A468" s="204" t="str">
        <f>IF(ISBLANK(Terrain[[#This Row],[DATE]]),"",ROW(Terrain[[#This Row],[NUM]])-ROW($A$19))</f>
        <v/>
      </c>
      <c r="B468" s="34"/>
      <c r="C468" s="98"/>
      <c r="D468" s="99"/>
      <c r="E468" s="98"/>
      <c r="F468" s="95"/>
      <c r="G468" s="27"/>
      <c r="H468" s="105"/>
      <c r="I468" s="111">
        <f>IF(Terrain[[#This Row],[MOTIF]]="",0,Terrain[[#This Row],[MONTANT HTVA REALISE]])</f>
        <v>0</v>
      </c>
      <c r="J468" s="32"/>
      <c r="L468" s="55">
        <f t="shared" si="7"/>
        <v>0</v>
      </c>
    </row>
    <row r="469" spans="1:12" ht="15.75" thickBot="1">
      <c r="A469" s="204" t="str">
        <f>IF(ISBLANK(Terrain[[#This Row],[DATE]]),"",ROW(Terrain[[#This Row],[NUM]])-ROW($A$19))</f>
        <v/>
      </c>
      <c r="B469" s="34"/>
      <c r="C469" s="98"/>
      <c r="D469" s="99"/>
      <c r="E469" s="98"/>
      <c r="F469" s="95"/>
      <c r="G469" s="27"/>
      <c r="H469" s="105"/>
      <c r="I469" s="111">
        <f>IF(Terrain[[#This Row],[MOTIF]]="",0,Terrain[[#This Row],[MONTANT HTVA REALISE]])</f>
        <v>0</v>
      </c>
      <c r="J469" s="32"/>
      <c r="L469" s="55">
        <f t="shared" si="7"/>
        <v>0</v>
      </c>
    </row>
    <row r="470" spans="1:12" ht="15.75" thickBot="1">
      <c r="A470" s="204" t="str">
        <f>IF(ISBLANK(Terrain[[#This Row],[DATE]]),"",ROW(Terrain[[#This Row],[NUM]])-ROW($A$19))</f>
        <v/>
      </c>
      <c r="B470" s="34"/>
      <c r="C470" s="98"/>
      <c r="D470" s="99"/>
      <c r="E470" s="98"/>
      <c r="F470" s="95"/>
      <c r="G470" s="27"/>
      <c r="H470" s="105"/>
      <c r="I470" s="111">
        <f>IF(Terrain[[#This Row],[MOTIF]]="",0,Terrain[[#This Row],[MONTANT HTVA REALISE]])</f>
        <v>0</v>
      </c>
      <c r="J470" s="32"/>
      <c r="L470" s="55">
        <f t="shared" ref="L470:L490" si="8">+F470-I470</f>
        <v>0</v>
      </c>
    </row>
    <row r="471" spans="1:12" ht="15.75" thickBot="1">
      <c r="A471" s="204" t="str">
        <f>IF(ISBLANK(Terrain[[#This Row],[DATE]]),"",ROW(Terrain[[#This Row],[NUM]])-ROW($A$19))</f>
        <v/>
      </c>
      <c r="B471" s="34"/>
      <c r="C471" s="98"/>
      <c r="D471" s="99"/>
      <c r="E471" s="98"/>
      <c r="F471" s="95"/>
      <c r="G471" s="27"/>
      <c r="H471" s="105"/>
      <c r="I471" s="111">
        <f>IF(Terrain[[#This Row],[MOTIF]]="",0,Terrain[[#This Row],[MONTANT HTVA REALISE]])</f>
        <v>0</v>
      </c>
      <c r="J471" s="32"/>
      <c r="L471" s="55">
        <f t="shared" si="8"/>
        <v>0</v>
      </c>
    </row>
    <row r="472" spans="1:12" ht="15.75" thickBot="1">
      <c r="A472" s="204" t="str">
        <f>IF(ISBLANK(Terrain[[#This Row],[DATE]]),"",ROW(Terrain[[#This Row],[NUM]])-ROW($A$19))</f>
        <v/>
      </c>
      <c r="B472" s="34"/>
      <c r="C472" s="98"/>
      <c r="D472" s="99"/>
      <c r="E472" s="98"/>
      <c r="F472" s="95"/>
      <c r="G472" s="27"/>
      <c r="H472" s="105"/>
      <c r="I472" s="111">
        <f>IF(Terrain[[#This Row],[MOTIF]]="",0,Terrain[[#This Row],[MONTANT HTVA REALISE]])</f>
        <v>0</v>
      </c>
      <c r="J472" s="32"/>
      <c r="L472" s="55">
        <f t="shared" si="8"/>
        <v>0</v>
      </c>
    </row>
    <row r="473" spans="1:12" ht="15.75" thickBot="1">
      <c r="A473" s="204" t="str">
        <f>IF(ISBLANK(Terrain[[#This Row],[DATE]]),"",ROW(Terrain[[#This Row],[NUM]])-ROW($A$19))</f>
        <v/>
      </c>
      <c r="B473" s="34"/>
      <c r="C473" s="98"/>
      <c r="D473" s="99"/>
      <c r="E473" s="98"/>
      <c r="F473" s="95"/>
      <c r="G473" s="27"/>
      <c r="H473" s="105"/>
      <c r="I473" s="111">
        <f>IF(Terrain[[#This Row],[MOTIF]]="",0,Terrain[[#This Row],[MONTANT HTVA REALISE]])</f>
        <v>0</v>
      </c>
      <c r="J473" s="32"/>
      <c r="L473" s="55">
        <f t="shared" si="8"/>
        <v>0</v>
      </c>
    </row>
    <row r="474" spans="1:12" ht="15.75" thickBot="1">
      <c r="A474" s="204" t="str">
        <f>IF(ISBLANK(Terrain[[#This Row],[DATE]]),"",ROW(Terrain[[#This Row],[NUM]])-ROW($A$19))</f>
        <v/>
      </c>
      <c r="B474" s="34"/>
      <c r="C474" s="98"/>
      <c r="D474" s="99"/>
      <c r="E474" s="98"/>
      <c r="F474" s="95"/>
      <c r="G474" s="27"/>
      <c r="H474" s="105"/>
      <c r="I474" s="111">
        <f>IF(Terrain[[#This Row],[MOTIF]]="",0,Terrain[[#This Row],[MONTANT HTVA REALISE]])</f>
        <v>0</v>
      </c>
      <c r="J474" s="32"/>
      <c r="L474" s="55">
        <f t="shared" si="8"/>
        <v>0</v>
      </c>
    </row>
    <row r="475" spans="1:12" ht="15.75" thickBot="1">
      <c r="A475" s="204" t="str">
        <f>IF(ISBLANK(Terrain[[#This Row],[DATE]]),"",ROW(Terrain[[#This Row],[NUM]])-ROW($A$19))</f>
        <v/>
      </c>
      <c r="B475" s="34"/>
      <c r="C475" s="98"/>
      <c r="D475" s="99"/>
      <c r="E475" s="98"/>
      <c r="F475" s="95"/>
      <c r="G475" s="27"/>
      <c r="H475" s="105"/>
      <c r="I475" s="111">
        <f>IF(Terrain[[#This Row],[MOTIF]]="",0,Terrain[[#This Row],[MONTANT HTVA REALISE]])</f>
        <v>0</v>
      </c>
      <c r="J475" s="32"/>
      <c r="L475" s="55">
        <f t="shared" si="8"/>
        <v>0</v>
      </c>
    </row>
    <row r="476" spans="1:12" ht="15.75" thickBot="1">
      <c r="A476" s="204" t="str">
        <f>IF(ISBLANK(Terrain[[#This Row],[DATE]]),"",ROW(Terrain[[#This Row],[NUM]])-ROW($A$19))</f>
        <v/>
      </c>
      <c r="B476" s="34"/>
      <c r="C476" s="98"/>
      <c r="D476" s="99"/>
      <c r="E476" s="98"/>
      <c r="F476" s="95"/>
      <c r="G476" s="27"/>
      <c r="H476" s="105"/>
      <c r="I476" s="111">
        <f>IF(Terrain[[#This Row],[MOTIF]]="",0,Terrain[[#This Row],[MONTANT HTVA REALISE]])</f>
        <v>0</v>
      </c>
      <c r="J476" s="32"/>
      <c r="L476" s="55">
        <f t="shared" si="8"/>
        <v>0</v>
      </c>
    </row>
    <row r="477" spans="1:12" ht="15.75" thickBot="1">
      <c r="A477" s="204" t="str">
        <f>IF(ISBLANK(Terrain[[#This Row],[DATE]]),"",ROW(Terrain[[#This Row],[NUM]])-ROW($A$19))</f>
        <v/>
      </c>
      <c r="B477" s="34"/>
      <c r="C477" s="98"/>
      <c r="D477" s="99"/>
      <c r="E477" s="98"/>
      <c r="F477" s="95"/>
      <c r="G477" s="27"/>
      <c r="H477" s="105"/>
      <c r="I477" s="111">
        <f>IF(Terrain[[#This Row],[MOTIF]]="",0,Terrain[[#This Row],[MONTANT HTVA REALISE]])</f>
        <v>0</v>
      </c>
      <c r="J477" s="32"/>
      <c r="L477" s="55">
        <f t="shared" si="8"/>
        <v>0</v>
      </c>
    </row>
    <row r="478" spans="1:12" ht="15.75" thickBot="1">
      <c r="A478" s="204" t="str">
        <f>IF(ISBLANK(Terrain[[#This Row],[DATE]]),"",ROW(Terrain[[#This Row],[NUM]])-ROW($A$19))</f>
        <v/>
      </c>
      <c r="B478" s="34"/>
      <c r="C478" s="98"/>
      <c r="D478" s="99"/>
      <c r="E478" s="98"/>
      <c r="F478" s="95"/>
      <c r="G478" s="27"/>
      <c r="H478" s="105"/>
      <c r="I478" s="111">
        <f>IF(Terrain[[#This Row],[MOTIF]]="",0,Terrain[[#This Row],[MONTANT HTVA REALISE]])</f>
        <v>0</v>
      </c>
      <c r="J478" s="32"/>
      <c r="L478" s="55">
        <f t="shared" si="8"/>
        <v>0</v>
      </c>
    </row>
    <row r="479" spans="1:12" ht="15.75" thickBot="1">
      <c r="A479" s="204" t="str">
        <f>IF(ISBLANK(Terrain[[#This Row],[DATE]]),"",ROW(Terrain[[#This Row],[NUM]])-ROW($A$19))</f>
        <v/>
      </c>
      <c r="B479" s="34"/>
      <c r="C479" s="98"/>
      <c r="D479" s="99"/>
      <c r="E479" s="98"/>
      <c r="F479" s="95"/>
      <c r="G479" s="27"/>
      <c r="H479" s="105"/>
      <c r="I479" s="111">
        <f>IF(Terrain[[#This Row],[MOTIF]]="",0,Terrain[[#This Row],[MONTANT HTVA REALISE]])</f>
        <v>0</v>
      </c>
      <c r="J479" s="32"/>
      <c r="L479" s="55">
        <f t="shared" si="8"/>
        <v>0</v>
      </c>
    </row>
    <row r="480" spans="1:12" ht="15.75" thickBot="1">
      <c r="A480" s="204" t="str">
        <f>IF(ISBLANK(Terrain[[#This Row],[DATE]]),"",ROW(Terrain[[#This Row],[NUM]])-ROW($A$19))</f>
        <v/>
      </c>
      <c r="B480" s="34"/>
      <c r="C480" s="98"/>
      <c r="D480" s="99"/>
      <c r="E480" s="98"/>
      <c r="F480" s="95"/>
      <c r="G480" s="27"/>
      <c r="H480" s="105"/>
      <c r="I480" s="111">
        <f>IF(Terrain[[#This Row],[MOTIF]]="",0,Terrain[[#This Row],[MONTANT HTVA REALISE]])</f>
        <v>0</v>
      </c>
      <c r="J480" s="32"/>
      <c r="L480" s="55">
        <f t="shared" si="8"/>
        <v>0</v>
      </c>
    </row>
    <row r="481" spans="1:12" ht="15.75" thickBot="1">
      <c r="A481" s="204" t="str">
        <f>IF(ISBLANK(Terrain[[#This Row],[DATE]]),"",ROW(Terrain[[#This Row],[NUM]])-ROW($A$19))</f>
        <v/>
      </c>
      <c r="B481" s="34"/>
      <c r="C481" s="98"/>
      <c r="D481" s="99"/>
      <c r="E481" s="98"/>
      <c r="F481" s="95"/>
      <c r="G481" s="27"/>
      <c r="H481" s="105"/>
      <c r="I481" s="111">
        <f>IF(Terrain[[#This Row],[MOTIF]]="",0,Terrain[[#This Row],[MONTANT HTVA REALISE]])</f>
        <v>0</v>
      </c>
      <c r="J481" s="32"/>
      <c r="L481" s="55">
        <f t="shared" si="8"/>
        <v>0</v>
      </c>
    </row>
    <row r="482" spans="1:12" ht="15.75" thickBot="1">
      <c r="A482" s="204" t="str">
        <f>IF(ISBLANK(Terrain[[#This Row],[DATE]]),"",ROW(Terrain[[#This Row],[NUM]])-ROW($A$19))</f>
        <v/>
      </c>
      <c r="B482" s="34"/>
      <c r="C482" s="98"/>
      <c r="D482" s="99"/>
      <c r="E482" s="98"/>
      <c r="F482" s="95"/>
      <c r="G482" s="27"/>
      <c r="H482" s="105"/>
      <c r="I482" s="111">
        <f>IF(Terrain[[#This Row],[MOTIF]]="",0,Terrain[[#This Row],[MONTANT HTVA REALISE]])</f>
        <v>0</v>
      </c>
      <c r="J482" s="32"/>
      <c r="L482" s="55">
        <f t="shared" si="8"/>
        <v>0</v>
      </c>
    </row>
    <row r="483" spans="1:12" ht="15.75" thickBot="1">
      <c r="A483" s="204" t="str">
        <f>IF(ISBLANK(Terrain[[#This Row],[DATE]]),"",ROW(Terrain[[#This Row],[NUM]])-ROW($A$19))</f>
        <v/>
      </c>
      <c r="B483" s="34"/>
      <c r="C483" s="98"/>
      <c r="D483" s="99"/>
      <c r="E483" s="98"/>
      <c r="F483" s="95"/>
      <c r="G483" s="27"/>
      <c r="H483" s="105"/>
      <c r="I483" s="111">
        <f>IF(Terrain[[#This Row],[MOTIF]]="",0,Terrain[[#This Row],[MONTANT HTVA REALISE]])</f>
        <v>0</v>
      </c>
      <c r="J483" s="32"/>
      <c r="L483" s="55">
        <f t="shared" si="8"/>
        <v>0</v>
      </c>
    </row>
    <row r="484" spans="1:12" ht="15.75" thickBot="1">
      <c r="A484" s="204" t="str">
        <f>IF(ISBLANK(Terrain[[#This Row],[DATE]]),"",ROW(Terrain[[#This Row],[NUM]])-ROW($A$19))</f>
        <v/>
      </c>
      <c r="B484" s="34"/>
      <c r="C484" s="98"/>
      <c r="D484" s="99"/>
      <c r="E484" s="98"/>
      <c r="F484" s="95"/>
      <c r="G484" s="27"/>
      <c r="H484" s="105"/>
      <c r="I484" s="111">
        <f>IF(Terrain[[#This Row],[MOTIF]]="",0,Terrain[[#This Row],[MONTANT HTVA REALISE]])</f>
        <v>0</v>
      </c>
      <c r="J484" s="32"/>
      <c r="L484" s="55">
        <f t="shared" si="8"/>
        <v>0</v>
      </c>
    </row>
    <row r="485" spans="1:12" ht="15.75" thickBot="1">
      <c r="A485" s="204" t="str">
        <f>IF(ISBLANK(Terrain[[#This Row],[DATE]]),"",ROW(Terrain[[#This Row],[NUM]])-ROW($A$19))</f>
        <v/>
      </c>
      <c r="B485" s="34"/>
      <c r="C485" s="98"/>
      <c r="D485" s="99"/>
      <c r="E485" s="98"/>
      <c r="F485" s="95"/>
      <c r="G485" s="27"/>
      <c r="H485" s="105"/>
      <c r="I485" s="111">
        <f>IF(Terrain[[#This Row],[MOTIF]]="",0,Terrain[[#This Row],[MONTANT HTVA REALISE]])</f>
        <v>0</v>
      </c>
      <c r="J485" s="32"/>
      <c r="L485" s="55">
        <f t="shared" si="8"/>
        <v>0</v>
      </c>
    </row>
    <row r="486" spans="1:12" ht="15.75" thickBot="1">
      <c r="A486" s="204" t="str">
        <f>IF(ISBLANK(Terrain[[#This Row],[DATE]]),"",ROW(Terrain[[#This Row],[NUM]])-ROW($A$19))</f>
        <v/>
      </c>
      <c r="B486" s="34"/>
      <c r="C486" s="98"/>
      <c r="D486" s="99"/>
      <c r="E486" s="98"/>
      <c r="F486" s="95"/>
      <c r="G486" s="27"/>
      <c r="H486" s="105"/>
      <c r="I486" s="111">
        <f>IF(Terrain[[#This Row],[MOTIF]]="",0,Terrain[[#This Row],[MONTANT HTVA REALISE]])</f>
        <v>0</v>
      </c>
      <c r="J486" s="32"/>
      <c r="L486" s="55">
        <f t="shared" si="8"/>
        <v>0</v>
      </c>
    </row>
    <row r="487" spans="1:12" ht="15.75" thickBot="1">
      <c r="A487" s="204" t="str">
        <f>IF(ISBLANK(Terrain[[#This Row],[DATE]]),"",ROW(Terrain[[#This Row],[NUM]])-ROW($A$19))</f>
        <v/>
      </c>
      <c r="B487" s="34"/>
      <c r="C487" s="98"/>
      <c r="D487" s="99"/>
      <c r="E487" s="98"/>
      <c r="F487" s="95"/>
      <c r="G487" s="27"/>
      <c r="H487" s="105"/>
      <c r="I487" s="111">
        <f>IF(Terrain[[#This Row],[MOTIF]]="",0,Terrain[[#This Row],[MONTANT HTVA REALISE]])</f>
        <v>0</v>
      </c>
      <c r="J487" s="32"/>
      <c r="L487" s="55">
        <f t="shared" si="8"/>
        <v>0</v>
      </c>
    </row>
    <row r="488" spans="1:12" ht="15.75" thickBot="1">
      <c r="A488" s="204" t="str">
        <f>IF(ISBLANK(Terrain[[#This Row],[DATE]]),"",ROW(Terrain[[#This Row],[NUM]])-ROW($A$19))</f>
        <v/>
      </c>
      <c r="B488" s="34"/>
      <c r="C488" s="98"/>
      <c r="D488" s="99"/>
      <c r="E488" s="98"/>
      <c r="F488" s="95"/>
      <c r="G488" s="27"/>
      <c r="H488" s="105"/>
      <c r="I488" s="111">
        <f>IF(Terrain[[#This Row],[MOTIF]]="",0,Terrain[[#This Row],[MONTANT HTVA REALISE]])</f>
        <v>0</v>
      </c>
      <c r="J488" s="32"/>
      <c r="L488" s="55">
        <f t="shared" si="8"/>
        <v>0</v>
      </c>
    </row>
    <row r="489" spans="1:12" ht="15.75" thickBot="1">
      <c r="A489" s="204" t="str">
        <f>IF(ISBLANK(Terrain[[#This Row],[DATE]]),"",ROW(Terrain[[#This Row],[NUM]])-ROW($A$19))</f>
        <v/>
      </c>
      <c r="B489" s="34"/>
      <c r="C489" s="98"/>
      <c r="D489" s="99"/>
      <c r="E489" s="98"/>
      <c r="F489" s="95"/>
      <c r="G489" s="27"/>
      <c r="H489" s="105"/>
      <c r="I489" s="111">
        <f>IF(Terrain[[#This Row],[MOTIF]]="",0,Terrain[[#This Row],[MONTANT HTVA REALISE]])</f>
        <v>0</v>
      </c>
      <c r="J489" s="32"/>
      <c r="L489" s="55">
        <f t="shared" si="8"/>
        <v>0</v>
      </c>
    </row>
    <row r="490" spans="1:12" ht="15.75" thickBot="1">
      <c r="A490" s="204" t="str">
        <f>IF(ISBLANK(Terrain[[#This Row],[DATE]]),"",ROW(Terrain[[#This Row],[NUM]])-ROW($A$19))</f>
        <v/>
      </c>
      <c r="B490" s="34"/>
      <c r="C490" s="98"/>
      <c r="D490" s="99"/>
      <c r="E490" s="98"/>
      <c r="F490" s="95"/>
      <c r="G490" s="27"/>
      <c r="H490" s="105"/>
      <c r="I490" s="111">
        <f>IF(Terrain[[#This Row],[MOTIF]]="",0,Terrain[[#This Row],[MONTANT HTVA REALISE]])</f>
        <v>0</v>
      </c>
      <c r="J490" s="32"/>
      <c r="L490" s="55">
        <f t="shared" si="8"/>
        <v>0</v>
      </c>
    </row>
    <row r="491" spans="1:12">
      <c r="G491" s="27"/>
    </row>
    <row r="492" spans="1:12">
      <c r="G492" s="27"/>
    </row>
  </sheetData>
  <sheetProtection algorithmName="SHA-512" hashValue="24bViqSFtk45XVfJDG4nl43N7uo8bnbq5TQXxv5ecnDw6QzTxdej/EDrz4HsUDuwrKb4fOfh0ID7HEWb+/QpAg==" saltValue="PFaPuO2k2EFpJDpICmBRL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E490 G20:I490">
    <cfRule type="notContainsBlanks" dxfId="134" priority="8">
      <formula>LEN(TRIM(A20))&gt;0</formula>
    </cfRule>
  </conditionalFormatting>
  <conditionalFormatting sqref="F20:F490">
    <cfRule type="notContainsBlanks" dxfId="133" priority="4">
      <formula>LEN(TRIM(F20))&gt;0</formula>
    </cfRule>
  </conditionalFormatting>
  <conditionalFormatting sqref="D2">
    <cfRule type="notContainsBlanks" dxfId="132" priority="3">
      <formula>LEN(TRIM(D2))&gt;0</formula>
    </cfRule>
  </conditionalFormatting>
  <conditionalFormatting sqref="D4">
    <cfRule type="notContainsBlanks" dxfId="131" priority="2">
      <formula>LEN(TRIM(D4))&gt;0</formula>
    </cfRule>
  </conditionalFormatting>
  <conditionalFormatting sqref="D6">
    <cfRule type="notContainsBlanks" dxfId="130"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848CDEB5-CBE7-4332-BA89-DB0AE0AD0FD0}">
          <x14:formula1>
            <xm:f>RESSOURCE!$B$3:$B$17</xm:f>
          </x14:formula1>
          <xm:sqref>H21:H490</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05C34C-E17E-456B-BC89-8D11B1AA2FAC}">
  <sheetPr codeName="Feuil6"/>
  <dimension ref="A1:L495"/>
  <sheetViews>
    <sheetView topLeftCell="A4" zoomScale="80" zoomScaleNormal="80" workbookViewId="0">
      <selection activeCell="F21" sqref="F21:F493"/>
    </sheetView>
  </sheetViews>
  <sheetFormatPr baseColWidth="10" defaultColWidth="10.875" defaultRowHeight="15"/>
  <cols>
    <col min="1" max="1" width="9.75" style="28" customWidth="1"/>
    <col min="2" max="2" width="16.875" style="28" bestFit="1" customWidth="1"/>
    <col min="3" max="3" width="33.5" style="28" customWidth="1"/>
    <col min="4" max="4" width="17.75" style="28" customWidth="1"/>
    <col min="5" max="6" width="24.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65</v>
      </c>
      <c r="C19" s="48"/>
      <c r="D19" s="48"/>
      <c r="E19" s="48"/>
      <c r="F19" s="55">
        <f>SUM(F20:F589)</f>
        <v>0</v>
      </c>
      <c r="G19" s="44"/>
      <c r="H19" s="56"/>
      <c r="I19" s="55">
        <f>SUM(I20:I589)</f>
        <v>0</v>
      </c>
      <c r="J19" s="57" t="e">
        <f>I19/F19</f>
        <v>#DIV/0!</v>
      </c>
      <c r="K19" s="48"/>
      <c r="L19" s="55">
        <f t="shared" ref="L19" si="0">+F19-I19</f>
        <v>0</v>
      </c>
    </row>
    <row r="20" spans="1:12" ht="15.75" thickBot="1">
      <c r="A20" s="204" t="str">
        <f>IF(ISBLANK(Construction[[#This Row],[DATE]]),"",ROW(Construction[[#This Row],[NUM]])-ROW($A$19))</f>
        <v/>
      </c>
      <c r="B20" s="90"/>
      <c r="C20" s="91"/>
      <c r="D20" s="92"/>
      <c r="E20" s="93"/>
      <c r="F20" s="94"/>
      <c r="G20" s="27"/>
      <c r="H20" s="104"/>
      <c r="I20" s="109">
        <f>IF(Construction[[#This Row],[MOTIF]]="",0,Construction[[#This Row],[MONTANT HTVA REALISE]])</f>
        <v>0</v>
      </c>
      <c r="J20" s="32"/>
      <c r="L20" s="55">
        <f>+F20-I20</f>
        <v>0</v>
      </c>
    </row>
    <row r="21" spans="1:12" ht="15.75" thickBot="1">
      <c r="A21" s="204" t="str">
        <f>IF(ISBLANK(Construction[[#This Row],[DATE]]),"",ROW(Construction[[#This Row],[NUM]])-ROW($A$19))</f>
        <v/>
      </c>
      <c r="B21" s="34"/>
      <c r="C21" s="98"/>
      <c r="D21" s="99"/>
      <c r="E21" s="98"/>
      <c r="F21" s="95"/>
      <c r="G21" s="27"/>
      <c r="H21" s="105"/>
      <c r="I21" s="110">
        <f>IF(Construction[[#This Row],[MOTIF]]="",0,Construction[[#This Row],[MONTANT HTVA REALISE]])</f>
        <v>0</v>
      </c>
      <c r="J21" s="32"/>
      <c r="L21" s="55">
        <f>+F21-I21</f>
        <v>0</v>
      </c>
    </row>
    <row r="22" spans="1:12" ht="15.75" thickBot="1">
      <c r="A22" s="204" t="str">
        <f>IF(ISBLANK(Construction[[#This Row],[DATE]]),"",ROW(Construction[[#This Row],[NUM]])-ROW($A$19))</f>
        <v/>
      </c>
      <c r="B22" s="34"/>
      <c r="C22" s="98"/>
      <c r="D22" s="99"/>
      <c r="E22" s="98"/>
      <c r="F22" s="95"/>
      <c r="G22" s="27"/>
      <c r="H22" s="105"/>
      <c r="I22" s="111">
        <f>IF(Construction[[#This Row],[MOTIF]]="",0,Construction[[#This Row],[MONTANT HTVA REALISE]])</f>
        <v>0</v>
      </c>
      <c r="J22" s="32"/>
      <c r="L22" s="55">
        <f t="shared" ref="L22:L85" si="1">+F22-I22</f>
        <v>0</v>
      </c>
    </row>
    <row r="23" spans="1:12" ht="15.75" thickBot="1">
      <c r="A23" s="204" t="str">
        <f>IF(ISBLANK(Construction[[#This Row],[DATE]]),"",ROW(Construction[[#This Row],[NUM]])-ROW($A$19))</f>
        <v/>
      </c>
      <c r="B23" s="34"/>
      <c r="C23" s="98"/>
      <c r="D23" s="99"/>
      <c r="E23" s="98"/>
      <c r="F23" s="95"/>
      <c r="G23" s="27"/>
      <c r="H23" s="105"/>
      <c r="I23" s="111">
        <f>IF(Construction[[#This Row],[MOTIF]]="",0,Construction[[#This Row],[MONTANT HTVA REALISE]])</f>
        <v>0</v>
      </c>
      <c r="J23" s="32"/>
      <c r="L23" s="55">
        <f t="shared" si="1"/>
        <v>0</v>
      </c>
    </row>
    <row r="24" spans="1:12" ht="15.75" thickBot="1">
      <c r="A24" s="204" t="str">
        <f>IF(ISBLANK(Construction[[#This Row],[DATE]]),"",ROW(Construction[[#This Row],[NUM]])-ROW($A$19))</f>
        <v/>
      </c>
      <c r="B24" s="34"/>
      <c r="C24" s="98"/>
      <c r="D24" s="99"/>
      <c r="E24" s="98"/>
      <c r="F24" s="95"/>
      <c r="G24" s="27"/>
      <c r="H24" s="105"/>
      <c r="I24" s="111">
        <f>IF(Construction[[#This Row],[MOTIF]]="",0,Construction[[#This Row],[MONTANT HTVA REALISE]])</f>
        <v>0</v>
      </c>
      <c r="J24" s="32"/>
      <c r="L24" s="55">
        <f t="shared" si="1"/>
        <v>0</v>
      </c>
    </row>
    <row r="25" spans="1:12" ht="15.75" thickBot="1">
      <c r="A25" s="204" t="str">
        <f>IF(ISBLANK(Construction[[#This Row],[DATE]]),"",ROW(Construction[[#This Row],[NUM]])-ROW($A$19))</f>
        <v/>
      </c>
      <c r="B25" s="34"/>
      <c r="C25" s="98"/>
      <c r="D25" s="99"/>
      <c r="E25" s="98"/>
      <c r="F25" s="95"/>
      <c r="G25" s="27"/>
      <c r="H25" s="105"/>
      <c r="I25" s="111">
        <f>IF(Construction[[#This Row],[MOTIF]]="",0,Construction[[#This Row],[MONTANT HTVA REALISE]])</f>
        <v>0</v>
      </c>
      <c r="J25" s="32"/>
      <c r="L25" s="55">
        <f t="shared" si="1"/>
        <v>0</v>
      </c>
    </row>
    <row r="26" spans="1:12" ht="15.75" thickBot="1">
      <c r="A26" s="204" t="str">
        <f>IF(ISBLANK(Construction[[#This Row],[DATE]]),"",ROW(Construction[[#This Row],[NUM]])-ROW($A$19))</f>
        <v/>
      </c>
      <c r="B26" s="34"/>
      <c r="C26" s="98"/>
      <c r="D26" s="99"/>
      <c r="E26" s="98"/>
      <c r="F26" s="95"/>
      <c r="G26" s="27"/>
      <c r="H26" s="105"/>
      <c r="I26" s="111">
        <f>IF(Construction[[#This Row],[MOTIF]]="",0,Construction[[#This Row],[MONTANT HTVA REALISE]])</f>
        <v>0</v>
      </c>
      <c r="J26" s="32"/>
      <c r="L26" s="55">
        <f t="shared" si="1"/>
        <v>0</v>
      </c>
    </row>
    <row r="27" spans="1:12" ht="15.75" thickBot="1">
      <c r="A27" s="204" t="str">
        <f>IF(ISBLANK(Construction[[#This Row],[DATE]]),"",ROW(Construction[[#This Row],[NUM]])-ROW($A$19))</f>
        <v/>
      </c>
      <c r="B27" s="34"/>
      <c r="C27" s="98"/>
      <c r="D27" s="99"/>
      <c r="E27" s="98"/>
      <c r="F27" s="95"/>
      <c r="G27" s="27"/>
      <c r="H27" s="105"/>
      <c r="I27" s="111">
        <f>IF(Construction[[#This Row],[MOTIF]]="",0,Construction[[#This Row],[MONTANT HTVA REALISE]])</f>
        <v>0</v>
      </c>
      <c r="J27" s="32"/>
      <c r="L27" s="55">
        <f t="shared" si="1"/>
        <v>0</v>
      </c>
    </row>
    <row r="28" spans="1:12" ht="15.75" thickBot="1">
      <c r="A28" s="204" t="str">
        <f>IF(ISBLANK(Construction[[#This Row],[DATE]]),"",ROW(Construction[[#This Row],[NUM]])-ROW($A$19))</f>
        <v/>
      </c>
      <c r="B28" s="34"/>
      <c r="C28" s="98"/>
      <c r="D28" s="99"/>
      <c r="E28" s="98"/>
      <c r="F28" s="95"/>
      <c r="G28" s="27"/>
      <c r="H28" s="105"/>
      <c r="I28" s="111">
        <f>IF(Construction[[#This Row],[MOTIF]]="",0,Construction[[#This Row],[MONTANT HTVA REALISE]])</f>
        <v>0</v>
      </c>
      <c r="J28" s="32"/>
      <c r="L28" s="55">
        <f t="shared" si="1"/>
        <v>0</v>
      </c>
    </row>
    <row r="29" spans="1:12" ht="15.75" thickBot="1">
      <c r="A29" s="204" t="str">
        <f>IF(ISBLANK(Construction[[#This Row],[DATE]]),"",ROW(Construction[[#This Row],[NUM]])-ROW($A$19))</f>
        <v/>
      </c>
      <c r="B29" s="34"/>
      <c r="C29" s="98"/>
      <c r="D29" s="99"/>
      <c r="E29" s="98"/>
      <c r="F29" s="95"/>
      <c r="G29" s="27"/>
      <c r="H29" s="105"/>
      <c r="I29" s="111">
        <f>IF(Construction[[#This Row],[MOTIF]]="",0,Construction[[#This Row],[MONTANT HTVA REALISE]])</f>
        <v>0</v>
      </c>
      <c r="J29" s="32"/>
      <c r="L29" s="55">
        <f t="shared" si="1"/>
        <v>0</v>
      </c>
    </row>
    <row r="30" spans="1:12" ht="15.75" thickBot="1">
      <c r="A30" s="204" t="str">
        <f>IF(ISBLANK(Construction[[#This Row],[DATE]]),"",ROW(Construction[[#This Row],[NUM]])-ROW($A$19))</f>
        <v/>
      </c>
      <c r="B30" s="34"/>
      <c r="C30" s="98"/>
      <c r="D30" s="99"/>
      <c r="E30" s="98"/>
      <c r="F30" s="95"/>
      <c r="G30" s="27"/>
      <c r="H30" s="105"/>
      <c r="I30" s="111">
        <f>IF(Construction[[#This Row],[MOTIF]]="",0,Construction[[#This Row],[MONTANT HTVA REALISE]])</f>
        <v>0</v>
      </c>
      <c r="J30" s="32"/>
      <c r="L30" s="55">
        <f t="shared" si="1"/>
        <v>0</v>
      </c>
    </row>
    <row r="31" spans="1:12" ht="15.75" thickBot="1">
      <c r="A31" s="204" t="str">
        <f>IF(ISBLANK(Construction[[#This Row],[DATE]]),"",ROW(Construction[[#This Row],[NUM]])-ROW($A$19))</f>
        <v/>
      </c>
      <c r="B31" s="34"/>
      <c r="C31" s="98"/>
      <c r="D31" s="99"/>
      <c r="E31" s="98"/>
      <c r="F31" s="95"/>
      <c r="G31" s="27"/>
      <c r="H31" s="105"/>
      <c r="I31" s="111">
        <f>IF(Construction[[#This Row],[MOTIF]]="",0,Construction[[#This Row],[MONTANT HTVA REALISE]])</f>
        <v>0</v>
      </c>
      <c r="J31" s="32"/>
      <c r="L31" s="55">
        <f t="shared" si="1"/>
        <v>0</v>
      </c>
    </row>
    <row r="32" spans="1:12" ht="15.75" thickBot="1">
      <c r="A32" s="204" t="str">
        <f>IF(ISBLANK(Construction[[#This Row],[DATE]]),"",ROW(Construction[[#This Row],[NUM]])-ROW($A$19))</f>
        <v/>
      </c>
      <c r="B32" s="34"/>
      <c r="C32" s="98"/>
      <c r="D32" s="99"/>
      <c r="E32" s="98"/>
      <c r="F32" s="95"/>
      <c r="G32" s="27"/>
      <c r="H32" s="105"/>
      <c r="I32" s="111">
        <f>IF(Construction[[#This Row],[MOTIF]]="",0,Construction[[#This Row],[MONTANT HTVA REALISE]])</f>
        <v>0</v>
      </c>
      <c r="J32" s="32"/>
      <c r="L32" s="55">
        <f t="shared" si="1"/>
        <v>0</v>
      </c>
    </row>
    <row r="33" spans="1:12" ht="15.75" thickBot="1">
      <c r="A33" s="204" t="str">
        <f>IF(ISBLANK(Construction[[#This Row],[DATE]]),"",ROW(Construction[[#This Row],[NUM]])-ROW($A$19))</f>
        <v/>
      </c>
      <c r="B33" s="34"/>
      <c r="C33" s="98"/>
      <c r="D33" s="99"/>
      <c r="E33" s="98"/>
      <c r="F33" s="95"/>
      <c r="G33" s="27"/>
      <c r="H33" s="105"/>
      <c r="I33" s="111">
        <f>IF(Construction[[#This Row],[MOTIF]]="",0,Construction[[#This Row],[MONTANT HTVA REALISE]])</f>
        <v>0</v>
      </c>
      <c r="J33" s="32"/>
      <c r="L33" s="55">
        <f t="shared" si="1"/>
        <v>0</v>
      </c>
    </row>
    <row r="34" spans="1:12" ht="15.75" thickBot="1">
      <c r="A34" s="204" t="str">
        <f>IF(ISBLANK(Construction[[#This Row],[DATE]]),"",ROW(Construction[[#This Row],[NUM]])-ROW($A$19))</f>
        <v/>
      </c>
      <c r="B34" s="34"/>
      <c r="C34" s="98"/>
      <c r="D34" s="99"/>
      <c r="E34" s="98"/>
      <c r="F34" s="95"/>
      <c r="G34" s="27"/>
      <c r="H34" s="105"/>
      <c r="I34" s="111">
        <f>IF(Construction[[#This Row],[MOTIF]]="",0,Construction[[#This Row],[MONTANT HTVA REALISE]])</f>
        <v>0</v>
      </c>
      <c r="J34" s="32"/>
      <c r="L34" s="55">
        <f t="shared" si="1"/>
        <v>0</v>
      </c>
    </row>
    <row r="35" spans="1:12" ht="15.75" thickBot="1">
      <c r="A35" s="204" t="str">
        <f>IF(ISBLANK(Construction[[#This Row],[DATE]]),"",ROW(Construction[[#This Row],[NUM]])-ROW($A$19))</f>
        <v/>
      </c>
      <c r="B35" s="34"/>
      <c r="C35" s="98"/>
      <c r="D35" s="99"/>
      <c r="E35" s="98"/>
      <c r="F35" s="95"/>
      <c r="G35" s="27"/>
      <c r="H35" s="105"/>
      <c r="I35" s="111">
        <f>IF(Construction[[#This Row],[MOTIF]]="",0,Construction[[#This Row],[MONTANT HTVA REALISE]])</f>
        <v>0</v>
      </c>
      <c r="J35" s="32"/>
      <c r="L35" s="55">
        <f t="shared" si="1"/>
        <v>0</v>
      </c>
    </row>
    <row r="36" spans="1:12" ht="15.75" thickBot="1">
      <c r="A36" s="204" t="str">
        <f>IF(ISBLANK(Construction[[#This Row],[DATE]]),"",ROW(Construction[[#This Row],[NUM]])-ROW($A$19))</f>
        <v/>
      </c>
      <c r="B36" s="34"/>
      <c r="C36" s="98"/>
      <c r="D36" s="99"/>
      <c r="E36" s="98"/>
      <c r="F36" s="95"/>
      <c r="G36" s="27"/>
      <c r="H36" s="105"/>
      <c r="I36" s="111">
        <f>IF(Construction[[#This Row],[MOTIF]]="",0,Construction[[#This Row],[MONTANT HTVA REALISE]])</f>
        <v>0</v>
      </c>
      <c r="J36" s="32"/>
      <c r="L36" s="55">
        <f t="shared" si="1"/>
        <v>0</v>
      </c>
    </row>
    <row r="37" spans="1:12" ht="15.75" thickBot="1">
      <c r="A37" s="204" t="str">
        <f>IF(ISBLANK(Construction[[#This Row],[DATE]]),"",ROW(Construction[[#This Row],[NUM]])-ROW($A$19))</f>
        <v/>
      </c>
      <c r="B37" s="34"/>
      <c r="C37" s="98"/>
      <c r="D37" s="99"/>
      <c r="E37" s="98"/>
      <c r="F37" s="95"/>
      <c r="G37" s="27"/>
      <c r="H37" s="105"/>
      <c r="I37" s="111">
        <f>IF(Construction[[#This Row],[MOTIF]]="",0,Construction[[#This Row],[MONTANT HTVA REALISE]])</f>
        <v>0</v>
      </c>
      <c r="J37" s="32"/>
      <c r="L37" s="55">
        <f t="shared" si="1"/>
        <v>0</v>
      </c>
    </row>
    <row r="38" spans="1:12" ht="15.75" thickBot="1">
      <c r="A38" s="204" t="str">
        <f>IF(ISBLANK(Construction[[#This Row],[DATE]]),"",ROW(Construction[[#This Row],[NUM]])-ROW($A$19))</f>
        <v/>
      </c>
      <c r="B38" s="34"/>
      <c r="C38" s="98"/>
      <c r="D38" s="99"/>
      <c r="E38" s="98"/>
      <c r="F38" s="95"/>
      <c r="G38" s="27"/>
      <c r="H38" s="105"/>
      <c r="I38" s="111">
        <f>IF(Construction[[#This Row],[MOTIF]]="",0,Construction[[#This Row],[MONTANT HTVA REALISE]])</f>
        <v>0</v>
      </c>
      <c r="J38" s="32"/>
      <c r="L38" s="55">
        <f t="shared" si="1"/>
        <v>0</v>
      </c>
    </row>
    <row r="39" spans="1:12" ht="15.75" thickBot="1">
      <c r="A39" s="204" t="str">
        <f>IF(ISBLANK(Construction[[#This Row],[DATE]]),"",ROW(Construction[[#This Row],[NUM]])-ROW($A$19))</f>
        <v/>
      </c>
      <c r="B39" s="34"/>
      <c r="C39" s="98"/>
      <c r="D39" s="99"/>
      <c r="E39" s="98"/>
      <c r="F39" s="95"/>
      <c r="G39" s="27"/>
      <c r="H39" s="105"/>
      <c r="I39" s="111">
        <f>IF(Construction[[#This Row],[MOTIF]]="",0,Construction[[#This Row],[MONTANT HTVA REALISE]])</f>
        <v>0</v>
      </c>
      <c r="J39" s="32"/>
      <c r="L39" s="55">
        <f t="shared" si="1"/>
        <v>0</v>
      </c>
    </row>
    <row r="40" spans="1:12" ht="15.75" thickBot="1">
      <c r="A40" s="204" t="str">
        <f>IF(ISBLANK(Construction[[#This Row],[DATE]]),"",ROW(Construction[[#This Row],[NUM]])-ROW($A$19))</f>
        <v/>
      </c>
      <c r="B40" s="34"/>
      <c r="C40" s="98"/>
      <c r="D40" s="99"/>
      <c r="E40" s="98"/>
      <c r="F40" s="95"/>
      <c r="G40" s="27"/>
      <c r="H40" s="105"/>
      <c r="I40" s="111">
        <f>IF(Construction[[#This Row],[MOTIF]]="",0,Construction[[#This Row],[MONTANT HTVA REALISE]])</f>
        <v>0</v>
      </c>
      <c r="J40" s="32"/>
      <c r="L40" s="55">
        <f t="shared" si="1"/>
        <v>0</v>
      </c>
    </row>
    <row r="41" spans="1:12" ht="15.75" thickBot="1">
      <c r="A41" s="204" t="str">
        <f>IF(ISBLANK(Construction[[#This Row],[DATE]]),"",ROW(Construction[[#This Row],[NUM]])-ROW($A$19))</f>
        <v/>
      </c>
      <c r="B41" s="34"/>
      <c r="C41" s="98"/>
      <c r="D41" s="99"/>
      <c r="E41" s="98"/>
      <c r="F41" s="95"/>
      <c r="G41" s="27"/>
      <c r="H41" s="105"/>
      <c r="I41" s="111">
        <f>IF(Construction[[#This Row],[MOTIF]]="",0,Construction[[#This Row],[MONTANT HTVA REALISE]])</f>
        <v>0</v>
      </c>
      <c r="J41" s="32"/>
      <c r="L41" s="55">
        <f t="shared" si="1"/>
        <v>0</v>
      </c>
    </row>
    <row r="42" spans="1:12" ht="15.75" thickBot="1">
      <c r="A42" s="204" t="str">
        <f>IF(ISBLANK(Construction[[#This Row],[DATE]]),"",ROW(Construction[[#This Row],[NUM]])-ROW($A$19))</f>
        <v/>
      </c>
      <c r="B42" s="34"/>
      <c r="C42" s="98"/>
      <c r="D42" s="99"/>
      <c r="E42" s="98"/>
      <c r="F42" s="95"/>
      <c r="G42" s="27"/>
      <c r="H42" s="105"/>
      <c r="I42" s="111">
        <f>IF(Construction[[#This Row],[MOTIF]]="",0,Construction[[#This Row],[MONTANT HTVA REALISE]])</f>
        <v>0</v>
      </c>
      <c r="J42" s="32"/>
      <c r="L42" s="55">
        <f t="shared" si="1"/>
        <v>0</v>
      </c>
    </row>
    <row r="43" spans="1:12" ht="15.75" thickBot="1">
      <c r="A43" s="204" t="str">
        <f>IF(ISBLANK(Construction[[#This Row],[DATE]]),"",ROW(Construction[[#This Row],[NUM]])-ROW($A$19))</f>
        <v/>
      </c>
      <c r="B43" s="34"/>
      <c r="C43" s="98"/>
      <c r="D43" s="99"/>
      <c r="E43" s="98"/>
      <c r="F43" s="95"/>
      <c r="G43" s="27"/>
      <c r="H43" s="105"/>
      <c r="I43" s="111">
        <f>IF(Construction[[#This Row],[MOTIF]]="",0,Construction[[#This Row],[MONTANT HTVA REALISE]])</f>
        <v>0</v>
      </c>
      <c r="J43" s="32"/>
      <c r="L43" s="55">
        <f t="shared" si="1"/>
        <v>0</v>
      </c>
    </row>
    <row r="44" spans="1:12" ht="15.75" thickBot="1">
      <c r="A44" s="204" t="str">
        <f>IF(ISBLANK(Construction[[#This Row],[DATE]]),"",ROW(Construction[[#This Row],[NUM]])-ROW($A$19))</f>
        <v/>
      </c>
      <c r="B44" s="34"/>
      <c r="C44" s="98"/>
      <c r="D44" s="99"/>
      <c r="E44" s="98"/>
      <c r="F44" s="95"/>
      <c r="G44" s="27"/>
      <c r="H44" s="105"/>
      <c r="I44" s="111">
        <f>IF(Construction[[#This Row],[MOTIF]]="",0,Construction[[#This Row],[MONTANT HTVA REALISE]])</f>
        <v>0</v>
      </c>
      <c r="J44" s="32"/>
      <c r="L44" s="55">
        <f t="shared" si="1"/>
        <v>0</v>
      </c>
    </row>
    <row r="45" spans="1:12" ht="15.75" thickBot="1">
      <c r="A45" s="204" t="str">
        <f>IF(ISBLANK(Construction[[#This Row],[DATE]]),"",ROW(Construction[[#This Row],[NUM]])-ROW($A$19))</f>
        <v/>
      </c>
      <c r="B45" s="34"/>
      <c r="C45" s="98"/>
      <c r="D45" s="99"/>
      <c r="E45" s="98"/>
      <c r="F45" s="95"/>
      <c r="G45" s="27"/>
      <c r="H45" s="105"/>
      <c r="I45" s="111">
        <f>IF(Construction[[#This Row],[MOTIF]]="",0,Construction[[#This Row],[MONTANT HTVA REALISE]])</f>
        <v>0</v>
      </c>
      <c r="J45" s="32"/>
      <c r="L45" s="55">
        <f t="shared" si="1"/>
        <v>0</v>
      </c>
    </row>
    <row r="46" spans="1:12" ht="15.75" thickBot="1">
      <c r="A46" s="204" t="str">
        <f>IF(ISBLANK(Construction[[#This Row],[DATE]]),"",ROW(Construction[[#This Row],[NUM]])-ROW($A$19))</f>
        <v/>
      </c>
      <c r="B46" s="34"/>
      <c r="C46" s="98"/>
      <c r="D46" s="99"/>
      <c r="E46" s="98"/>
      <c r="F46" s="95"/>
      <c r="G46" s="27"/>
      <c r="H46" s="105"/>
      <c r="I46" s="111">
        <f>IF(Construction[[#This Row],[MOTIF]]="",0,Construction[[#This Row],[MONTANT HTVA REALISE]])</f>
        <v>0</v>
      </c>
      <c r="J46" s="32"/>
      <c r="L46" s="55">
        <f t="shared" si="1"/>
        <v>0</v>
      </c>
    </row>
    <row r="47" spans="1:12" ht="15.75" thickBot="1">
      <c r="A47" s="204" t="str">
        <f>IF(ISBLANK(Construction[[#This Row],[DATE]]),"",ROW(Construction[[#This Row],[NUM]])-ROW($A$19))</f>
        <v/>
      </c>
      <c r="B47" s="34"/>
      <c r="C47" s="98"/>
      <c r="D47" s="99"/>
      <c r="E47" s="98"/>
      <c r="F47" s="95"/>
      <c r="G47" s="27"/>
      <c r="H47" s="105"/>
      <c r="I47" s="111">
        <f>IF(Construction[[#This Row],[MOTIF]]="",0,Construction[[#This Row],[MONTANT HTVA REALISE]])</f>
        <v>0</v>
      </c>
      <c r="J47" s="32"/>
      <c r="L47" s="55">
        <f t="shared" si="1"/>
        <v>0</v>
      </c>
    </row>
    <row r="48" spans="1:12" ht="15.75" thickBot="1">
      <c r="A48" s="204" t="str">
        <f>IF(ISBLANK(Construction[[#This Row],[DATE]]),"",ROW(Construction[[#This Row],[NUM]])-ROW($A$19))</f>
        <v/>
      </c>
      <c r="B48" s="34"/>
      <c r="C48" s="98"/>
      <c r="D48" s="99"/>
      <c r="E48" s="98"/>
      <c r="F48" s="95"/>
      <c r="G48" s="27"/>
      <c r="H48" s="105"/>
      <c r="I48" s="111">
        <f>IF(Construction[[#This Row],[MOTIF]]="",0,Construction[[#This Row],[MONTANT HTVA REALISE]])</f>
        <v>0</v>
      </c>
      <c r="J48" s="32"/>
      <c r="L48" s="55">
        <f t="shared" si="1"/>
        <v>0</v>
      </c>
    </row>
    <row r="49" spans="1:12" ht="15.75" thickBot="1">
      <c r="A49" s="204" t="str">
        <f>IF(ISBLANK(Construction[[#This Row],[DATE]]),"",ROW(Construction[[#This Row],[NUM]])-ROW($A$19))</f>
        <v/>
      </c>
      <c r="B49" s="34"/>
      <c r="C49" s="98"/>
      <c r="D49" s="99"/>
      <c r="E49" s="98"/>
      <c r="F49" s="95"/>
      <c r="G49" s="27"/>
      <c r="H49" s="105"/>
      <c r="I49" s="111">
        <f>IF(Construction[[#This Row],[MOTIF]]="",0,Construction[[#This Row],[MONTANT HTVA REALISE]])</f>
        <v>0</v>
      </c>
      <c r="J49" s="32"/>
      <c r="L49" s="55">
        <f t="shared" si="1"/>
        <v>0</v>
      </c>
    </row>
    <row r="50" spans="1:12" ht="15.75" thickBot="1">
      <c r="A50" s="204" t="str">
        <f>IF(ISBLANK(Construction[[#This Row],[DATE]]),"",ROW(Construction[[#This Row],[NUM]])-ROW($A$19))</f>
        <v/>
      </c>
      <c r="B50" s="34"/>
      <c r="C50" s="98"/>
      <c r="D50" s="99"/>
      <c r="E50" s="98"/>
      <c r="F50" s="95"/>
      <c r="G50" s="27"/>
      <c r="H50" s="105"/>
      <c r="I50" s="111">
        <f>IF(Construction[[#This Row],[MOTIF]]="",0,Construction[[#This Row],[MONTANT HTVA REALISE]])</f>
        <v>0</v>
      </c>
      <c r="J50" s="32"/>
      <c r="L50" s="55">
        <f t="shared" si="1"/>
        <v>0</v>
      </c>
    </row>
    <row r="51" spans="1:12" ht="15.75" thickBot="1">
      <c r="A51" s="204" t="str">
        <f>IF(ISBLANK(Construction[[#This Row],[DATE]]),"",ROW(Construction[[#This Row],[NUM]])-ROW($A$19))</f>
        <v/>
      </c>
      <c r="B51" s="34"/>
      <c r="C51" s="98"/>
      <c r="D51" s="99"/>
      <c r="E51" s="98"/>
      <c r="F51" s="95"/>
      <c r="G51" s="27"/>
      <c r="H51" s="105"/>
      <c r="I51" s="111">
        <f>IF(Construction[[#This Row],[MOTIF]]="",0,Construction[[#This Row],[MONTANT HTVA REALISE]])</f>
        <v>0</v>
      </c>
      <c r="J51" s="32"/>
      <c r="L51" s="55">
        <f t="shared" si="1"/>
        <v>0</v>
      </c>
    </row>
    <row r="52" spans="1:12" ht="15.75" thickBot="1">
      <c r="A52" s="204" t="str">
        <f>IF(ISBLANK(Construction[[#This Row],[DATE]]),"",ROW(Construction[[#This Row],[NUM]])-ROW($A$19))</f>
        <v/>
      </c>
      <c r="B52" s="34"/>
      <c r="C52" s="98"/>
      <c r="D52" s="99"/>
      <c r="E52" s="98"/>
      <c r="F52" s="95"/>
      <c r="G52" s="27"/>
      <c r="H52" s="105"/>
      <c r="I52" s="111">
        <f>IF(Construction[[#This Row],[MOTIF]]="",0,Construction[[#This Row],[MONTANT HTVA REALISE]])</f>
        <v>0</v>
      </c>
      <c r="J52" s="32"/>
      <c r="L52" s="55">
        <f t="shared" si="1"/>
        <v>0</v>
      </c>
    </row>
    <row r="53" spans="1:12" ht="15.75" thickBot="1">
      <c r="A53" s="204" t="str">
        <f>IF(ISBLANK(Construction[[#This Row],[DATE]]),"",ROW(Construction[[#This Row],[NUM]])-ROW($A$19))</f>
        <v/>
      </c>
      <c r="B53" s="34"/>
      <c r="C53" s="98"/>
      <c r="D53" s="99"/>
      <c r="E53" s="98"/>
      <c r="F53" s="95"/>
      <c r="G53" s="27"/>
      <c r="H53" s="105"/>
      <c r="I53" s="111">
        <f>IF(Construction[[#This Row],[MOTIF]]="",0,Construction[[#This Row],[MONTANT HTVA REALISE]])</f>
        <v>0</v>
      </c>
      <c r="J53" s="32"/>
      <c r="L53" s="55">
        <f t="shared" si="1"/>
        <v>0</v>
      </c>
    </row>
    <row r="54" spans="1:12" ht="15.75" thickBot="1">
      <c r="A54" s="204" t="str">
        <f>IF(ISBLANK(Construction[[#This Row],[DATE]]),"",ROW(Construction[[#This Row],[NUM]])-ROW($A$19))</f>
        <v/>
      </c>
      <c r="B54" s="34"/>
      <c r="C54" s="98"/>
      <c r="D54" s="99"/>
      <c r="E54" s="98"/>
      <c r="F54" s="95"/>
      <c r="G54" s="27"/>
      <c r="H54" s="105"/>
      <c r="I54" s="111">
        <f>IF(Construction[[#This Row],[MOTIF]]="",0,Construction[[#This Row],[MONTANT HTVA REALISE]])</f>
        <v>0</v>
      </c>
      <c r="J54" s="32"/>
      <c r="L54" s="55">
        <f t="shared" si="1"/>
        <v>0</v>
      </c>
    </row>
    <row r="55" spans="1:12" ht="15.75" thickBot="1">
      <c r="A55" s="204" t="str">
        <f>IF(ISBLANK(Construction[[#This Row],[DATE]]),"",ROW(Construction[[#This Row],[NUM]])-ROW($A$19))</f>
        <v/>
      </c>
      <c r="B55" s="34"/>
      <c r="C55" s="98"/>
      <c r="D55" s="99"/>
      <c r="E55" s="98"/>
      <c r="F55" s="95"/>
      <c r="G55" s="27"/>
      <c r="H55" s="105"/>
      <c r="I55" s="111">
        <f>IF(Construction[[#This Row],[MOTIF]]="",0,Construction[[#This Row],[MONTANT HTVA REALISE]])</f>
        <v>0</v>
      </c>
      <c r="J55" s="32"/>
      <c r="L55" s="55">
        <f t="shared" si="1"/>
        <v>0</v>
      </c>
    </row>
    <row r="56" spans="1:12" ht="15.75" thickBot="1">
      <c r="A56" s="204" t="str">
        <f>IF(ISBLANK(Construction[[#This Row],[DATE]]),"",ROW(Construction[[#This Row],[NUM]])-ROW($A$19))</f>
        <v/>
      </c>
      <c r="B56" s="34"/>
      <c r="C56" s="98"/>
      <c r="D56" s="99"/>
      <c r="E56" s="98"/>
      <c r="F56" s="95"/>
      <c r="G56" s="27"/>
      <c r="H56" s="105"/>
      <c r="I56" s="111">
        <f>IF(Construction[[#This Row],[MOTIF]]="",0,Construction[[#This Row],[MONTANT HTVA REALISE]])</f>
        <v>0</v>
      </c>
      <c r="J56" s="32"/>
      <c r="L56" s="55">
        <f t="shared" si="1"/>
        <v>0</v>
      </c>
    </row>
    <row r="57" spans="1:12" ht="15.75" thickBot="1">
      <c r="A57" s="204" t="str">
        <f>IF(ISBLANK(Construction[[#This Row],[DATE]]),"",ROW(Construction[[#This Row],[NUM]])-ROW($A$19))</f>
        <v/>
      </c>
      <c r="B57" s="34"/>
      <c r="C57" s="98"/>
      <c r="D57" s="99"/>
      <c r="E57" s="98"/>
      <c r="F57" s="95"/>
      <c r="G57" s="27"/>
      <c r="H57" s="105"/>
      <c r="I57" s="111">
        <f>IF(Construction[[#This Row],[MOTIF]]="",0,Construction[[#This Row],[MONTANT HTVA REALISE]])</f>
        <v>0</v>
      </c>
      <c r="J57" s="32"/>
      <c r="L57" s="55">
        <f t="shared" si="1"/>
        <v>0</v>
      </c>
    </row>
    <row r="58" spans="1:12" ht="15.75" thickBot="1">
      <c r="A58" s="204" t="str">
        <f>IF(ISBLANK(Construction[[#This Row],[DATE]]),"",ROW(Construction[[#This Row],[NUM]])-ROW($A$19))</f>
        <v/>
      </c>
      <c r="B58" s="34"/>
      <c r="C58" s="98"/>
      <c r="D58" s="99"/>
      <c r="E58" s="98"/>
      <c r="F58" s="95"/>
      <c r="G58" s="27"/>
      <c r="H58" s="105"/>
      <c r="I58" s="111">
        <f>IF(Construction[[#This Row],[MOTIF]]="",0,Construction[[#This Row],[MONTANT HTVA REALISE]])</f>
        <v>0</v>
      </c>
      <c r="J58" s="32"/>
      <c r="L58" s="55">
        <f t="shared" si="1"/>
        <v>0</v>
      </c>
    </row>
    <row r="59" spans="1:12" ht="15.75" thickBot="1">
      <c r="A59" s="204" t="str">
        <f>IF(ISBLANK(Construction[[#This Row],[DATE]]),"",ROW(Construction[[#This Row],[NUM]])-ROW($A$19))</f>
        <v/>
      </c>
      <c r="B59" s="34"/>
      <c r="C59" s="98"/>
      <c r="D59" s="99"/>
      <c r="E59" s="98"/>
      <c r="F59" s="95"/>
      <c r="G59" s="27"/>
      <c r="H59" s="105"/>
      <c r="I59" s="111">
        <f>IF(Construction[[#This Row],[MOTIF]]="",0,Construction[[#This Row],[MONTANT HTVA REALISE]])</f>
        <v>0</v>
      </c>
      <c r="J59" s="32"/>
      <c r="L59" s="55">
        <f t="shared" si="1"/>
        <v>0</v>
      </c>
    </row>
    <row r="60" spans="1:12" ht="15.75" thickBot="1">
      <c r="A60" s="204" t="str">
        <f>IF(ISBLANK(Construction[[#This Row],[DATE]]),"",ROW(Construction[[#This Row],[NUM]])-ROW($A$19))</f>
        <v/>
      </c>
      <c r="B60" s="34"/>
      <c r="C60" s="98"/>
      <c r="D60" s="99"/>
      <c r="E60" s="98"/>
      <c r="F60" s="95"/>
      <c r="G60" s="27"/>
      <c r="H60" s="105"/>
      <c r="I60" s="111">
        <f>IF(Construction[[#This Row],[MOTIF]]="",0,Construction[[#This Row],[MONTANT HTVA REALISE]])</f>
        <v>0</v>
      </c>
      <c r="J60" s="32"/>
      <c r="L60" s="55">
        <f t="shared" si="1"/>
        <v>0</v>
      </c>
    </row>
    <row r="61" spans="1:12" ht="15.75" thickBot="1">
      <c r="A61" s="204" t="str">
        <f>IF(ISBLANK(Construction[[#This Row],[DATE]]),"",ROW(Construction[[#This Row],[NUM]])-ROW($A$19))</f>
        <v/>
      </c>
      <c r="B61" s="34"/>
      <c r="C61" s="98"/>
      <c r="D61" s="99"/>
      <c r="E61" s="98"/>
      <c r="F61" s="95"/>
      <c r="G61" s="27"/>
      <c r="H61" s="105"/>
      <c r="I61" s="111">
        <f>IF(Construction[[#This Row],[MOTIF]]="",0,Construction[[#This Row],[MONTANT HTVA REALISE]])</f>
        <v>0</v>
      </c>
      <c r="J61" s="32"/>
      <c r="L61" s="55">
        <f t="shared" si="1"/>
        <v>0</v>
      </c>
    </row>
    <row r="62" spans="1:12" ht="15.75" thickBot="1">
      <c r="A62" s="204" t="str">
        <f>IF(ISBLANK(Construction[[#This Row],[DATE]]),"",ROW(Construction[[#This Row],[NUM]])-ROW($A$19))</f>
        <v/>
      </c>
      <c r="B62" s="34"/>
      <c r="C62" s="98"/>
      <c r="D62" s="99"/>
      <c r="E62" s="98"/>
      <c r="F62" s="95"/>
      <c r="G62" s="27"/>
      <c r="H62" s="105"/>
      <c r="I62" s="111">
        <f>IF(Construction[[#This Row],[MOTIF]]="",0,Construction[[#This Row],[MONTANT HTVA REALISE]])</f>
        <v>0</v>
      </c>
      <c r="J62" s="32"/>
      <c r="L62" s="55">
        <f t="shared" si="1"/>
        <v>0</v>
      </c>
    </row>
    <row r="63" spans="1:12" ht="15.75" thickBot="1">
      <c r="A63" s="204" t="str">
        <f>IF(ISBLANK(Construction[[#This Row],[DATE]]),"",ROW(Construction[[#This Row],[NUM]])-ROW($A$19))</f>
        <v/>
      </c>
      <c r="B63" s="34"/>
      <c r="C63" s="98"/>
      <c r="D63" s="99"/>
      <c r="E63" s="98"/>
      <c r="F63" s="95"/>
      <c r="G63" s="27"/>
      <c r="H63" s="105"/>
      <c r="I63" s="111">
        <f>IF(Construction[[#This Row],[MOTIF]]="",0,Construction[[#This Row],[MONTANT HTVA REALISE]])</f>
        <v>0</v>
      </c>
      <c r="J63" s="32"/>
      <c r="L63" s="55">
        <f t="shared" si="1"/>
        <v>0</v>
      </c>
    </row>
    <row r="64" spans="1:12" ht="15.75" thickBot="1">
      <c r="A64" s="204" t="str">
        <f>IF(ISBLANK(Construction[[#This Row],[DATE]]),"",ROW(Construction[[#This Row],[NUM]])-ROW($A$19))</f>
        <v/>
      </c>
      <c r="B64" s="34"/>
      <c r="C64" s="98"/>
      <c r="D64" s="99"/>
      <c r="E64" s="98"/>
      <c r="F64" s="95"/>
      <c r="G64" s="27"/>
      <c r="H64" s="105"/>
      <c r="I64" s="111">
        <f>IF(Construction[[#This Row],[MOTIF]]="",0,Construction[[#This Row],[MONTANT HTVA REALISE]])</f>
        <v>0</v>
      </c>
      <c r="J64" s="32"/>
      <c r="L64" s="55">
        <f t="shared" si="1"/>
        <v>0</v>
      </c>
    </row>
    <row r="65" spans="1:12" ht="15.75" thickBot="1">
      <c r="A65" s="204" t="str">
        <f>IF(ISBLANK(Construction[[#This Row],[DATE]]),"",ROW(Construction[[#This Row],[NUM]])-ROW($A$19))</f>
        <v/>
      </c>
      <c r="B65" s="34"/>
      <c r="C65" s="98"/>
      <c r="D65" s="99"/>
      <c r="E65" s="98"/>
      <c r="F65" s="95"/>
      <c r="G65" s="27"/>
      <c r="H65" s="105"/>
      <c r="I65" s="111">
        <f>IF(Construction[[#This Row],[MOTIF]]="",0,Construction[[#This Row],[MONTANT HTVA REALISE]])</f>
        <v>0</v>
      </c>
      <c r="J65" s="32"/>
      <c r="L65" s="55">
        <f t="shared" si="1"/>
        <v>0</v>
      </c>
    </row>
    <row r="66" spans="1:12" ht="15.75" thickBot="1">
      <c r="A66" s="204" t="str">
        <f>IF(ISBLANK(Construction[[#This Row],[DATE]]),"",ROW(Construction[[#This Row],[NUM]])-ROW($A$19))</f>
        <v/>
      </c>
      <c r="B66" s="34"/>
      <c r="C66" s="98"/>
      <c r="D66" s="99"/>
      <c r="E66" s="98"/>
      <c r="F66" s="95"/>
      <c r="G66" s="27"/>
      <c r="H66" s="105"/>
      <c r="I66" s="111">
        <f>IF(Construction[[#This Row],[MOTIF]]="",0,Construction[[#This Row],[MONTANT HTVA REALISE]])</f>
        <v>0</v>
      </c>
      <c r="J66" s="32"/>
      <c r="L66" s="55">
        <f t="shared" si="1"/>
        <v>0</v>
      </c>
    </row>
    <row r="67" spans="1:12" ht="15.75" thickBot="1">
      <c r="A67" s="204" t="str">
        <f>IF(ISBLANK(Construction[[#This Row],[DATE]]),"",ROW(Construction[[#This Row],[NUM]])-ROW($A$19))</f>
        <v/>
      </c>
      <c r="B67" s="34"/>
      <c r="C67" s="98"/>
      <c r="D67" s="99"/>
      <c r="E67" s="98"/>
      <c r="F67" s="95"/>
      <c r="G67" s="27"/>
      <c r="H67" s="105"/>
      <c r="I67" s="111">
        <f>IF(Construction[[#This Row],[MOTIF]]="",0,Construction[[#This Row],[MONTANT HTVA REALISE]])</f>
        <v>0</v>
      </c>
      <c r="J67" s="32"/>
      <c r="L67" s="55">
        <f t="shared" si="1"/>
        <v>0</v>
      </c>
    </row>
    <row r="68" spans="1:12" ht="15.75" thickBot="1">
      <c r="A68" s="204" t="str">
        <f>IF(ISBLANK(Construction[[#This Row],[DATE]]),"",ROW(Construction[[#This Row],[NUM]])-ROW($A$19))</f>
        <v/>
      </c>
      <c r="B68" s="34"/>
      <c r="C68" s="98"/>
      <c r="D68" s="99"/>
      <c r="E68" s="98"/>
      <c r="F68" s="95"/>
      <c r="G68" s="27"/>
      <c r="H68" s="105"/>
      <c r="I68" s="111">
        <f>IF(Construction[[#This Row],[MOTIF]]="",0,Construction[[#This Row],[MONTANT HTVA REALISE]])</f>
        <v>0</v>
      </c>
      <c r="J68" s="32"/>
      <c r="L68" s="55">
        <f t="shared" si="1"/>
        <v>0</v>
      </c>
    </row>
    <row r="69" spans="1:12" ht="15.75" thickBot="1">
      <c r="A69" s="204" t="str">
        <f>IF(ISBLANK(Construction[[#This Row],[DATE]]),"",ROW(Construction[[#This Row],[NUM]])-ROW($A$19))</f>
        <v/>
      </c>
      <c r="B69" s="34"/>
      <c r="C69" s="98"/>
      <c r="D69" s="99"/>
      <c r="E69" s="98"/>
      <c r="F69" s="95"/>
      <c r="G69" s="27"/>
      <c r="H69" s="105"/>
      <c r="I69" s="111">
        <f>IF(Construction[[#This Row],[MOTIF]]="",0,Construction[[#This Row],[MONTANT HTVA REALISE]])</f>
        <v>0</v>
      </c>
      <c r="J69" s="32"/>
      <c r="L69" s="55">
        <f t="shared" si="1"/>
        <v>0</v>
      </c>
    </row>
    <row r="70" spans="1:12" ht="15.75" thickBot="1">
      <c r="A70" s="204" t="str">
        <f>IF(ISBLANK(Construction[[#This Row],[DATE]]),"",ROW(Construction[[#This Row],[NUM]])-ROW($A$19))</f>
        <v/>
      </c>
      <c r="B70" s="34"/>
      <c r="C70" s="98"/>
      <c r="D70" s="99"/>
      <c r="E70" s="98"/>
      <c r="F70" s="95"/>
      <c r="G70" s="27"/>
      <c r="H70" s="105"/>
      <c r="I70" s="111">
        <f>IF(Construction[[#This Row],[MOTIF]]="",0,Construction[[#This Row],[MONTANT HTVA REALISE]])</f>
        <v>0</v>
      </c>
      <c r="J70" s="32"/>
      <c r="L70" s="55">
        <f t="shared" si="1"/>
        <v>0</v>
      </c>
    </row>
    <row r="71" spans="1:12" ht="15.75" thickBot="1">
      <c r="A71" s="204" t="str">
        <f>IF(ISBLANK(Construction[[#This Row],[DATE]]),"",ROW(Construction[[#This Row],[NUM]])-ROW($A$19))</f>
        <v/>
      </c>
      <c r="B71" s="34"/>
      <c r="C71" s="98"/>
      <c r="D71" s="99"/>
      <c r="E71" s="98"/>
      <c r="F71" s="95"/>
      <c r="G71" s="27"/>
      <c r="H71" s="105"/>
      <c r="I71" s="111">
        <f>IF(Construction[[#This Row],[MOTIF]]="",0,Construction[[#This Row],[MONTANT HTVA REALISE]])</f>
        <v>0</v>
      </c>
      <c r="J71" s="32"/>
      <c r="L71" s="55">
        <f t="shared" si="1"/>
        <v>0</v>
      </c>
    </row>
    <row r="72" spans="1:12" ht="15.75" thickBot="1">
      <c r="A72" s="204" t="str">
        <f>IF(ISBLANK(Construction[[#This Row],[DATE]]),"",ROW(Construction[[#This Row],[NUM]])-ROW($A$19))</f>
        <v/>
      </c>
      <c r="B72" s="34"/>
      <c r="C72" s="98"/>
      <c r="D72" s="99"/>
      <c r="E72" s="98"/>
      <c r="F72" s="95"/>
      <c r="G72" s="27"/>
      <c r="H72" s="105"/>
      <c r="I72" s="111">
        <f>IF(Construction[[#This Row],[MOTIF]]="",0,Construction[[#This Row],[MONTANT HTVA REALISE]])</f>
        <v>0</v>
      </c>
      <c r="J72" s="32"/>
      <c r="L72" s="55">
        <f t="shared" si="1"/>
        <v>0</v>
      </c>
    </row>
    <row r="73" spans="1:12" ht="15.75" thickBot="1">
      <c r="A73" s="204" t="str">
        <f>IF(ISBLANK(Construction[[#This Row],[DATE]]),"",ROW(Construction[[#This Row],[NUM]])-ROW($A$19))</f>
        <v/>
      </c>
      <c r="B73" s="34"/>
      <c r="C73" s="98"/>
      <c r="D73" s="99"/>
      <c r="E73" s="98"/>
      <c r="F73" s="95"/>
      <c r="G73" s="27"/>
      <c r="H73" s="105"/>
      <c r="I73" s="111">
        <f>IF(Construction[[#This Row],[MOTIF]]="",0,Construction[[#This Row],[MONTANT HTVA REALISE]])</f>
        <v>0</v>
      </c>
      <c r="J73" s="32"/>
      <c r="L73" s="55">
        <f t="shared" si="1"/>
        <v>0</v>
      </c>
    </row>
    <row r="74" spans="1:12" ht="15.75" thickBot="1">
      <c r="A74" s="204" t="str">
        <f>IF(ISBLANK(Construction[[#This Row],[DATE]]),"",ROW(Construction[[#This Row],[NUM]])-ROW($A$19))</f>
        <v/>
      </c>
      <c r="B74" s="34"/>
      <c r="C74" s="98"/>
      <c r="D74" s="99"/>
      <c r="E74" s="98"/>
      <c r="F74" s="95"/>
      <c r="G74" s="27"/>
      <c r="H74" s="105"/>
      <c r="I74" s="111">
        <f>IF(Construction[[#This Row],[MOTIF]]="",0,Construction[[#This Row],[MONTANT HTVA REALISE]])</f>
        <v>0</v>
      </c>
      <c r="J74" s="32"/>
      <c r="L74" s="55">
        <f t="shared" si="1"/>
        <v>0</v>
      </c>
    </row>
    <row r="75" spans="1:12" ht="15.75" thickBot="1">
      <c r="A75" s="204" t="str">
        <f>IF(ISBLANK(Construction[[#This Row],[DATE]]),"",ROW(Construction[[#This Row],[NUM]])-ROW($A$19))</f>
        <v/>
      </c>
      <c r="B75" s="34"/>
      <c r="C75" s="98"/>
      <c r="D75" s="99"/>
      <c r="E75" s="98"/>
      <c r="F75" s="95"/>
      <c r="G75" s="27"/>
      <c r="H75" s="105"/>
      <c r="I75" s="111">
        <f>IF(Construction[[#This Row],[MOTIF]]="",0,Construction[[#This Row],[MONTANT HTVA REALISE]])</f>
        <v>0</v>
      </c>
      <c r="J75" s="32"/>
      <c r="L75" s="55">
        <f t="shared" si="1"/>
        <v>0</v>
      </c>
    </row>
    <row r="76" spans="1:12" ht="15.75" thickBot="1">
      <c r="A76" s="204" t="str">
        <f>IF(ISBLANK(Construction[[#This Row],[DATE]]),"",ROW(Construction[[#This Row],[NUM]])-ROW($A$19))</f>
        <v/>
      </c>
      <c r="B76" s="34"/>
      <c r="C76" s="98"/>
      <c r="D76" s="99"/>
      <c r="E76" s="98"/>
      <c r="F76" s="95"/>
      <c r="G76" s="27"/>
      <c r="H76" s="105"/>
      <c r="I76" s="111">
        <f>IF(Construction[[#This Row],[MOTIF]]="",0,Construction[[#This Row],[MONTANT HTVA REALISE]])</f>
        <v>0</v>
      </c>
      <c r="J76" s="32"/>
      <c r="L76" s="55">
        <f t="shared" si="1"/>
        <v>0</v>
      </c>
    </row>
    <row r="77" spans="1:12" ht="15.75" thickBot="1">
      <c r="A77" s="204" t="str">
        <f>IF(ISBLANK(Construction[[#This Row],[DATE]]),"",ROW(Construction[[#This Row],[NUM]])-ROW($A$19))</f>
        <v/>
      </c>
      <c r="B77" s="34"/>
      <c r="C77" s="98"/>
      <c r="D77" s="99"/>
      <c r="E77" s="98"/>
      <c r="F77" s="95"/>
      <c r="G77" s="27"/>
      <c r="H77" s="105"/>
      <c r="I77" s="111">
        <f>IF(Construction[[#This Row],[MOTIF]]="",0,Construction[[#This Row],[MONTANT HTVA REALISE]])</f>
        <v>0</v>
      </c>
      <c r="J77" s="32"/>
      <c r="L77" s="55">
        <f t="shared" si="1"/>
        <v>0</v>
      </c>
    </row>
    <row r="78" spans="1:12" ht="15.75" thickBot="1">
      <c r="A78" s="204" t="str">
        <f>IF(ISBLANK(Construction[[#This Row],[DATE]]),"",ROW(Construction[[#This Row],[NUM]])-ROW($A$19))</f>
        <v/>
      </c>
      <c r="B78" s="34"/>
      <c r="C78" s="98"/>
      <c r="D78" s="99"/>
      <c r="E78" s="98"/>
      <c r="F78" s="95"/>
      <c r="G78" s="27"/>
      <c r="H78" s="105"/>
      <c r="I78" s="111">
        <f>IF(Construction[[#This Row],[MOTIF]]="",0,Construction[[#This Row],[MONTANT HTVA REALISE]])</f>
        <v>0</v>
      </c>
      <c r="J78" s="32"/>
      <c r="L78" s="55">
        <f t="shared" si="1"/>
        <v>0</v>
      </c>
    </row>
    <row r="79" spans="1:12" ht="15.75" thickBot="1">
      <c r="A79" s="204" t="str">
        <f>IF(ISBLANK(Construction[[#This Row],[DATE]]),"",ROW(Construction[[#This Row],[NUM]])-ROW($A$19))</f>
        <v/>
      </c>
      <c r="B79" s="34"/>
      <c r="C79" s="98"/>
      <c r="D79" s="99"/>
      <c r="E79" s="98"/>
      <c r="F79" s="95"/>
      <c r="G79" s="27"/>
      <c r="H79" s="105"/>
      <c r="I79" s="111">
        <f>IF(Construction[[#This Row],[MOTIF]]="",0,Construction[[#This Row],[MONTANT HTVA REALISE]])</f>
        <v>0</v>
      </c>
      <c r="J79" s="32"/>
      <c r="L79" s="55">
        <f t="shared" si="1"/>
        <v>0</v>
      </c>
    </row>
    <row r="80" spans="1:12" ht="15.75" thickBot="1">
      <c r="A80" s="204" t="str">
        <f>IF(ISBLANK(Construction[[#This Row],[DATE]]),"",ROW(Construction[[#This Row],[NUM]])-ROW($A$19))</f>
        <v/>
      </c>
      <c r="B80" s="34"/>
      <c r="C80" s="98"/>
      <c r="D80" s="99"/>
      <c r="E80" s="98"/>
      <c r="F80" s="95"/>
      <c r="G80" s="27"/>
      <c r="H80" s="105"/>
      <c r="I80" s="111">
        <f>IF(Construction[[#This Row],[MOTIF]]="",0,Construction[[#This Row],[MONTANT HTVA REALISE]])</f>
        <v>0</v>
      </c>
      <c r="J80" s="32"/>
      <c r="L80" s="55">
        <f t="shared" si="1"/>
        <v>0</v>
      </c>
    </row>
    <row r="81" spans="1:12" ht="15.75" thickBot="1">
      <c r="A81" s="204" t="str">
        <f>IF(ISBLANK(Construction[[#This Row],[DATE]]),"",ROW(Construction[[#This Row],[NUM]])-ROW($A$19))</f>
        <v/>
      </c>
      <c r="B81" s="34"/>
      <c r="C81" s="98"/>
      <c r="D81" s="99"/>
      <c r="E81" s="98"/>
      <c r="F81" s="95"/>
      <c r="G81" s="27"/>
      <c r="H81" s="105"/>
      <c r="I81" s="111">
        <f>IF(Construction[[#This Row],[MOTIF]]="",0,Construction[[#This Row],[MONTANT HTVA REALISE]])</f>
        <v>0</v>
      </c>
      <c r="J81" s="32"/>
      <c r="L81" s="55">
        <f t="shared" si="1"/>
        <v>0</v>
      </c>
    </row>
    <row r="82" spans="1:12" ht="15.75" thickBot="1">
      <c r="A82" s="204" t="str">
        <f>IF(ISBLANK(Construction[[#This Row],[DATE]]),"",ROW(Construction[[#This Row],[NUM]])-ROW($A$19))</f>
        <v/>
      </c>
      <c r="B82" s="34"/>
      <c r="C82" s="98"/>
      <c r="D82" s="99"/>
      <c r="E82" s="98"/>
      <c r="F82" s="95"/>
      <c r="G82" s="27"/>
      <c r="H82" s="105"/>
      <c r="I82" s="111">
        <f>IF(Construction[[#This Row],[MOTIF]]="",0,Construction[[#This Row],[MONTANT HTVA REALISE]])</f>
        <v>0</v>
      </c>
      <c r="J82" s="32"/>
      <c r="L82" s="55">
        <f t="shared" si="1"/>
        <v>0</v>
      </c>
    </row>
    <row r="83" spans="1:12" ht="15.75" thickBot="1">
      <c r="A83" s="204" t="str">
        <f>IF(ISBLANK(Construction[[#This Row],[DATE]]),"",ROW(Construction[[#This Row],[NUM]])-ROW($A$19))</f>
        <v/>
      </c>
      <c r="B83" s="34"/>
      <c r="C83" s="98"/>
      <c r="D83" s="99"/>
      <c r="E83" s="98"/>
      <c r="F83" s="95"/>
      <c r="G83" s="27"/>
      <c r="H83" s="105"/>
      <c r="I83" s="111">
        <f>IF(Construction[[#This Row],[MOTIF]]="",0,Construction[[#This Row],[MONTANT HTVA REALISE]])</f>
        <v>0</v>
      </c>
      <c r="J83" s="32"/>
      <c r="L83" s="55">
        <f t="shared" si="1"/>
        <v>0</v>
      </c>
    </row>
    <row r="84" spans="1:12" ht="15.75" thickBot="1">
      <c r="A84" s="204" t="str">
        <f>IF(ISBLANK(Construction[[#This Row],[DATE]]),"",ROW(Construction[[#This Row],[NUM]])-ROW($A$19))</f>
        <v/>
      </c>
      <c r="B84" s="34"/>
      <c r="C84" s="98"/>
      <c r="D84" s="99"/>
      <c r="E84" s="98"/>
      <c r="F84" s="95"/>
      <c r="G84" s="27"/>
      <c r="H84" s="105"/>
      <c r="I84" s="111">
        <f>IF(Construction[[#This Row],[MOTIF]]="",0,Construction[[#This Row],[MONTANT HTVA REALISE]])</f>
        <v>0</v>
      </c>
      <c r="J84" s="32"/>
      <c r="L84" s="55">
        <f t="shared" si="1"/>
        <v>0</v>
      </c>
    </row>
    <row r="85" spans="1:12" ht="15.75" thickBot="1">
      <c r="A85" s="204" t="str">
        <f>IF(ISBLANK(Construction[[#This Row],[DATE]]),"",ROW(Construction[[#This Row],[NUM]])-ROW($A$19))</f>
        <v/>
      </c>
      <c r="B85" s="34"/>
      <c r="C85" s="98"/>
      <c r="D85" s="99"/>
      <c r="E85" s="98"/>
      <c r="F85" s="95"/>
      <c r="G85" s="27"/>
      <c r="H85" s="105"/>
      <c r="I85" s="111">
        <f>IF(Construction[[#This Row],[MOTIF]]="",0,Construction[[#This Row],[MONTANT HTVA REALISE]])</f>
        <v>0</v>
      </c>
      <c r="J85" s="32"/>
      <c r="L85" s="55">
        <f t="shared" si="1"/>
        <v>0</v>
      </c>
    </row>
    <row r="86" spans="1:12" ht="15.75" thickBot="1">
      <c r="A86" s="204" t="str">
        <f>IF(ISBLANK(Construction[[#This Row],[DATE]]),"",ROW(Construction[[#This Row],[NUM]])-ROW($A$19))</f>
        <v/>
      </c>
      <c r="B86" s="34"/>
      <c r="C86" s="98"/>
      <c r="D86" s="99"/>
      <c r="E86" s="98"/>
      <c r="F86" s="95"/>
      <c r="G86" s="27"/>
      <c r="H86" s="105"/>
      <c r="I86" s="111">
        <f>IF(Construction[[#This Row],[MOTIF]]="",0,Construction[[#This Row],[MONTANT HTVA REALISE]])</f>
        <v>0</v>
      </c>
      <c r="J86" s="32"/>
      <c r="L86" s="55">
        <f t="shared" ref="L86:L149" si="2">+F86-I86</f>
        <v>0</v>
      </c>
    </row>
    <row r="87" spans="1:12" ht="15.75" thickBot="1">
      <c r="A87" s="204" t="str">
        <f>IF(ISBLANK(Construction[[#This Row],[DATE]]),"",ROW(Construction[[#This Row],[NUM]])-ROW($A$19))</f>
        <v/>
      </c>
      <c r="B87" s="34"/>
      <c r="C87" s="98"/>
      <c r="D87" s="99"/>
      <c r="E87" s="98"/>
      <c r="F87" s="95"/>
      <c r="G87" s="27"/>
      <c r="H87" s="105"/>
      <c r="I87" s="111">
        <f>IF(Construction[[#This Row],[MOTIF]]="",0,Construction[[#This Row],[MONTANT HTVA REALISE]])</f>
        <v>0</v>
      </c>
      <c r="J87" s="32"/>
      <c r="L87" s="55">
        <f t="shared" si="2"/>
        <v>0</v>
      </c>
    </row>
    <row r="88" spans="1:12" ht="15.75" thickBot="1">
      <c r="A88" s="204" t="str">
        <f>IF(ISBLANK(Construction[[#This Row],[DATE]]),"",ROW(Construction[[#This Row],[NUM]])-ROW($A$19))</f>
        <v/>
      </c>
      <c r="B88" s="34"/>
      <c r="C88" s="98"/>
      <c r="D88" s="99"/>
      <c r="E88" s="98"/>
      <c r="F88" s="95"/>
      <c r="G88" s="27"/>
      <c r="H88" s="105"/>
      <c r="I88" s="111">
        <f>IF(Construction[[#This Row],[MOTIF]]="",0,Construction[[#This Row],[MONTANT HTVA REALISE]])</f>
        <v>0</v>
      </c>
      <c r="J88" s="32"/>
      <c r="L88" s="55">
        <f t="shared" si="2"/>
        <v>0</v>
      </c>
    </row>
    <row r="89" spans="1:12" ht="15.75" thickBot="1">
      <c r="A89" s="204" t="str">
        <f>IF(ISBLANK(Construction[[#This Row],[DATE]]),"",ROW(Construction[[#This Row],[NUM]])-ROW($A$19))</f>
        <v/>
      </c>
      <c r="B89" s="34"/>
      <c r="C89" s="98"/>
      <c r="D89" s="99"/>
      <c r="E89" s="98"/>
      <c r="F89" s="95"/>
      <c r="G89" s="27"/>
      <c r="H89" s="105"/>
      <c r="I89" s="111">
        <f>IF(Construction[[#This Row],[MOTIF]]="",0,Construction[[#This Row],[MONTANT HTVA REALISE]])</f>
        <v>0</v>
      </c>
      <c r="J89" s="32"/>
      <c r="L89" s="55">
        <f t="shared" si="2"/>
        <v>0</v>
      </c>
    </row>
    <row r="90" spans="1:12" ht="15.75" thickBot="1">
      <c r="A90" s="204" t="str">
        <f>IF(ISBLANK(Construction[[#This Row],[DATE]]),"",ROW(Construction[[#This Row],[NUM]])-ROW($A$19))</f>
        <v/>
      </c>
      <c r="B90" s="34"/>
      <c r="C90" s="98"/>
      <c r="D90" s="99"/>
      <c r="E90" s="98"/>
      <c r="F90" s="95"/>
      <c r="G90" s="27"/>
      <c r="H90" s="105"/>
      <c r="I90" s="111">
        <f>IF(Construction[[#This Row],[MOTIF]]="",0,Construction[[#This Row],[MONTANT HTVA REALISE]])</f>
        <v>0</v>
      </c>
      <c r="J90" s="32"/>
      <c r="L90" s="55">
        <f t="shared" si="2"/>
        <v>0</v>
      </c>
    </row>
    <row r="91" spans="1:12" ht="15.75" thickBot="1">
      <c r="A91" s="204" t="str">
        <f>IF(ISBLANK(Construction[[#This Row],[DATE]]),"",ROW(Construction[[#This Row],[NUM]])-ROW($A$19))</f>
        <v/>
      </c>
      <c r="B91" s="34"/>
      <c r="C91" s="98"/>
      <c r="D91" s="99"/>
      <c r="E91" s="98"/>
      <c r="F91" s="95"/>
      <c r="G91" s="27"/>
      <c r="H91" s="105"/>
      <c r="I91" s="111">
        <f>IF(Construction[[#This Row],[MOTIF]]="",0,Construction[[#This Row],[MONTANT HTVA REALISE]])</f>
        <v>0</v>
      </c>
      <c r="J91" s="32"/>
      <c r="L91" s="55">
        <f t="shared" si="2"/>
        <v>0</v>
      </c>
    </row>
    <row r="92" spans="1:12" ht="15.75" thickBot="1">
      <c r="A92" s="204" t="str">
        <f>IF(ISBLANK(Construction[[#This Row],[DATE]]),"",ROW(Construction[[#This Row],[NUM]])-ROW($A$19))</f>
        <v/>
      </c>
      <c r="B92" s="34"/>
      <c r="C92" s="98"/>
      <c r="D92" s="99"/>
      <c r="E92" s="98"/>
      <c r="F92" s="95"/>
      <c r="G92" s="27"/>
      <c r="H92" s="105"/>
      <c r="I92" s="111">
        <f>IF(Construction[[#This Row],[MOTIF]]="",0,Construction[[#This Row],[MONTANT HTVA REALISE]])</f>
        <v>0</v>
      </c>
      <c r="J92" s="32"/>
      <c r="L92" s="55">
        <f t="shared" si="2"/>
        <v>0</v>
      </c>
    </row>
    <row r="93" spans="1:12" ht="15.75" thickBot="1">
      <c r="A93" s="204" t="str">
        <f>IF(ISBLANK(Construction[[#This Row],[DATE]]),"",ROW(Construction[[#This Row],[NUM]])-ROW($A$19))</f>
        <v/>
      </c>
      <c r="B93" s="34"/>
      <c r="C93" s="98"/>
      <c r="D93" s="99"/>
      <c r="E93" s="98"/>
      <c r="F93" s="95"/>
      <c r="G93" s="27"/>
      <c r="H93" s="105"/>
      <c r="I93" s="111">
        <f>IF(Construction[[#This Row],[MOTIF]]="",0,Construction[[#This Row],[MONTANT HTVA REALISE]])</f>
        <v>0</v>
      </c>
      <c r="J93" s="32"/>
      <c r="L93" s="55">
        <f t="shared" si="2"/>
        <v>0</v>
      </c>
    </row>
    <row r="94" spans="1:12" ht="15.75" thickBot="1">
      <c r="A94" s="204" t="str">
        <f>IF(ISBLANK(Construction[[#This Row],[DATE]]),"",ROW(Construction[[#This Row],[NUM]])-ROW($A$19))</f>
        <v/>
      </c>
      <c r="B94" s="34"/>
      <c r="C94" s="98"/>
      <c r="D94" s="99"/>
      <c r="E94" s="98"/>
      <c r="F94" s="95"/>
      <c r="G94" s="27"/>
      <c r="H94" s="105"/>
      <c r="I94" s="111">
        <f>IF(Construction[[#This Row],[MOTIF]]="",0,Construction[[#This Row],[MONTANT HTVA REALISE]])</f>
        <v>0</v>
      </c>
      <c r="J94" s="32"/>
      <c r="L94" s="55">
        <f t="shared" si="2"/>
        <v>0</v>
      </c>
    </row>
    <row r="95" spans="1:12" ht="15.75" thickBot="1">
      <c r="A95" s="204" t="str">
        <f>IF(ISBLANK(Construction[[#This Row],[DATE]]),"",ROW(Construction[[#This Row],[NUM]])-ROW($A$19))</f>
        <v/>
      </c>
      <c r="B95" s="34"/>
      <c r="C95" s="98"/>
      <c r="D95" s="99"/>
      <c r="E95" s="98"/>
      <c r="F95" s="95"/>
      <c r="G95" s="27"/>
      <c r="H95" s="105"/>
      <c r="I95" s="111">
        <f>IF(Construction[[#This Row],[MOTIF]]="",0,Construction[[#This Row],[MONTANT HTVA REALISE]])</f>
        <v>0</v>
      </c>
      <c r="J95" s="32"/>
      <c r="L95" s="55">
        <f t="shared" si="2"/>
        <v>0</v>
      </c>
    </row>
    <row r="96" spans="1:12" ht="15.75" thickBot="1">
      <c r="A96" s="204" t="str">
        <f>IF(ISBLANK(Construction[[#This Row],[DATE]]),"",ROW(Construction[[#This Row],[NUM]])-ROW($A$19))</f>
        <v/>
      </c>
      <c r="B96" s="34"/>
      <c r="C96" s="98"/>
      <c r="D96" s="99"/>
      <c r="E96" s="98"/>
      <c r="F96" s="95"/>
      <c r="G96" s="27"/>
      <c r="H96" s="105"/>
      <c r="I96" s="111">
        <f>IF(Construction[[#This Row],[MOTIF]]="",0,Construction[[#This Row],[MONTANT HTVA REALISE]])</f>
        <v>0</v>
      </c>
      <c r="J96" s="32"/>
      <c r="L96" s="55">
        <f t="shared" si="2"/>
        <v>0</v>
      </c>
    </row>
    <row r="97" spans="1:12" ht="15.75" thickBot="1">
      <c r="A97" s="204" t="str">
        <f>IF(ISBLANK(Construction[[#This Row],[DATE]]),"",ROW(Construction[[#This Row],[NUM]])-ROW($A$19))</f>
        <v/>
      </c>
      <c r="B97" s="34"/>
      <c r="C97" s="98"/>
      <c r="D97" s="99"/>
      <c r="E97" s="98"/>
      <c r="F97" s="95"/>
      <c r="G97" s="27"/>
      <c r="H97" s="105"/>
      <c r="I97" s="111">
        <f>IF(Construction[[#This Row],[MOTIF]]="",0,Construction[[#This Row],[MONTANT HTVA REALISE]])</f>
        <v>0</v>
      </c>
      <c r="J97" s="32"/>
      <c r="L97" s="55">
        <f t="shared" si="2"/>
        <v>0</v>
      </c>
    </row>
    <row r="98" spans="1:12" ht="15.75" thickBot="1">
      <c r="A98" s="204" t="str">
        <f>IF(ISBLANK(Construction[[#This Row],[DATE]]),"",ROW(Construction[[#This Row],[NUM]])-ROW($A$19))</f>
        <v/>
      </c>
      <c r="B98" s="34"/>
      <c r="C98" s="98"/>
      <c r="D98" s="99"/>
      <c r="E98" s="98"/>
      <c r="F98" s="95"/>
      <c r="G98" s="27"/>
      <c r="H98" s="105"/>
      <c r="I98" s="111">
        <f>IF(Construction[[#This Row],[MOTIF]]="",0,Construction[[#This Row],[MONTANT HTVA REALISE]])</f>
        <v>0</v>
      </c>
      <c r="J98" s="32"/>
      <c r="L98" s="55">
        <f t="shared" si="2"/>
        <v>0</v>
      </c>
    </row>
    <row r="99" spans="1:12" ht="15.75" thickBot="1">
      <c r="A99" s="204" t="str">
        <f>IF(ISBLANK(Construction[[#This Row],[DATE]]),"",ROW(Construction[[#This Row],[NUM]])-ROW($A$19))</f>
        <v/>
      </c>
      <c r="B99" s="34"/>
      <c r="C99" s="98"/>
      <c r="D99" s="99"/>
      <c r="E99" s="98"/>
      <c r="F99" s="95"/>
      <c r="G99" s="27"/>
      <c r="H99" s="105"/>
      <c r="I99" s="111">
        <f>IF(Construction[[#This Row],[MOTIF]]="",0,Construction[[#This Row],[MONTANT HTVA REALISE]])</f>
        <v>0</v>
      </c>
      <c r="J99" s="32"/>
      <c r="L99" s="55">
        <f t="shared" si="2"/>
        <v>0</v>
      </c>
    </row>
    <row r="100" spans="1:12" ht="15.75" thickBot="1">
      <c r="A100" s="204" t="str">
        <f>IF(ISBLANK(Construction[[#This Row],[DATE]]),"",ROW(Construction[[#This Row],[NUM]])-ROW($A$19))</f>
        <v/>
      </c>
      <c r="B100" s="34"/>
      <c r="C100" s="98"/>
      <c r="D100" s="99"/>
      <c r="E100" s="98"/>
      <c r="F100" s="95"/>
      <c r="G100" s="27"/>
      <c r="H100" s="105"/>
      <c r="I100" s="111">
        <f>IF(Construction[[#This Row],[MOTIF]]="",0,Construction[[#This Row],[MONTANT HTVA REALISE]])</f>
        <v>0</v>
      </c>
      <c r="J100" s="32"/>
      <c r="L100" s="55">
        <f t="shared" si="2"/>
        <v>0</v>
      </c>
    </row>
    <row r="101" spans="1:12" ht="15.75" thickBot="1">
      <c r="A101" s="204" t="str">
        <f>IF(ISBLANK(Construction[[#This Row],[DATE]]),"",ROW(Construction[[#This Row],[NUM]])-ROW($A$19))</f>
        <v/>
      </c>
      <c r="B101" s="34"/>
      <c r="C101" s="98"/>
      <c r="D101" s="99"/>
      <c r="E101" s="98"/>
      <c r="F101" s="95"/>
      <c r="G101" s="27"/>
      <c r="H101" s="105"/>
      <c r="I101" s="111">
        <f>IF(Construction[[#This Row],[MOTIF]]="",0,Construction[[#This Row],[MONTANT HTVA REALISE]])</f>
        <v>0</v>
      </c>
      <c r="J101" s="32"/>
      <c r="L101" s="55">
        <f t="shared" si="2"/>
        <v>0</v>
      </c>
    </row>
    <row r="102" spans="1:12" ht="15.75" thickBot="1">
      <c r="A102" s="204" t="str">
        <f>IF(ISBLANK(Construction[[#This Row],[DATE]]),"",ROW(Construction[[#This Row],[NUM]])-ROW($A$19))</f>
        <v/>
      </c>
      <c r="B102" s="34"/>
      <c r="C102" s="98"/>
      <c r="D102" s="99"/>
      <c r="E102" s="98"/>
      <c r="F102" s="95"/>
      <c r="G102" s="27"/>
      <c r="H102" s="105"/>
      <c r="I102" s="111">
        <f>IF(Construction[[#This Row],[MOTIF]]="",0,Construction[[#This Row],[MONTANT HTVA REALISE]])</f>
        <v>0</v>
      </c>
      <c r="J102" s="32"/>
      <c r="L102" s="55">
        <f t="shared" si="2"/>
        <v>0</v>
      </c>
    </row>
    <row r="103" spans="1:12" ht="15.75" thickBot="1">
      <c r="A103" s="204" t="str">
        <f>IF(ISBLANK(Construction[[#This Row],[DATE]]),"",ROW(Construction[[#This Row],[NUM]])-ROW($A$19))</f>
        <v/>
      </c>
      <c r="B103" s="34"/>
      <c r="C103" s="98"/>
      <c r="D103" s="99"/>
      <c r="E103" s="98"/>
      <c r="F103" s="95"/>
      <c r="G103" s="27"/>
      <c r="H103" s="105"/>
      <c r="I103" s="111">
        <f>IF(Construction[[#This Row],[MOTIF]]="",0,Construction[[#This Row],[MONTANT HTVA REALISE]])</f>
        <v>0</v>
      </c>
      <c r="J103" s="32"/>
      <c r="L103" s="55">
        <f t="shared" si="2"/>
        <v>0</v>
      </c>
    </row>
    <row r="104" spans="1:12" ht="15.75" thickBot="1">
      <c r="A104" s="204" t="str">
        <f>IF(ISBLANK(Construction[[#This Row],[DATE]]),"",ROW(Construction[[#This Row],[NUM]])-ROW($A$19))</f>
        <v/>
      </c>
      <c r="B104" s="34"/>
      <c r="C104" s="98"/>
      <c r="D104" s="99"/>
      <c r="E104" s="98"/>
      <c r="F104" s="95"/>
      <c r="G104" s="27"/>
      <c r="H104" s="105"/>
      <c r="I104" s="111">
        <f>IF(Construction[[#This Row],[MOTIF]]="",0,Construction[[#This Row],[MONTANT HTVA REALISE]])</f>
        <v>0</v>
      </c>
      <c r="J104" s="32"/>
      <c r="L104" s="55">
        <f t="shared" si="2"/>
        <v>0</v>
      </c>
    </row>
    <row r="105" spans="1:12" ht="15.75" thickBot="1">
      <c r="A105" s="204" t="str">
        <f>IF(ISBLANK(Construction[[#This Row],[DATE]]),"",ROW(Construction[[#This Row],[NUM]])-ROW($A$19))</f>
        <v/>
      </c>
      <c r="B105" s="34"/>
      <c r="C105" s="98"/>
      <c r="D105" s="99"/>
      <c r="E105" s="98"/>
      <c r="F105" s="95"/>
      <c r="G105" s="27"/>
      <c r="H105" s="105"/>
      <c r="I105" s="111">
        <f>IF(Construction[[#This Row],[MOTIF]]="",0,Construction[[#This Row],[MONTANT HTVA REALISE]])</f>
        <v>0</v>
      </c>
      <c r="J105" s="32"/>
      <c r="L105" s="55">
        <f t="shared" si="2"/>
        <v>0</v>
      </c>
    </row>
    <row r="106" spans="1:12" ht="15.75" thickBot="1">
      <c r="A106" s="204" t="str">
        <f>IF(ISBLANK(Construction[[#This Row],[DATE]]),"",ROW(Construction[[#This Row],[NUM]])-ROW($A$19))</f>
        <v/>
      </c>
      <c r="B106" s="34"/>
      <c r="C106" s="98"/>
      <c r="D106" s="99"/>
      <c r="E106" s="98"/>
      <c r="F106" s="95"/>
      <c r="G106" s="27"/>
      <c r="H106" s="105"/>
      <c r="I106" s="111">
        <f>IF(Construction[[#This Row],[MOTIF]]="",0,Construction[[#This Row],[MONTANT HTVA REALISE]])</f>
        <v>0</v>
      </c>
      <c r="J106" s="32"/>
      <c r="L106" s="55">
        <f t="shared" si="2"/>
        <v>0</v>
      </c>
    </row>
    <row r="107" spans="1:12" ht="15.75" thickBot="1">
      <c r="A107" s="204" t="str">
        <f>IF(ISBLANK(Construction[[#This Row],[DATE]]),"",ROW(Construction[[#This Row],[NUM]])-ROW($A$19))</f>
        <v/>
      </c>
      <c r="B107" s="34"/>
      <c r="C107" s="98"/>
      <c r="D107" s="99"/>
      <c r="E107" s="98"/>
      <c r="F107" s="95"/>
      <c r="G107" s="27"/>
      <c r="H107" s="105"/>
      <c r="I107" s="111">
        <f>IF(Construction[[#This Row],[MOTIF]]="",0,Construction[[#This Row],[MONTANT HTVA REALISE]])</f>
        <v>0</v>
      </c>
      <c r="J107" s="32"/>
      <c r="L107" s="55">
        <f t="shared" si="2"/>
        <v>0</v>
      </c>
    </row>
    <row r="108" spans="1:12" ht="15.75" thickBot="1">
      <c r="A108" s="204" t="str">
        <f>IF(ISBLANK(Construction[[#This Row],[DATE]]),"",ROW(Construction[[#This Row],[NUM]])-ROW($A$19))</f>
        <v/>
      </c>
      <c r="B108" s="34"/>
      <c r="C108" s="98"/>
      <c r="D108" s="99"/>
      <c r="E108" s="98"/>
      <c r="F108" s="95"/>
      <c r="G108" s="27"/>
      <c r="H108" s="105"/>
      <c r="I108" s="111">
        <f>IF(Construction[[#This Row],[MOTIF]]="",0,Construction[[#This Row],[MONTANT HTVA REALISE]])</f>
        <v>0</v>
      </c>
      <c r="J108" s="32"/>
      <c r="L108" s="55">
        <f t="shared" si="2"/>
        <v>0</v>
      </c>
    </row>
    <row r="109" spans="1:12" ht="15.75" thickBot="1">
      <c r="A109" s="204" t="str">
        <f>IF(ISBLANK(Construction[[#This Row],[DATE]]),"",ROW(Construction[[#This Row],[NUM]])-ROW($A$19))</f>
        <v/>
      </c>
      <c r="B109" s="34"/>
      <c r="C109" s="98"/>
      <c r="D109" s="99"/>
      <c r="E109" s="98"/>
      <c r="F109" s="95"/>
      <c r="G109" s="27"/>
      <c r="H109" s="105"/>
      <c r="I109" s="111">
        <f>IF(Construction[[#This Row],[MOTIF]]="",0,Construction[[#This Row],[MONTANT HTVA REALISE]])</f>
        <v>0</v>
      </c>
      <c r="J109" s="32"/>
      <c r="L109" s="55">
        <f t="shared" si="2"/>
        <v>0</v>
      </c>
    </row>
    <row r="110" spans="1:12" ht="15.75" thickBot="1">
      <c r="A110" s="204" t="str">
        <f>IF(ISBLANK(Construction[[#This Row],[DATE]]),"",ROW(Construction[[#This Row],[NUM]])-ROW($A$19))</f>
        <v/>
      </c>
      <c r="B110" s="34"/>
      <c r="C110" s="98"/>
      <c r="D110" s="99"/>
      <c r="E110" s="98"/>
      <c r="F110" s="95"/>
      <c r="G110" s="27"/>
      <c r="H110" s="105"/>
      <c r="I110" s="111">
        <f>IF(Construction[[#This Row],[MOTIF]]="",0,Construction[[#This Row],[MONTANT HTVA REALISE]])</f>
        <v>0</v>
      </c>
      <c r="J110" s="32"/>
      <c r="L110" s="55">
        <f t="shared" si="2"/>
        <v>0</v>
      </c>
    </row>
    <row r="111" spans="1:12" ht="15.75" thickBot="1">
      <c r="A111" s="204" t="str">
        <f>IF(ISBLANK(Construction[[#This Row],[DATE]]),"",ROW(Construction[[#This Row],[NUM]])-ROW($A$19))</f>
        <v/>
      </c>
      <c r="B111" s="34"/>
      <c r="C111" s="98"/>
      <c r="D111" s="99"/>
      <c r="E111" s="98"/>
      <c r="F111" s="95"/>
      <c r="G111" s="27"/>
      <c r="H111" s="105"/>
      <c r="I111" s="111">
        <f>IF(Construction[[#This Row],[MOTIF]]="",0,Construction[[#This Row],[MONTANT HTVA REALISE]])</f>
        <v>0</v>
      </c>
      <c r="J111" s="32"/>
      <c r="L111" s="55">
        <f t="shared" si="2"/>
        <v>0</v>
      </c>
    </row>
    <row r="112" spans="1:12" ht="15.75" thickBot="1">
      <c r="A112" s="204" t="str">
        <f>IF(ISBLANK(Construction[[#This Row],[DATE]]),"",ROW(Construction[[#This Row],[NUM]])-ROW($A$19))</f>
        <v/>
      </c>
      <c r="B112" s="34"/>
      <c r="C112" s="98"/>
      <c r="D112" s="99"/>
      <c r="E112" s="98"/>
      <c r="F112" s="95"/>
      <c r="G112" s="27"/>
      <c r="H112" s="105"/>
      <c r="I112" s="111">
        <f>IF(Construction[[#This Row],[MOTIF]]="",0,Construction[[#This Row],[MONTANT HTVA REALISE]])</f>
        <v>0</v>
      </c>
      <c r="J112" s="32"/>
      <c r="L112" s="55">
        <f t="shared" si="2"/>
        <v>0</v>
      </c>
    </row>
    <row r="113" spans="1:12" ht="15.75" thickBot="1">
      <c r="A113" s="204" t="str">
        <f>IF(ISBLANK(Construction[[#This Row],[DATE]]),"",ROW(Construction[[#This Row],[NUM]])-ROW($A$19))</f>
        <v/>
      </c>
      <c r="B113" s="34"/>
      <c r="C113" s="98"/>
      <c r="D113" s="99"/>
      <c r="E113" s="98"/>
      <c r="F113" s="95"/>
      <c r="G113" s="27"/>
      <c r="H113" s="105"/>
      <c r="I113" s="111">
        <f>IF(Construction[[#This Row],[MOTIF]]="",0,Construction[[#This Row],[MONTANT HTVA REALISE]])</f>
        <v>0</v>
      </c>
      <c r="J113" s="32"/>
      <c r="L113" s="55">
        <f t="shared" si="2"/>
        <v>0</v>
      </c>
    </row>
    <row r="114" spans="1:12" ht="15.75" thickBot="1">
      <c r="A114" s="204" t="str">
        <f>IF(ISBLANK(Construction[[#This Row],[DATE]]),"",ROW(Construction[[#This Row],[NUM]])-ROW($A$19))</f>
        <v/>
      </c>
      <c r="B114" s="34"/>
      <c r="C114" s="98"/>
      <c r="D114" s="99"/>
      <c r="E114" s="98"/>
      <c r="F114" s="95"/>
      <c r="G114" s="27"/>
      <c r="H114" s="105"/>
      <c r="I114" s="111">
        <f>IF(Construction[[#This Row],[MOTIF]]="",0,Construction[[#This Row],[MONTANT HTVA REALISE]])</f>
        <v>0</v>
      </c>
      <c r="J114" s="32"/>
      <c r="L114" s="55">
        <f t="shared" si="2"/>
        <v>0</v>
      </c>
    </row>
    <row r="115" spans="1:12" ht="15.75" thickBot="1">
      <c r="A115" s="204" t="str">
        <f>IF(ISBLANK(Construction[[#This Row],[DATE]]),"",ROW(Construction[[#This Row],[NUM]])-ROW($A$19))</f>
        <v/>
      </c>
      <c r="B115" s="34"/>
      <c r="C115" s="98"/>
      <c r="D115" s="99"/>
      <c r="E115" s="98"/>
      <c r="F115" s="95"/>
      <c r="G115" s="27"/>
      <c r="H115" s="105"/>
      <c r="I115" s="111">
        <f>IF(Construction[[#This Row],[MOTIF]]="",0,Construction[[#This Row],[MONTANT HTVA REALISE]])</f>
        <v>0</v>
      </c>
      <c r="J115" s="32"/>
      <c r="L115" s="55">
        <f t="shared" si="2"/>
        <v>0</v>
      </c>
    </row>
    <row r="116" spans="1:12" ht="15.75" thickBot="1">
      <c r="A116" s="204" t="str">
        <f>IF(ISBLANK(Construction[[#This Row],[DATE]]),"",ROW(Construction[[#This Row],[NUM]])-ROW($A$19))</f>
        <v/>
      </c>
      <c r="B116" s="34"/>
      <c r="C116" s="98"/>
      <c r="D116" s="99"/>
      <c r="E116" s="98"/>
      <c r="F116" s="95"/>
      <c r="G116" s="27"/>
      <c r="H116" s="105"/>
      <c r="I116" s="111">
        <f>IF(Construction[[#This Row],[MOTIF]]="",0,Construction[[#This Row],[MONTANT HTVA REALISE]])</f>
        <v>0</v>
      </c>
      <c r="J116" s="32"/>
      <c r="L116" s="55">
        <f t="shared" si="2"/>
        <v>0</v>
      </c>
    </row>
    <row r="117" spans="1:12" ht="15.75" thickBot="1">
      <c r="A117" s="204" t="str">
        <f>IF(ISBLANK(Construction[[#This Row],[DATE]]),"",ROW(Construction[[#This Row],[NUM]])-ROW($A$19))</f>
        <v/>
      </c>
      <c r="B117" s="34"/>
      <c r="C117" s="98"/>
      <c r="D117" s="99"/>
      <c r="E117" s="98"/>
      <c r="F117" s="95"/>
      <c r="G117" s="27"/>
      <c r="H117" s="105"/>
      <c r="I117" s="111">
        <f>IF(Construction[[#This Row],[MOTIF]]="",0,Construction[[#This Row],[MONTANT HTVA REALISE]])</f>
        <v>0</v>
      </c>
      <c r="J117" s="32"/>
      <c r="L117" s="55">
        <f t="shared" si="2"/>
        <v>0</v>
      </c>
    </row>
    <row r="118" spans="1:12" ht="15.75" thickBot="1">
      <c r="A118" s="204" t="str">
        <f>IF(ISBLANK(Construction[[#This Row],[DATE]]),"",ROW(Construction[[#This Row],[NUM]])-ROW($A$19))</f>
        <v/>
      </c>
      <c r="B118" s="34"/>
      <c r="C118" s="98"/>
      <c r="D118" s="99"/>
      <c r="E118" s="98"/>
      <c r="F118" s="95"/>
      <c r="G118" s="27"/>
      <c r="H118" s="105"/>
      <c r="I118" s="111">
        <f>IF(Construction[[#This Row],[MOTIF]]="",0,Construction[[#This Row],[MONTANT HTVA REALISE]])</f>
        <v>0</v>
      </c>
      <c r="J118" s="32"/>
      <c r="L118" s="55">
        <f t="shared" si="2"/>
        <v>0</v>
      </c>
    </row>
    <row r="119" spans="1:12" ht="15.75" thickBot="1">
      <c r="A119" s="204" t="str">
        <f>IF(ISBLANK(Construction[[#This Row],[DATE]]),"",ROW(Construction[[#This Row],[NUM]])-ROW($A$19))</f>
        <v/>
      </c>
      <c r="B119" s="34"/>
      <c r="C119" s="98"/>
      <c r="D119" s="99"/>
      <c r="E119" s="98"/>
      <c r="F119" s="95"/>
      <c r="G119" s="27"/>
      <c r="H119" s="105"/>
      <c r="I119" s="111">
        <f>IF(Construction[[#This Row],[MOTIF]]="",0,Construction[[#This Row],[MONTANT HTVA REALISE]])</f>
        <v>0</v>
      </c>
      <c r="J119" s="32"/>
      <c r="L119" s="55">
        <f t="shared" si="2"/>
        <v>0</v>
      </c>
    </row>
    <row r="120" spans="1:12" ht="15.75" thickBot="1">
      <c r="A120" s="204" t="str">
        <f>IF(ISBLANK(Construction[[#This Row],[DATE]]),"",ROW(Construction[[#This Row],[NUM]])-ROW($A$19))</f>
        <v/>
      </c>
      <c r="B120" s="34"/>
      <c r="C120" s="98"/>
      <c r="D120" s="99"/>
      <c r="E120" s="98"/>
      <c r="F120" s="95"/>
      <c r="G120" s="27"/>
      <c r="H120" s="105"/>
      <c r="I120" s="111">
        <f>IF(Construction[[#This Row],[MOTIF]]="",0,Construction[[#This Row],[MONTANT HTVA REALISE]])</f>
        <v>0</v>
      </c>
      <c r="J120" s="32"/>
      <c r="L120" s="55">
        <f t="shared" si="2"/>
        <v>0</v>
      </c>
    </row>
    <row r="121" spans="1:12" ht="15.75" thickBot="1">
      <c r="A121" s="204" t="str">
        <f>IF(ISBLANK(Construction[[#This Row],[DATE]]),"",ROW(Construction[[#This Row],[NUM]])-ROW($A$19))</f>
        <v/>
      </c>
      <c r="B121" s="34"/>
      <c r="C121" s="98"/>
      <c r="D121" s="99"/>
      <c r="E121" s="98"/>
      <c r="F121" s="95"/>
      <c r="G121" s="27"/>
      <c r="H121" s="105"/>
      <c r="I121" s="111">
        <f>IF(Construction[[#This Row],[MOTIF]]="",0,Construction[[#This Row],[MONTANT HTVA REALISE]])</f>
        <v>0</v>
      </c>
      <c r="J121" s="32"/>
      <c r="L121" s="55">
        <f t="shared" si="2"/>
        <v>0</v>
      </c>
    </row>
    <row r="122" spans="1:12" ht="15.75" thickBot="1">
      <c r="A122" s="204" t="str">
        <f>IF(ISBLANK(Construction[[#This Row],[DATE]]),"",ROW(Construction[[#This Row],[NUM]])-ROW($A$19))</f>
        <v/>
      </c>
      <c r="B122" s="34"/>
      <c r="C122" s="98"/>
      <c r="D122" s="99"/>
      <c r="E122" s="98"/>
      <c r="F122" s="95"/>
      <c r="G122" s="27"/>
      <c r="H122" s="105"/>
      <c r="I122" s="111">
        <f>IF(Construction[[#This Row],[MOTIF]]="",0,Construction[[#This Row],[MONTANT HTVA REALISE]])</f>
        <v>0</v>
      </c>
      <c r="J122" s="32"/>
      <c r="L122" s="55">
        <f t="shared" si="2"/>
        <v>0</v>
      </c>
    </row>
    <row r="123" spans="1:12" ht="15.75" thickBot="1">
      <c r="A123" s="204" t="str">
        <f>IF(ISBLANK(Construction[[#This Row],[DATE]]),"",ROW(Construction[[#This Row],[NUM]])-ROW($A$19))</f>
        <v/>
      </c>
      <c r="B123" s="34"/>
      <c r="C123" s="98"/>
      <c r="D123" s="99"/>
      <c r="E123" s="98"/>
      <c r="F123" s="95"/>
      <c r="G123" s="27"/>
      <c r="H123" s="105"/>
      <c r="I123" s="111">
        <f>IF(Construction[[#This Row],[MOTIF]]="",0,Construction[[#This Row],[MONTANT HTVA REALISE]])</f>
        <v>0</v>
      </c>
      <c r="J123" s="32"/>
      <c r="L123" s="55">
        <f t="shared" si="2"/>
        <v>0</v>
      </c>
    </row>
    <row r="124" spans="1:12" ht="15.75" thickBot="1">
      <c r="A124" s="204" t="str">
        <f>IF(ISBLANK(Construction[[#This Row],[DATE]]),"",ROW(Construction[[#This Row],[NUM]])-ROW($A$19))</f>
        <v/>
      </c>
      <c r="B124" s="34"/>
      <c r="C124" s="98"/>
      <c r="D124" s="99"/>
      <c r="E124" s="98"/>
      <c r="F124" s="95"/>
      <c r="G124" s="27"/>
      <c r="H124" s="105"/>
      <c r="I124" s="111">
        <f>IF(Construction[[#This Row],[MOTIF]]="",0,Construction[[#This Row],[MONTANT HTVA REALISE]])</f>
        <v>0</v>
      </c>
      <c r="J124" s="32"/>
      <c r="L124" s="55">
        <f t="shared" si="2"/>
        <v>0</v>
      </c>
    </row>
    <row r="125" spans="1:12" ht="15.75" thickBot="1">
      <c r="A125" s="204" t="str">
        <f>IF(ISBLANK(Construction[[#This Row],[DATE]]),"",ROW(Construction[[#This Row],[NUM]])-ROW($A$19))</f>
        <v/>
      </c>
      <c r="B125" s="34"/>
      <c r="C125" s="98"/>
      <c r="D125" s="99"/>
      <c r="E125" s="98"/>
      <c r="F125" s="95"/>
      <c r="G125" s="27"/>
      <c r="H125" s="105"/>
      <c r="I125" s="111">
        <f>IF(Construction[[#This Row],[MOTIF]]="",0,Construction[[#This Row],[MONTANT HTVA REALISE]])</f>
        <v>0</v>
      </c>
      <c r="J125" s="32"/>
      <c r="L125" s="55">
        <f t="shared" si="2"/>
        <v>0</v>
      </c>
    </row>
    <row r="126" spans="1:12" ht="15.75" thickBot="1">
      <c r="A126" s="204" t="str">
        <f>IF(ISBLANK(Construction[[#This Row],[DATE]]),"",ROW(Construction[[#This Row],[NUM]])-ROW($A$19))</f>
        <v/>
      </c>
      <c r="B126" s="34"/>
      <c r="C126" s="98"/>
      <c r="D126" s="99"/>
      <c r="E126" s="98"/>
      <c r="F126" s="95"/>
      <c r="G126" s="27"/>
      <c r="H126" s="105"/>
      <c r="I126" s="111">
        <f>IF(Construction[[#This Row],[MOTIF]]="",0,Construction[[#This Row],[MONTANT HTVA REALISE]])</f>
        <v>0</v>
      </c>
      <c r="J126" s="32"/>
      <c r="L126" s="55">
        <f t="shared" si="2"/>
        <v>0</v>
      </c>
    </row>
    <row r="127" spans="1:12" ht="15.75" thickBot="1">
      <c r="A127" s="204" t="str">
        <f>IF(ISBLANK(Construction[[#This Row],[DATE]]),"",ROW(Construction[[#This Row],[NUM]])-ROW($A$19))</f>
        <v/>
      </c>
      <c r="B127" s="34"/>
      <c r="C127" s="98"/>
      <c r="D127" s="99"/>
      <c r="E127" s="98"/>
      <c r="F127" s="95"/>
      <c r="G127" s="27"/>
      <c r="H127" s="105"/>
      <c r="I127" s="111">
        <f>IF(Construction[[#This Row],[MOTIF]]="",0,Construction[[#This Row],[MONTANT HTVA REALISE]])</f>
        <v>0</v>
      </c>
      <c r="J127" s="32"/>
      <c r="L127" s="55">
        <f t="shared" si="2"/>
        <v>0</v>
      </c>
    </row>
    <row r="128" spans="1:12" ht="15.75" thickBot="1">
      <c r="A128" s="204" t="str">
        <f>IF(ISBLANK(Construction[[#This Row],[DATE]]),"",ROW(Construction[[#This Row],[NUM]])-ROW($A$19))</f>
        <v/>
      </c>
      <c r="B128" s="34"/>
      <c r="C128" s="98"/>
      <c r="D128" s="99"/>
      <c r="E128" s="98"/>
      <c r="F128" s="95"/>
      <c r="G128" s="27"/>
      <c r="H128" s="105"/>
      <c r="I128" s="111">
        <f>IF(Construction[[#This Row],[MOTIF]]="",0,Construction[[#This Row],[MONTANT HTVA REALISE]])</f>
        <v>0</v>
      </c>
      <c r="J128" s="32"/>
      <c r="L128" s="55">
        <f t="shared" si="2"/>
        <v>0</v>
      </c>
    </row>
    <row r="129" spans="1:12" ht="15.75" thickBot="1">
      <c r="A129" s="204" t="str">
        <f>IF(ISBLANK(Construction[[#This Row],[DATE]]),"",ROW(Construction[[#This Row],[NUM]])-ROW($A$19))</f>
        <v/>
      </c>
      <c r="B129" s="34"/>
      <c r="C129" s="98"/>
      <c r="D129" s="99"/>
      <c r="E129" s="98"/>
      <c r="F129" s="95"/>
      <c r="G129" s="27"/>
      <c r="H129" s="105"/>
      <c r="I129" s="111">
        <f>IF(Construction[[#This Row],[MOTIF]]="",0,Construction[[#This Row],[MONTANT HTVA REALISE]])</f>
        <v>0</v>
      </c>
      <c r="J129" s="32"/>
      <c r="L129" s="55">
        <f t="shared" si="2"/>
        <v>0</v>
      </c>
    </row>
    <row r="130" spans="1:12" ht="15.75" thickBot="1">
      <c r="A130" s="204" t="str">
        <f>IF(ISBLANK(Construction[[#This Row],[DATE]]),"",ROW(Construction[[#This Row],[NUM]])-ROW($A$19))</f>
        <v/>
      </c>
      <c r="B130" s="34"/>
      <c r="C130" s="98"/>
      <c r="D130" s="99"/>
      <c r="E130" s="98"/>
      <c r="F130" s="95"/>
      <c r="G130" s="27"/>
      <c r="H130" s="105"/>
      <c r="I130" s="111">
        <f>IF(Construction[[#This Row],[MOTIF]]="",0,Construction[[#This Row],[MONTANT HTVA REALISE]])</f>
        <v>0</v>
      </c>
      <c r="J130" s="32"/>
      <c r="L130" s="55">
        <f t="shared" si="2"/>
        <v>0</v>
      </c>
    </row>
    <row r="131" spans="1:12" ht="15.75" thickBot="1">
      <c r="A131" s="204" t="str">
        <f>IF(ISBLANK(Construction[[#This Row],[DATE]]),"",ROW(Construction[[#This Row],[NUM]])-ROW($A$19))</f>
        <v/>
      </c>
      <c r="B131" s="34"/>
      <c r="C131" s="98"/>
      <c r="D131" s="99"/>
      <c r="E131" s="98"/>
      <c r="F131" s="95"/>
      <c r="G131" s="27"/>
      <c r="H131" s="105"/>
      <c r="I131" s="111">
        <f>IF(Construction[[#This Row],[MOTIF]]="",0,Construction[[#This Row],[MONTANT HTVA REALISE]])</f>
        <v>0</v>
      </c>
      <c r="J131" s="32"/>
      <c r="L131" s="55">
        <f t="shared" si="2"/>
        <v>0</v>
      </c>
    </row>
    <row r="132" spans="1:12" ht="15.75" thickBot="1">
      <c r="A132" s="204" t="str">
        <f>IF(ISBLANK(Construction[[#This Row],[DATE]]),"",ROW(Construction[[#This Row],[NUM]])-ROW($A$19))</f>
        <v/>
      </c>
      <c r="B132" s="34"/>
      <c r="C132" s="98"/>
      <c r="D132" s="99"/>
      <c r="E132" s="98"/>
      <c r="F132" s="95"/>
      <c r="G132" s="27"/>
      <c r="H132" s="105"/>
      <c r="I132" s="111">
        <f>IF(Construction[[#This Row],[MOTIF]]="",0,Construction[[#This Row],[MONTANT HTVA REALISE]])</f>
        <v>0</v>
      </c>
      <c r="J132" s="32"/>
      <c r="L132" s="55">
        <f t="shared" si="2"/>
        <v>0</v>
      </c>
    </row>
    <row r="133" spans="1:12" ht="15.75" thickBot="1">
      <c r="A133" s="204" t="str">
        <f>IF(ISBLANK(Construction[[#This Row],[DATE]]),"",ROW(Construction[[#This Row],[NUM]])-ROW($A$19))</f>
        <v/>
      </c>
      <c r="B133" s="34"/>
      <c r="C133" s="98"/>
      <c r="D133" s="99"/>
      <c r="E133" s="98"/>
      <c r="F133" s="95"/>
      <c r="G133" s="27"/>
      <c r="H133" s="105"/>
      <c r="I133" s="111">
        <f>IF(Construction[[#This Row],[MOTIF]]="",0,Construction[[#This Row],[MONTANT HTVA REALISE]])</f>
        <v>0</v>
      </c>
      <c r="J133" s="32"/>
      <c r="L133" s="55">
        <f t="shared" si="2"/>
        <v>0</v>
      </c>
    </row>
    <row r="134" spans="1:12" ht="15.75" thickBot="1">
      <c r="A134" s="204" t="str">
        <f>IF(ISBLANK(Construction[[#This Row],[DATE]]),"",ROW(Construction[[#This Row],[NUM]])-ROW($A$19))</f>
        <v/>
      </c>
      <c r="B134" s="34"/>
      <c r="C134" s="98"/>
      <c r="D134" s="99"/>
      <c r="E134" s="98"/>
      <c r="F134" s="95"/>
      <c r="G134" s="27"/>
      <c r="H134" s="105"/>
      <c r="I134" s="111">
        <f>IF(Construction[[#This Row],[MOTIF]]="",0,Construction[[#This Row],[MONTANT HTVA REALISE]])</f>
        <v>0</v>
      </c>
      <c r="J134" s="32"/>
      <c r="L134" s="55">
        <f t="shared" si="2"/>
        <v>0</v>
      </c>
    </row>
    <row r="135" spans="1:12" ht="15.75" thickBot="1">
      <c r="A135" s="204" t="str">
        <f>IF(ISBLANK(Construction[[#This Row],[DATE]]),"",ROW(Construction[[#This Row],[NUM]])-ROW($A$19))</f>
        <v/>
      </c>
      <c r="B135" s="34"/>
      <c r="C135" s="98"/>
      <c r="D135" s="99"/>
      <c r="E135" s="98"/>
      <c r="F135" s="95"/>
      <c r="G135" s="27"/>
      <c r="H135" s="105"/>
      <c r="I135" s="111">
        <f>IF(Construction[[#This Row],[MOTIF]]="",0,Construction[[#This Row],[MONTANT HTVA REALISE]])</f>
        <v>0</v>
      </c>
      <c r="J135" s="32"/>
      <c r="L135" s="55">
        <f t="shared" si="2"/>
        <v>0</v>
      </c>
    </row>
    <row r="136" spans="1:12" ht="15.75" thickBot="1">
      <c r="A136" s="204" t="str">
        <f>IF(ISBLANK(Construction[[#This Row],[DATE]]),"",ROW(Construction[[#This Row],[NUM]])-ROW($A$19))</f>
        <v/>
      </c>
      <c r="B136" s="34"/>
      <c r="C136" s="98"/>
      <c r="D136" s="99"/>
      <c r="E136" s="98"/>
      <c r="F136" s="95"/>
      <c r="G136" s="27"/>
      <c r="H136" s="105"/>
      <c r="I136" s="111">
        <f>IF(Construction[[#This Row],[MOTIF]]="",0,Construction[[#This Row],[MONTANT HTVA REALISE]])</f>
        <v>0</v>
      </c>
      <c r="J136" s="32"/>
      <c r="L136" s="55">
        <f t="shared" si="2"/>
        <v>0</v>
      </c>
    </row>
    <row r="137" spans="1:12" ht="15.75" thickBot="1">
      <c r="A137" s="204" t="str">
        <f>IF(ISBLANK(Construction[[#This Row],[DATE]]),"",ROW(Construction[[#This Row],[NUM]])-ROW($A$19))</f>
        <v/>
      </c>
      <c r="B137" s="34"/>
      <c r="C137" s="98"/>
      <c r="D137" s="99"/>
      <c r="E137" s="98"/>
      <c r="F137" s="95"/>
      <c r="G137" s="27"/>
      <c r="H137" s="105"/>
      <c r="I137" s="111">
        <f>IF(Construction[[#This Row],[MOTIF]]="",0,Construction[[#This Row],[MONTANT HTVA REALISE]])</f>
        <v>0</v>
      </c>
      <c r="J137" s="32"/>
      <c r="L137" s="55">
        <f t="shared" si="2"/>
        <v>0</v>
      </c>
    </row>
    <row r="138" spans="1:12" ht="15.75" thickBot="1">
      <c r="A138" s="204" t="str">
        <f>IF(ISBLANK(Construction[[#This Row],[DATE]]),"",ROW(Construction[[#This Row],[NUM]])-ROW($A$19))</f>
        <v/>
      </c>
      <c r="B138" s="34"/>
      <c r="C138" s="98"/>
      <c r="D138" s="99"/>
      <c r="E138" s="98"/>
      <c r="F138" s="95"/>
      <c r="G138" s="27"/>
      <c r="H138" s="105"/>
      <c r="I138" s="111">
        <f>IF(Construction[[#This Row],[MOTIF]]="",0,Construction[[#This Row],[MONTANT HTVA REALISE]])</f>
        <v>0</v>
      </c>
      <c r="J138" s="32"/>
      <c r="L138" s="55">
        <f t="shared" si="2"/>
        <v>0</v>
      </c>
    </row>
    <row r="139" spans="1:12" ht="15.75" thickBot="1">
      <c r="A139" s="204" t="str">
        <f>IF(ISBLANK(Construction[[#This Row],[DATE]]),"",ROW(Construction[[#This Row],[NUM]])-ROW($A$19))</f>
        <v/>
      </c>
      <c r="B139" s="34"/>
      <c r="C139" s="98"/>
      <c r="D139" s="99"/>
      <c r="E139" s="98"/>
      <c r="F139" s="95"/>
      <c r="G139" s="27"/>
      <c r="H139" s="105"/>
      <c r="I139" s="111">
        <f>IF(Construction[[#This Row],[MOTIF]]="",0,Construction[[#This Row],[MONTANT HTVA REALISE]])</f>
        <v>0</v>
      </c>
      <c r="J139" s="32"/>
      <c r="L139" s="55">
        <f t="shared" si="2"/>
        <v>0</v>
      </c>
    </row>
    <row r="140" spans="1:12" ht="15.75" thickBot="1">
      <c r="A140" s="204" t="str">
        <f>IF(ISBLANK(Construction[[#This Row],[DATE]]),"",ROW(Construction[[#This Row],[NUM]])-ROW($A$19))</f>
        <v/>
      </c>
      <c r="B140" s="34"/>
      <c r="C140" s="98"/>
      <c r="D140" s="99"/>
      <c r="E140" s="98"/>
      <c r="F140" s="95"/>
      <c r="G140" s="27"/>
      <c r="H140" s="105"/>
      <c r="I140" s="111">
        <f>IF(Construction[[#This Row],[MOTIF]]="",0,Construction[[#This Row],[MONTANT HTVA REALISE]])</f>
        <v>0</v>
      </c>
      <c r="J140" s="32"/>
      <c r="L140" s="55">
        <f t="shared" si="2"/>
        <v>0</v>
      </c>
    </row>
    <row r="141" spans="1:12" ht="15.75" thickBot="1">
      <c r="A141" s="204" t="str">
        <f>IF(ISBLANK(Construction[[#This Row],[DATE]]),"",ROW(Construction[[#This Row],[NUM]])-ROW($A$19))</f>
        <v/>
      </c>
      <c r="B141" s="34"/>
      <c r="C141" s="98"/>
      <c r="D141" s="99"/>
      <c r="E141" s="98"/>
      <c r="F141" s="95"/>
      <c r="G141" s="27"/>
      <c r="H141" s="105"/>
      <c r="I141" s="111">
        <f>IF(Construction[[#This Row],[MOTIF]]="",0,Construction[[#This Row],[MONTANT HTVA REALISE]])</f>
        <v>0</v>
      </c>
      <c r="J141" s="32"/>
      <c r="L141" s="55">
        <f t="shared" si="2"/>
        <v>0</v>
      </c>
    </row>
    <row r="142" spans="1:12" ht="15.75" thickBot="1">
      <c r="A142" s="204" t="str">
        <f>IF(ISBLANK(Construction[[#This Row],[DATE]]),"",ROW(Construction[[#This Row],[NUM]])-ROW($A$19))</f>
        <v/>
      </c>
      <c r="B142" s="34"/>
      <c r="C142" s="98"/>
      <c r="D142" s="99"/>
      <c r="E142" s="98"/>
      <c r="F142" s="95"/>
      <c r="G142" s="27"/>
      <c r="H142" s="105"/>
      <c r="I142" s="111">
        <f>IF(Construction[[#This Row],[MOTIF]]="",0,Construction[[#This Row],[MONTANT HTVA REALISE]])</f>
        <v>0</v>
      </c>
      <c r="J142" s="32"/>
      <c r="L142" s="55">
        <f t="shared" si="2"/>
        <v>0</v>
      </c>
    </row>
    <row r="143" spans="1:12" ht="15.75" thickBot="1">
      <c r="A143" s="204" t="str">
        <f>IF(ISBLANK(Construction[[#This Row],[DATE]]),"",ROW(Construction[[#This Row],[NUM]])-ROW($A$19))</f>
        <v/>
      </c>
      <c r="B143" s="34"/>
      <c r="C143" s="98"/>
      <c r="D143" s="99"/>
      <c r="E143" s="98"/>
      <c r="F143" s="95"/>
      <c r="G143" s="27"/>
      <c r="H143" s="105"/>
      <c r="I143" s="111">
        <f>IF(Construction[[#This Row],[MOTIF]]="",0,Construction[[#This Row],[MONTANT HTVA REALISE]])</f>
        <v>0</v>
      </c>
      <c r="J143" s="32"/>
      <c r="L143" s="55">
        <f t="shared" si="2"/>
        <v>0</v>
      </c>
    </row>
    <row r="144" spans="1:12" ht="15.75" thickBot="1">
      <c r="A144" s="204" t="str">
        <f>IF(ISBLANK(Construction[[#This Row],[DATE]]),"",ROW(Construction[[#This Row],[NUM]])-ROW($A$19))</f>
        <v/>
      </c>
      <c r="B144" s="34"/>
      <c r="C144" s="98"/>
      <c r="D144" s="99"/>
      <c r="E144" s="98"/>
      <c r="F144" s="95"/>
      <c r="G144" s="27"/>
      <c r="H144" s="105"/>
      <c r="I144" s="111">
        <f>IF(Construction[[#This Row],[MOTIF]]="",0,Construction[[#This Row],[MONTANT HTVA REALISE]])</f>
        <v>0</v>
      </c>
      <c r="J144" s="32"/>
      <c r="L144" s="55">
        <f t="shared" si="2"/>
        <v>0</v>
      </c>
    </row>
    <row r="145" spans="1:12" ht="15.75" thickBot="1">
      <c r="A145" s="204" t="str">
        <f>IF(ISBLANK(Construction[[#This Row],[DATE]]),"",ROW(Construction[[#This Row],[NUM]])-ROW($A$19))</f>
        <v/>
      </c>
      <c r="B145" s="34"/>
      <c r="C145" s="98"/>
      <c r="D145" s="99"/>
      <c r="E145" s="98"/>
      <c r="F145" s="95"/>
      <c r="G145" s="27"/>
      <c r="H145" s="105"/>
      <c r="I145" s="111">
        <f>IF(Construction[[#This Row],[MOTIF]]="",0,Construction[[#This Row],[MONTANT HTVA REALISE]])</f>
        <v>0</v>
      </c>
      <c r="J145" s="32"/>
      <c r="L145" s="55">
        <f t="shared" si="2"/>
        <v>0</v>
      </c>
    </row>
    <row r="146" spans="1:12" ht="15.75" thickBot="1">
      <c r="A146" s="204" t="str">
        <f>IF(ISBLANK(Construction[[#This Row],[DATE]]),"",ROW(Construction[[#This Row],[NUM]])-ROW($A$19))</f>
        <v/>
      </c>
      <c r="B146" s="34"/>
      <c r="C146" s="98"/>
      <c r="D146" s="99"/>
      <c r="E146" s="98"/>
      <c r="F146" s="95"/>
      <c r="G146" s="27"/>
      <c r="H146" s="105"/>
      <c r="I146" s="111">
        <f>IF(Construction[[#This Row],[MOTIF]]="",0,Construction[[#This Row],[MONTANT HTVA REALISE]])</f>
        <v>0</v>
      </c>
      <c r="J146" s="32"/>
      <c r="L146" s="55">
        <f t="shared" si="2"/>
        <v>0</v>
      </c>
    </row>
    <row r="147" spans="1:12" ht="15.75" thickBot="1">
      <c r="A147" s="204" t="str">
        <f>IF(ISBLANK(Construction[[#This Row],[DATE]]),"",ROW(Construction[[#This Row],[NUM]])-ROW($A$19))</f>
        <v/>
      </c>
      <c r="B147" s="34"/>
      <c r="C147" s="98"/>
      <c r="D147" s="99"/>
      <c r="E147" s="98"/>
      <c r="F147" s="95"/>
      <c r="G147" s="27"/>
      <c r="H147" s="105"/>
      <c r="I147" s="111">
        <f>IF(Construction[[#This Row],[MOTIF]]="",0,Construction[[#This Row],[MONTANT HTVA REALISE]])</f>
        <v>0</v>
      </c>
      <c r="J147" s="32"/>
      <c r="L147" s="55">
        <f t="shared" si="2"/>
        <v>0</v>
      </c>
    </row>
    <row r="148" spans="1:12" ht="15.75" thickBot="1">
      <c r="A148" s="204" t="str">
        <f>IF(ISBLANK(Construction[[#This Row],[DATE]]),"",ROW(Construction[[#This Row],[NUM]])-ROW($A$19))</f>
        <v/>
      </c>
      <c r="B148" s="34"/>
      <c r="C148" s="98"/>
      <c r="D148" s="99"/>
      <c r="E148" s="98"/>
      <c r="F148" s="95"/>
      <c r="G148" s="27"/>
      <c r="H148" s="105"/>
      <c r="I148" s="111">
        <f>IF(Construction[[#This Row],[MOTIF]]="",0,Construction[[#This Row],[MONTANT HTVA REALISE]])</f>
        <v>0</v>
      </c>
      <c r="J148" s="32"/>
      <c r="L148" s="55">
        <f t="shared" si="2"/>
        <v>0</v>
      </c>
    </row>
    <row r="149" spans="1:12" ht="15.75" thickBot="1">
      <c r="A149" s="204" t="str">
        <f>IF(ISBLANK(Construction[[#This Row],[DATE]]),"",ROW(Construction[[#This Row],[NUM]])-ROW($A$19))</f>
        <v/>
      </c>
      <c r="B149" s="34"/>
      <c r="C149" s="98"/>
      <c r="D149" s="99"/>
      <c r="E149" s="98"/>
      <c r="F149" s="95"/>
      <c r="G149" s="27"/>
      <c r="H149" s="105"/>
      <c r="I149" s="111">
        <f>IF(Construction[[#This Row],[MOTIF]]="",0,Construction[[#This Row],[MONTANT HTVA REALISE]])</f>
        <v>0</v>
      </c>
      <c r="J149" s="32"/>
      <c r="L149" s="55">
        <f t="shared" si="2"/>
        <v>0</v>
      </c>
    </row>
    <row r="150" spans="1:12" ht="15.75" thickBot="1">
      <c r="A150" s="204" t="str">
        <f>IF(ISBLANK(Construction[[#This Row],[DATE]]),"",ROW(Construction[[#This Row],[NUM]])-ROW($A$19))</f>
        <v/>
      </c>
      <c r="B150" s="34"/>
      <c r="C150" s="98"/>
      <c r="D150" s="99"/>
      <c r="E150" s="98"/>
      <c r="F150" s="95"/>
      <c r="G150" s="27"/>
      <c r="H150" s="105"/>
      <c r="I150" s="111">
        <f>IF(Construction[[#This Row],[MOTIF]]="",0,Construction[[#This Row],[MONTANT HTVA REALISE]])</f>
        <v>0</v>
      </c>
      <c r="J150" s="32"/>
      <c r="L150" s="55">
        <f t="shared" ref="L150:L213" si="3">+F150-I150</f>
        <v>0</v>
      </c>
    </row>
    <row r="151" spans="1:12" ht="15.75" thickBot="1">
      <c r="A151" s="204" t="str">
        <f>IF(ISBLANK(Construction[[#This Row],[DATE]]),"",ROW(Construction[[#This Row],[NUM]])-ROW($A$19))</f>
        <v/>
      </c>
      <c r="B151" s="34"/>
      <c r="C151" s="98"/>
      <c r="D151" s="99"/>
      <c r="E151" s="98"/>
      <c r="F151" s="95"/>
      <c r="G151" s="27"/>
      <c r="H151" s="105"/>
      <c r="I151" s="111">
        <f>IF(Construction[[#This Row],[MOTIF]]="",0,Construction[[#This Row],[MONTANT HTVA REALISE]])</f>
        <v>0</v>
      </c>
      <c r="J151" s="32"/>
      <c r="L151" s="55">
        <f t="shared" si="3"/>
        <v>0</v>
      </c>
    </row>
    <row r="152" spans="1:12" ht="15.75" thickBot="1">
      <c r="A152" s="204" t="str">
        <f>IF(ISBLANK(Construction[[#This Row],[DATE]]),"",ROW(Construction[[#This Row],[NUM]])-ROW($A$19))</f>
        <v/>
      </c>
      <c r="B152" s="34"/>
      <c r="C152" s="98"/>
      <c r="D152" s="99"/>
      <c r="E152" s="98"/>
      <c r="F152" s="95"/>
      <c r="G152" s="27"/>
      <c r="H152" s="105"/>
      <c r="I152" s="111">
        <f>IF(Construction[[#This Row],[MOTIF]]="",0,Construction[[#This Row],[MONTANT HTVA REALISE]])</f>
        <v>0</v>
      </c>
      <c r="J152" s="32"/>
      <c r="L152" s="55">
        <f t="shared" si="3"/>
        <v>0</v>
      </c>
    </row>
    <row r="153" spans="1:12" ht="15.75" thickBot="1">
      <c r="A153" s="204" t="str">
        <f>IF(ISBLANK(Construction[[#This Row],[DATE]]),"",ROW(Construction[[#This Row],[NUM]])-ROW($A$19))</f>
        <v/>
      </c>
      <c r="B153" s="34"/>
      <c r="C153" s="98"/>
      <c r="D153" s="99"/>
      <c r="E153" s="98"/>
      <c r="F153" s="95"/>
      <c r="G153" s="27"/>
      <c r="H153" s="105"/>
      <c r="I153" s="111">
        <f>IF(Construction[[#This Row],[MOTIF]]="",0,Construction[[#This Row],[MONTANT HTVA REALISE]])</f>
        <v>0</v>
      </c>
      <c r="J153" s="32"/>
      <c r="L153" s="55">
        <f t="shared" si="3"/>
        <v>0</v>
      </c>
    </row>
    <row r="154" spans="1:12" ht="15.75" thickBot="1">
      <c r="A154" s="204" t="str">
        <f>IF(ISBLANK(Construction[[#This Row],[DATE]]),"",ROW(Construction[[#This Row],[NUM]])-ROW($A$19))</f>
        <v/>
      </c>
      <c r="B154" s="34"/>
      <c r="C154" s="98"/>
      <c r="D154" s="99"/>
      <c r="E154" s="98"/>
      <c r="F154" s="95"/>
      <c r="G154" s="27"/>
      <c r="H154" s="105"/>
      <c r="I154" s="111">
        <f>IF(Construction[[#This Row],[MOTIF]]="",0,Construction[[#This Row],[MONTANT HTVA REALISE]])</f>
        <v>0</v>
      </c>
      <c r="J154" s="32"/>
      <c r="L154" s="55">
        <f t="shared" si="3"/>
        <v>0</v>
      </c>
    </row>
    <row r="155" spans="1:12" ht="15.75" thickBot="1">
      <c r="A155" s="204" t="str">
        <f>IF(ISBLANK(Construction[[#This Row],[DATE]]),"",ROW(Construction[[#This Row],[NUM]])-ROW($A$19))</f>
        <v/>
      </c>
      <c r="B155" s="34"/>
      <c r="C155" s="98"/>
      <c r="D155" s="99"/>
      <c r="E155" s="98"/>
      <c r="F155" s="95"/>
      <c r="G155" s="27"/>
      <c r="H155" s="105"/>
      <c r="I155" s="111">
        <f>IF(Construction[[#This Row],[MOTIF]]="",0,Construction[[#This Row],[MONTANT HTVA REALISE]])</f>
        <v>0</v>
      </c>
      <c r="J155" s="32"/>
      <c r="L155" s="55">
        <f t="shared" si="3"/>
        <v>0</v>
      </c>
    </row>
    <row r="156" spans="1:12" ht="15.75" thickBot="1">
      <c r="A156" s="204" t="str">
        <f>IF(ISBLANK(Construction[[#This Row],[DATE]]),"",ROW(Construction[[#This Row],[NUM]])-ROW($A$19))</f>
        <v/>
      </c>
      <c r="B156" s="34"/>
      <c r="C156" s="98"/>
      <c r="D156" s="99"/>
      <c r="E156" s="98"/>
      <c r="F156" s="95"/>
      <c r="G156" s="27"/>
      <c r="H156" s="105"/>
      <c r="I156" s="111">
        <f>IF(Construction[[#This Row],[MOTIF]]="",0,Construction[[#This Row],[MONTANT HTVA REALISE]])</f>
        <v>0</v>
      </c>
      <c r="J156" s="32"/>
      <c r="L156" s="55">
        <f t="shared" si="3"/>
        <v>0</v>
      </c>
    </row>
    <row r="157" spans="1:12" ht="15.75" thickBot="1">
      <c r="A157" s="204" t="str">
        <f>IF(ISBLANK(Construction[[#This Row],[DATE]]),"",ROW(Construction[[#This Row],[NUM]])-ROW($A$19))</f>
        <v/>
      </c>
      <c r="B157" s="34"/>
      <c r="C157" s="98"/>
      <c r="D157" s="99"/>
      <c r="E157" s="98"/>
      <c r="F157" s="95"/>
      <c r="G157" s="27"/>
      <c r="H157" s="105"/>
      <c r="I157" s="111">
        <f>IF(Construction[[#This Row],[MOTIF]]="",0,Construction[[#This Row],[MONTANT HTVA REALISE]])</f>
        <v>0</v>
      </c>
      <c r="J157" s="32"/>
      <c r="L157" s="55">
        <f t="shared" si="3"/>
        <v>0</v>
      </c>
    </row>
    <row r="158" spans="1:12" ht="15.75" thickBot="1">
      <c r="A158" s="204" t="str">
        <f>IF(ISBLANK(Construction[[#This Row],[DATE]]),"",ROW(Construction[[#This Row],[NUM]])-ROW($A$19))</f>
        <v/>
      </c>
      <c r="B158" s="34"/>
      <c r="C158" s="98"/>
      <c r="D158" s="99"/>
      <c r="E158" s="98"/>
      <c r="F158" s="95"/>
      <c r="G158" s="27"/>
      <c r="H158" s="105"/>
      <c r="I158" s="111">
        <f>IF(Construction[[#This Row],[MOTIF]]="",0,Construction[[#This Row],[MONTANT HTVA REALISE]])</f>
        <v>0</v>
      </c>
      <c r="J158" s="32"/>
      <c r="L158" s="55">
        <f t="shared" si="3"/>
        <v>0</v>
      </c>
    </row>
    <row r="159" spans="1:12" ht="15.75" thickBot="1">
      <c r="A159" s="204" t="str">
        <f>IF(ISBLANK(Construction[[#This Row],[DATE]]),"",ROW(Construction[[#This Row],[NUM]])-ROW($A$19))</f>
        <v/>
      </c>
      <c r="B159" s="34"/>
      <c r="C159" s="98"/>
      <c r="D159" s="99"/>
      <c r="E159" s="98"/>
      <c r="F159" s="95"/>
      <c r="G159" s="27"/>
      <c r="H159" s="105"/>
      <c r="I159" s="111">
        <f>IF(Construction[[#This Row],[MOTIF]]="",0,Construction[[#This Row],[MONTANT HTVA REALISE]])</f>
        <v>0</v>
      </c>
      <c r="J159" s="32"/>
      <c r="L159" s="55">
        <f t="shared" si="3"/>
        <v>0</v>
      </c>
    </row>
    <row r="160" spans="1:12" ht="15.75" thickBot="1">
      <c r="A160" s="204" t="str">
        <f>IF(ISBLANK(Construction[[#This Row],[DATE]]),"",ROW(Construction[[#This Row],[NUM]])-ROW($A$19))</f>
        <v/>
      </c>
      <c r="B160" s="34"/>
      <c r="C160" s="98"/>
      <c r="D160" s="99"/>
      <c r="E160" s="98"/>
      <c r="F160" s="95"/>
      <c r="G160" s="27"/>
      <c r="H160" s="105"/>
      <c r="I160" s="111">
        <f>IF(Construction[[#This Row],[MOTIF]]="",0,Construction[[#This Row],[MONTANT HTVA REALISE]])</f>
        <v>0</v>
      </c>
      <c r="J160" s="32"/>
      <c r="L160" s="55">
        <f t="shared" si="3"/>
        <v>0</v>
      </c>
    </row>
    <row r="161" spans="1:12" ht="15.75" thickBot="1">
      <c r="A161" s="204" t="str">
        <f>IF(ISBLANK(Construction[[#This Row],[DATE]]),"",ROW(Construction[[#This Row],[NUM]])-ROW($A$19))</f>
        <v/>
      </c>
      <c r="B161" s="34"/>
      <c r="C161" s="98"/>
      <c r="D161" s="99"/>
      <c r="E161" s="98"/>
      <c r="F161" s="95"/>
      <c r="G161" s="27"/>
      <c r="H161" s="105"/>
      <c r="I161" s="111">
        <f>IF(Construction[[#This Row],[MOTIF]]="",0,Construction[[#This Row],[MONTANT HTVA REALISE]])</f>
        <v>0</v>
      </c>
      <c r="J161" s="32"/>
      <c r="L161" s="55">
        <f t="shared" si="3"/>
        <v>0</v>
      </c>
    </row>
    <row r="162" spans="1:12" ht="15.75" thickBot="1">
      <c r="A162" s="204" t="str">
        <f>IF(ISBLANK(Construction[[#This Row],[DATE]]),"",ROW(Construction[[#This Row],[NUM]])-ROW($A$19))</f>
        <v/>
      </c>
      <c r="B162" s="34"/>
      <c r="C162" s="98"/>
      <c r="D162" s="99"/>
      <c r="E162" s="98"/>
      <c r="F162" s="95"/>
      <c r="G162" s="27"/>
      <c r="H162" s="105"/>
      <c r="I162" s="111">
        <f>IF(Construction[[#This Row],[MOTIF]]="",0,Construction[[#This Row],[MONTANT HTVA REALISE]])</f>
        <v>0</v>
      </c>
      <c r="J162" s="32"/>
      <c r="L162" s="55">
        <f t="shared" si="3"/>
        <v>0</v>
      </c>
    </row>
    <row r="163" spans="1:12" ht="15.75" thickBot="1">
      <c r="A163" s="204" t="str">
        <f>IF(ISBLANK(Construction[[#This Row],[DATE]]),"",ROW(Construction[[#This Row],[NUM]])-ROW($A$19))</f>
        <v/>
      </c>
      <c r="B163" s="34"/>
      <c r="C163" s="98"/>
      <c r="D163" s="99"/>
      <c r="E163" s="98"/>
      <c r="F163" s="95"/>
      <c r="G163" s="27"/>
      <c r="H163" s="105"/>
      <c r="I163" s="111">
        <f>IF(Construction[[#This Row],[MOTIF]]="",0,Construction[[#This Row],[MONTANT HTVA REALISE]])</f>
        <v>0</v>
      </c>
      <c r="J163" s="32"/>
      <c r="L163" s="55">
        <f t="shared" si="3"/>
        <v>0</v>
      </c>
    </row>
    <row r="164" spans="1:12" ht="15.75" thickBot="1">
      <c r="A164" s="204" t="str">
        <f>IF(ISBLANK(Construction[[#This Row],[DATE]]),"",ROW(Construction[[#This Row],[NUM]])-ROW($A$19))</f>
        <v/>
      </c>
      <c r="B164" s="34"/>
      <c r="C164" s="98"/>
      <c r="D164" s="99"/>
      <c r="E164" s="98"/>
      <c r="F164" s="95"/>
      <c r="G164" s="27"/>
      <c r="H164" s="105"/>
      <c r="I164" s="111">
        <f>IF(Construction[[#This Row],[MOTIF]]="",0,Construction[[#This Row],[MONTANT HTVA REALISE]])</f>
        <v>0</v>
      </c>
      <c r="J164" s="32"/>
      <c r="L164" s="55">
        <f t="shared" si="3"/>
        <v>0</v>
      </c>
    </row>
    <row r="165" spans="1:12" ht="15.75" thickBot="1">
      <c r="A165" s="204" t="str">
        <f>IF(ISBLANK(Construction[[#This Row],[DATE]]),"",ROW(Construction[[#This Row],[NUM]])-ROW($A$19))</f>
        <v/>
      </c>
      <c r="B165" s="34"/>
      <c r="C165" s="98"/>
      <c r="D165" s="99"/>
      <c r="E165" s="98"/>
      <c r="F165" s="95"/>
      <c r="G165" s="27"/>
      <c r="H165" s="105"/>
      <c r="I165" s="111">
        <f>IF(Construction[[#This Row],[MOTIF]]="",0,Construction[[#This Row],[MONTANT HTVA REALISE]])</f>
        <v>0</v>
      </c>
      <c r="J165" s="32"/>
      <c r="L165" s="55">
        <f t="shared" si="3"/>
        <v>0</v>
      </c>
    </row>
    <row r="166" spans="1:12" ht="15.75" thickBot="1">
      <c r="A166" s="204" t="str">
        <f>IF(ISBLANK(Construction[[#This Row],[DATE]]),"",ROW(Construction[[#This Row],[NUM]])-ROW($A$19))</f>
        <v/>
      </c>
      <c r="B166" s="34"/>
      <c r="C166" s="98"/>
      <c r="D166" s="99"/>
      <c r="E166" s="98"/>
      <c r="F166" s="95"/>
      <c r="G166" s="27"/>
      <c r="H166" s="105"/>
      <c r="I166" s="111">
        <f>IF(Construction[[#This Row],[MOTIF]]="",0,Construction[[#This Row],[MONTANT HTVA REALISE]])</f>
        <v>0</v>
      </c>
      <c r="J166" s="32"/>
      <c r="L166" s="55">
        <f t="shared" si="3"/>
        <v>0</v>
      </c>
    </row>
    <row r="167" spans="1:12" ht="15.75" thickBot="1">
      <c r="A167" s="204" t="str">
        <f>IF(ISBLANK(Construction[[#This Row],[DATE]]),"",ROW(Construction[[#This Row],[NUM]])-ROW($A$19))</f>
        <v/>
      </c>
      <c r="B167" s="34"/>
      <c r="C167" s="98"/>
      <c r="D167" s="99"/>
      <c r="E167" s="98"/>
      <c r="F167" s="95"/>
      <c r="G167" s="27"/>
      <c r="H167" s="105"/>
      <c r="I167" s="111">
        <f>IF(Construction[[#This Row],[MOTIF]]="",0,Construction[[#This Row],[MONTANT HTVA REALISE]])</f>
        <v>0</v>
      </c>
      <c r="J167" s="32"/>
      <c r="L167" s="55">
        <f t="shared" si="3"/>
        <v>0</v>
      </c>
    </row>
    <row r="168" spans="1:12" ht="15.75" thickBot="1">
      <c r="A168" s="204" t="str">
        <f>IF(ISBLANK(Construction[[#This Row],[DATE]]),"",ROW(Construction[[#This Row],[NUM]])-ROW($A$19))</f>
        <v/>
      </c>
      <c r="B168" s="34"/>
      <c r="C168" s="98"/>
      <c r="D168" s="99"/>
      <c r="E168" s="98"/>
      <c r="F168" s="95"/>
      <c r="G168" s="27"/>
      <c r="H168" s="105"/>
      <c r="I168" s="111">
        <f>IF(Construction[[#This Row],[MOTIF]]="",0,Construction[[#This Row],[MONTANT HTVA REALISE]])</f>
        <v>0</v>
      </c>
      <c r="J168" s="32"/>
      <c r="L168" s="55">
        <f t="shared" si="3"/>
        <v>0</v>
      </c>
    </row>
    <row r="169" spans="1:12" ht="15.75" thickBot="1">
      <c r="A169" s="204" t="str">
        <f>IF(ISBLANK(Construction[[#This Row],[DATE]]),"",ROW(Construction[[#This Row],[NUM]])-ROW($A$19))</f>
        <v/>
      </c>
      <c r="B169" s="34"/>
      <c r="C169" s="98"/>
      <c r="D169" s="99"/>
      <c r="E169" s="98"/>
      <c r="F169" s="95"/>
      <c r="G169" s="27"/>
      <c r="H169" s="105"/>
      <c r="I169" s="111">
        <f>IF(Construction[[#This Row],[MOTIF]]="",0,Construction[[#This Row],[MONTANT HTVA REALISE]])</f>
        <v>0</v>
      </c>
      <c r="J169" s="32"/>
      <c r="L169" s="55">
        <f t="shared" si="3"/>
        <v>0</v>
      </c>
    </row>
    <row r="170" spans="1:12" ht="15.75" thickBot="1">
      <c r="A170" s="204" t="str">
        <f>IF(ISBLANK(Construction[[#This Row],[DATE]]),"",ROW(Construction[[#This Row],[NUM]])-ROW($A$19))</f>
        <v/>
      </c>
      <c r="B170" s="34"/>
      <c r="C170" s="98"/>
      <c r="D170" s="99"/>
      <c r="E170" s="98"/>
      <c r="F170" s="95"/>
      <c r="G170" s="27"/>
      <c r="H170" s="105"/>
      <c r="I170" s="111">
        <f>IF(Construction[[#This Row],[MOTIF]]="",0,Construction[[#This Row],[MONTANT HTVA REALISE]])</f>
        <v>0</v>
      </c>
      <c r="J170" s="32"/>
      <c r="L170" s="55">
        <f t="shared" si="3"/>
        <v>0</v>
      </c>
    </row>
    <row r="171" spans="1:12" ht="15.75" thickBot="1">
      <c r="A171" s="204" t="str">
        <f>IF(ISBLANK(Construction[[#This Row],[DATE]]),"",ROW(Construction[[#This Row],[NUM]])-ROW($A$19))</f>
        <v/>
      </c>
      <c r="B171" s="34"/>
      <c r="C171" s="98"/>
      <c r="D171" s="99"/>
      <c r="E171" s="98"/>
      <c r="F171" s="95"/>
      <c r="G171" s="27"/>
      <c r="H171" s="105"/>
      <c r="I171" s="111">
        <f>IF(Construction[[#This Row],[MOTIF]]="",0,Construction[[#This Row],[MONTANT HTVA REALISE]])</f>
        <v>0</v>
      </c>
      <c r="J171" s="32"/>
      <c r="L171" s="55">
        <f t="shared" si="3"/>
        <v>0</v>
      </c>
    </row>
    <row r="172" spans="1:12" ht="15.75" thickBot="1">
      <c r="A172" s="204" t="str">
        <f>IF(ISBLANK(Construction[[#This Row],[DATE]]),"",ROW(Construction[[#This Row],[NUM]])-ROW($A$19))</f>
        <v/>
      </c>
      <c r="B172" s="34"/>
      <c r="C172" s="98"/>
      <c r="D172" s="99"/>
      <c r="E172" s="98"/>
      <c r="F172" s="95"/>
      <c r="G172" s="27"/>
      <c r="H172" s="105"/>
      <c r="I172" s="111">
        <f>IF(Construction[[#This Row],[MOTIF]]="",0,Construction[[#This Row],[MONTANT HTVA REALISE]])</f>
        <v>0</v>
      </c>
      <c r="J172" s="32"/>
      <c r="L172" s="55">
        <f t="shared" si="3"/>
        <v>0</v>
      </c>
    </row>
    <row r="173" spans="1:12" ht="15.75" thickBot="1">
      <c r="A173" s="204" t="str">
        <f>IF(ISBLANK(Construction[[#This Row],[DATE]]),"",ROW(Construction[[#This Row],[NUM]])-ROW($A$19))</f>
        <v/>
      </c>
      <c r="B173" s="34"/>
      <c r="C173" s="98"/>
      <c r="D173" s="99"/>
      <c r="E173" s="98"/>
      <c r="F173" s="95"/>
      <c r="G173" s="27"/>
      <c r="H173" s="105"/>
      <c r="I173" s="111">
        <f>IF(Construction[[#This Row],[MOTIF]]="",0,Construction[[#This Row],[MONTANT HTVA REALISE]])</f>
        <v>0</v>
      </c>
      <c r="J173" s="32"/>
      <c r="L173" s="55">
        <f t="shared" si="3"/>
        <v>0</v>
      </c>
    </row>
    <row r="174" spans="1:12" ht="15.75" thickBot="1">
      <c r="A174" s="204" t="str">
        <f>IF(ISBLANK(Construction[[#This Row],[DATE]]),"",ROW(Construction[[#This Row],[NUM]])-ROW($A$19))</f>
        <v/>
      </c>
      <c r="B174" s="34"/>
      <c r="C174" s="98"/>
      <c r="D174" s="99"/>
      <c r="E174" s="98"/>
      <c r="F174" s="95"/>
      <c r="G174" s="27"/>
      <c r="H174" s="105"/>
      <c r="I174" s="111">
        <f>IF(Construction[[#This Row],[MOTIF]]="",0,Construction[[#This Row],[MONTANT HTVA REALISE]])</f>
        <v>0</v>
      </c>
      <c r="J174" s="32"/>
      <c r="L174" s="55">
        <f t="shared" si="3"/>
        <v>0</v>
      </c>
    </row>
    <row r="175" spans="1:12" ht="15.75" thickBot="1">
      <c r="A175" s="204" t="str">
        <f>IF(ISBLANK(Construction[[#This Row],[DATE]]),"",ROW(Construction[[#This Row],[NUM]])-ROW($A$19))</f>
        <v/>
      </c>
      <c r="B175" s="34"/>
      <c r="C175" s="98"/>
      <c r="D175" s="99"/>
      <c r="E175" s="98"/>
      <c r="F175" s="95"/>
      <c r="G175" s="27"/>
      <c r="H175" s="105"/>
      <c r="I175" s="111">
        <f>IF(Construction[[#This Row],[MOTIF]]="",0,Construction[[#This Row],[MONTANT HTVA REALISE]])</f>
        <v>0</v>
      </c>
      <c r="J175" s="32"/>
      <c r="L175" s="55">
        <f t="shared" si="3"/>
        <v>0</v>
      </c>
    </row>
    <row r="176" spans="1:12" ht="15.75" thickBot="1">
      <c r="A176" s="204" t="str">
        <f>IF(ISBLANK(Construction[[#This Row],[DATE]]),"",ROW(Construction[[#This Row],[NUM]])-ROW($A$19))</f>
        <v/>
      </c>
      <c r="B176" s="34"/>
      <c r="C176" s="98"/>
      <c r="D176" s="99"/>
      <c r="E176" s="98"/>
      <c r="F176" s="95"/>
      <c r="G176" s="27"/>
      <c r="H176" s="105"/>
      <c r="I176" s="111">
        <f>IF(Construction[[#This Row],[MOTIF]]="",0,Construction[[#This Row],[MONTANT HTVA REALISE]])</f>
        <v>0</v>
      </c>
      <c r="J176" s="32"/>
      <c r="L176" s="55">
        <f t="shared" si="3"/>
        <v>0</v>
      </c>
    </row>
    <row r="177" spans="1:12" ht="15.75" thickBot="1">
      <c r="A177" s="204" t="str">
        <f>IF(ISBLANK(Construction[[#This Row],[DATE]]),"",ROW(Construction[[#This Row],[NUM]])-ROW($A$19))</f>
        <v/>
      </c>
      <c r="B177" s="34"/>
      <c r="C177" s="98"/>
      <c r="D177" s="99"/>
      <c r="E177" s="98"/>
      <c r="F177" s="95"/>
      <c r="G177" s="27"/>
      <c r="H177" s="105"/>
      <c r="I177" s="111">
        <f>IF(Construction[[#This Row],[MOTIF]]="",0,Construction[[#This Row],[MONTANT HTVA REALISE]])</f>
        <v>0</v>
      </c>
      <c r="J177" s="32"/>
      <c r="L177" s="55">
        <f t="shared" si="3"/>
        <v>0</v>
      </c>
    </row>
    <row r="178" spans="1:12" ht="15.75" thickBot="1">
      <c r="A178" s="204" t="str">
        <f>IF(ISBLANK(Construction[[#This Row],[DATE]]),"",ROW(Construction[[#This Row],[NUM]])-ROW($A$19))</f>
        <v/>
      </c>
      <c r="B178" s="34"/>
      <c r="C178" s="98"/>
      <c r="D178" s="99"/>
      <c r="E178" s="98"/>
      <c r="F178" s="95"/>
      <c r="G178" s="27"/>
      <c r="H178" s="105"/>
      <c r="I178" s="111">
        <f>IF(Construction[[#This Row],[MOTIF]]="",0,Construction[[#This Row],[MONTANT HTVA REALISE]])</f>
        <v>0</v>
      </c>
      <c r="J178" s="32"/>
      <c r="L178" s="55">
        <f t="shared" si="3"/>
        <v>0</v>
      </c>
    </row>
    <row r="179" spans="1:12" ht="15.75" thickBot="1">
      <c r="A179" s="204" t="str">
        <f>IF(ISBLANK(Construction[[#This Row],[DATE]]),"",ROW(Construction[[#This Row],[NUM]])-ROW($A$19))</f>
        <v/>
      </c>
      <c r="B179" s="34"/>
      <c r="C179" s="98"/>
      <c r="D179" s="99"/>
      <c r="E179" s="98"/>
      <c r="F179" s="95"/>
      <c r="G179" s="27"/>
      <c r="H179" s="105"/>
      <c r="I179" s="111">
        <f>IF(Construction[[#This Row],[MOTIF]]="",0,Construction[[#This Row],[MONTANT HTVA REALISE]])</f>
        <v>0</v>
      </c>
      <c r="J179" s="32"/>
      <c r="L179" s="55">
        <f t="shared" si="3"/>
        <v>0</v>
      </c>
    </row>
    <row r="180" spans="1:12" ht="15.75" thickBot="1">
      <c r="A180" s="204" t="str">
        <f>IF(ISBLANK(Construction[[#This Row],[DATE]]),"",ROW(Construction[[#This Row],[NUM]])-ROW($A$19))</f>
        <v/>
      </c>
      <c r="B180" s="34"/>
      <c r="C180" s="98"/>
      <c r="D180" s="99"/>
      <c r="E180" s="98"/>
      <c r="F180" s="95"/>
      <c r="G180" s="27"/>
      <c r="H180" s="105"/>
      <c r="I180" s="111">
        <f>IF(Construction[[#This Row],[MOTIF]]="",0,Construction[[#This Row],[MONTANT HTVA REALISE]])</f>
        <v>0</v>
      </c>
      <c r="J180" s="32"/>
      <c r="L180" s="55">
        <f t="shared" si="3"/>
        <v>0</v>
      </c>
    </row>
    <row r="181" spans="1:12" ht="15.75" thickBot="1">
      <c r="A181" s="204" t="str">
        <f>IF(ISBLANK(Construction[[#This Row],[DATE]]),"",ROW(Construction[[#This Row],[NUM]])-ROW($A$19))</f>
        <v/>
      </c>
      <c r="B181" s="34"/>
      <c r="C181" s="98"/>
      <c r="D181" s="99"/>
      <c r="E181" s="98"/>
      <c r="F181" s="95"/>
      <c r="G181" s="27"/>
      <c r="H181" s="105"/>
      <c r="I181" s="111">
        <f>IF(Construction[[#This Row],[MOTIF]]="",0,Construction[[#This Row],[MONTANT HTVA REALISE]])</f>
        <v>0</v>
      </c>
      <c r="J181" s="32"/>
      <c r="L181" s="55">
        <f t="shared" si="3"/>
        <v>0</v>
      </c>
    </row>
    <row r="182" spans="1:12" ht="15.75" thickBot="1">
      <c r="A182" s="204" t="str">
        <f>IF(ISBLANK(Construction[[#This Row],[DATE]]),"",ROW(Construction[[#This Row],[NUM]])-ROW($A$19))</f>
        <v/>
      </c>
      <c r="B182" s="34"/>
      <c r="C182" s="98"/>
      <c r="D182" s="99"/>
      <c r="E182" s="98"/>
      <c r="F182" s="95"/>
      <c r="G182" s="27"/>
      <c r="H182" s="105"/>
      <c r="I182" s="111">
        <f>IF(Construction[[#This Row],[MOTIF]]="",0,Construction[[#This Row],[MONTANT HTVA REALISE]])</f>
        <v>0</v>
      </c>
      <c r="J182" s="32"/>
      <c r="L182" s="55">
        <f t="shared" si="3"/>
        <v>0</v>
      </c>
    </row>
    <row r="183" spans="1:12" ht="15.75" thickBot="1">
      <c r="A183" s="204" t="str">
        <f>IF(ISBLANK(Construction[[#This Row],[DATE]]),"",ROW(Construction[[#This Row],[NUM]])-ROW($A$19))</f>
        <v/>
      </c>
      <c r="B183" s="34"/>
      <c r="C183" s="98"/>
      <c r="D183" s="99"/>
      <c r="E183" s="98"/>
      <c r="F183" s="95"/>
      <c r="G183" s="27"/>
      <c r="H183" s="105"/>
      <c r="I183" s="111">
        <f>IF(Construction[[#This Row],[MOTIF]]="",0,Construction[[#This Row],[MONTANT HTVA REALISE]])</f>
        <v>0</v>
      </c>
      <c r="J183" s="32"/>
      <c r="L183" s="55">
        <f t="shared" si="3"/>
        <v>0</v>
      </c>
    </row>
    <row r="184" spans="1:12" ht="15.75" thickBot="1">
      <c r="A184" s="204" t="str">
        <f>IF(ISBLANK(Construction[[#This Row],[DATE]]),"",ROW(Construction[[#This Row],[NUM]])-ROW($A$19))</f>
        <v/>
      </c>
      <c r="B184" s="34"/>
      <c r="C184" s="98"/>
      <c r="D184" s="99"/>
      <c r="E184" s="98"/>
      <c r="F184" s="95"/>
      <c r="G184" s="27"/>
      <c r="H184" s="105"/>
      <c r="I184" s="111">
        <f>IF(Construction[[#This Row],[MOTIF]]="",0,Construction[[#This Row],[MONTANT HTVA REALISE]])</f>
        <v>0</v>
      </c>
      <c r="J184" s="32"/>
      <c r="L184" s="55">
        <f t="shared" si="3"/>
        <v>0</v>
      </c>
    </row>
    <row r="185" spans="1:12" ht="15.75" thickBot="1">
      <c r="A185" s="204" t="str">
        <f>IF(ISBLANK(Construction[[#This Row],[DATE]]),"",ROW(Construction[[#This Row],[NUM]])-ROW($A$19))</f>
        <v/>
      </c>
      <c r="B185" s="34"/>
      <c r="C185" s="98"/>
      <c r="D185" s="99"/>
      <c r="E185" s="98"/>
      <c r="F185" s="95"/>
      <c r="G185" s="27"/>
      <c r="H185" s="105"/>
      <c r="I185" s="111">
        <f>IF(Construction[[#This Row],[MOTIF]]="",0,Construction[[#This Row],[MONTANT HTVA REALISE]])</f>
        <v>0</v>
      </c>
      <c r="J185" s="32"/>
      <c r="L185" s="55">
        <f t="shared" si="3"/>
        <v>0</v>
      </c>
    </row>
    <row r="186" spans="1:12" ht="15.75" thickBot="1">
      <c r="A186" s="204" t="str">
        <f>IF(ISBLANK(Construction[[#This Row],[DATE]]),"",ROW(Construction[[#This Row],[NUM]])-ROW($A$19))</f>
        <v/>
      </c>
      <c r="B186" s="34"/>
      <c r="C186" s="98"/>
      <c r="D186" s="99"/>
      <c r="E186" s="98"/>
      <c r="F186" s="95"/>
      <c r="G186" s="27"/>
      <c r="H186" s="105"/>
      <c r="I186" s="111">
        <f>IF(Construction[[#This Row],[MOTIF]]="",0,Construction[[#This Row],[MONTANT HTVA REALISE]])</f>
        <v>0</v>
      </c>
      <c r="J186" s="32"/>
      <c r="L186" s="55">
        <f t="shared" si="3"/>
        <v>0</v>
      </c>
    </row>
    <row r="187" spans="1:12" ht="15.75" thickBot="1">
      <c r="A187" s="204" t="str">
        <f>IF(ISBLANK(Construction[[#This Row],[DATE]]),"",ROW(Construction[[#This Row],[NUM]])-ROW($A$19))</f>
        <v/>
      </c>
      <c r="B187" s="34"/>
      <c r="C187" s="98"/>
      <c r="D187" s="99"/>
      <c r="E187" s="98"/>
      <c r="F187" s="95"/>
      <c r="G187" s="27"/>
      <c r="H187" s="105"/>
      <c r="I187" s="111">
        <f>IF(Construction[[#This Row],[MOTIF]]="",0,Construction[[#This Row],[MONTANT HTVA REALISE]])</f>
        <v>0</v>
      </c>
      <c r="J187" s="32"/>
      <c r="L187" s="55">
        <f t="shared" si="3"/>
        <v>0</v>
      </c>
    </row>
    <row r="188" spans="1:12" ht="15.75" thickBot="1">
      <c r="A188" s="204" t="str">
        <f>IF(ISBLANK(Construction[[#This Row],[DATE]]),"",ROW(Construction[[#This Row],[NUM]])-ROW($A$19))</f>
        <v/>
      </c>
      <c r="B188" s="34"/>
      <c r="C188" s="98"/>
      <c r="D188" s="99"/>
      <c r="E188" s="98"/>
      <c r="F188" s="95"/>
      <c r="G188" s="27"/>
      <c r="H188" s="105"/>
      <c r="I188" s="111">
        <f>IF(Construction[[#This Row],[MOTIF]]="",0,Construction[[#This Row],[MONTANT HTVA REALISE]])</f>
        <v>0</v>
      </c>
      <c r="J188" s="32"/>
      <c r="L188" s="55">
        <f t="shared" si="3"/>
        <v>0</v>
      </c>
    </row>
    <row r="189" spans="1:12" ht="15.75" thickBot="1">
      <c r="A189" s="204" t="str">
        <f>IF(ISBLANK(Construction[[#This Row],[DATE]]),"",ROW(Construction[[#This Row],[NUM]])-ROW($A$19))</f>
        <v/>
      </c>
      <c r="B189" s="34"/>
      <c r="C189" s="98"/>
      <c r="D189" s="99"/>
      <c r="E189" s="98"/>
      <c r="F189" s="95"/>
      <c r="G189" s="27"/>
      <c r="H189" s="105"/>
      <c r="I189" s="111">
        <f>IF(Construction[[#This Row],[MOTIF]]="",0,Construction[[#This Row],[MONTANT HTVA REALISE]])</f>
        <v>0</v>
      </c>
      <c r="J189" s="32"/>
      <c r="L189" s="55">
        <f t="shared" si="3"/>
        <v>0</v>
      </c>
    </row>
    <row r="190" spans="1:12" ht="15.75" thickBot="1">
      <c r="A190" s="204" t="str">
        <f>IF(ISBLANK(Construction[[#This Row],[DATE]]),"",ROW(Construction[[#This Row],[NUM]])-ROW($A$19))</f>
        <v/>
      </c>
      <c r="B190" s="34"/>
      <c r="C190" s="98"/>
      <c r="D190" s="99"/>
      <c r="E190" s="98"/>
      <c r="F190" s="95"/>
      <c r="G190" s="27"/>
      <c r="H190" s="105"/>
      <c r="I190" s="111">
        <f>IF(Construction[[#This Row],[MOTIF]]="",0,Construction[[#This Row],[MONTANT HTVA REALISE]])</f>
        <v>0</v>
      </c>
      <c r="J190" s="32"/>
      <c r="L190" s="55">
        <f t="shared" si="3"/>
        <v>0</v>
      </c>
    </row>
    <row r="191" spans="1:12" ht="15.75" thickBot="1">
      <c r="A191" s="204" t="str">
        <f>IF(ISBLANK(Construction[[#This Row],[DATE]]),"",ROW(Construction[[#This Row],[NUM]])-ROW($A$19))</f>
        <v/>
      </c>
      <c r="B191" s="34"/>
      <c r="C191" s="98"/>
      <c r="D191" s="99"/>
      <c r="E191" s="98"/>
      <c r="F191" s="95"/>
      <c r="G191" s="27"/>
      <c r="H191" s="105"/>
      <c r="I191" s="111">
        <f>IF(Construction[[#This Row],[MOTIF]]="",0,Construction[[#This Row],[MONTANT HTVA REALISE]])</f>
        <v>0</v>
      </c>
      <c r="J191" s="32"/>
      <c r="L191" s="55">
        <f t="shared" si="3"/>
        <v>0</v>
      </c>
    </row>
    <row r="192" spans="1:12" ht="15.75" thickBot="1">
      <c r="A192" s="204" t="str">
        <f>IF(ISBLANK(Construction[[#This Row],[DATE]]),"",ROW(Construction[[#This Row],[NUM]])-ROW($A$19))</f>
        <v/>
      </c>
      <c r="B192" s="34"/>
      <c r="C192" s="98"/>
      <c r="D192" s="99"/>
      <c r="E192" s="98"/>
      <c r="F192" s="95"/>
      <c r="G192" s="27"/>
      <c r="H192" s="105"/>
      <c r="I192" s="111">
        <f>IF(Construction[[#This Row],[MOTIF]]="",0,Construction[[#This Row],[MONTANT HTVA REALISE]])</f>
        <v>0</v>
      </c>
      <c r="J192" s="32"/>
      <c r="L192" s="55">
        <f t="shared" si="3"/>
        <v>0</v>
      </c>
    </row>
    <row r="193" spans="1:12" ht="15.75" thickBot="1">
      <c r="A193" s="204" t="str">
        <f>IF(ISBLANK(Construction[[#This Row],[DATE]]),"",ROW(Construction[[#This Row],[NUM]])-ROW($A$19))</f>
        <v/>
      </c>
      <c r="B193" s="34"/>
      <c r="C193" s="98"/>
      <c r="D193" s="99"/>
      <c r="E193" s="98"/>
      <c r="F193" s="95"/>
      <c r="G193" s="27"/>
      <c r="H193" s="105"/>
      <c r="I193" s="111">
        <f>IF(Construction[[#This Row],[MOTIF]]="",0,Construction[[#This Row],[MONTANT HTVA REALISE]])</f>
        <v>0</v>
      </c>
      <c r="J193" s="32"/>
      <c r="L193" s="55">
        <f t="shared" si="3"/>
        <v>0</v>
      </c>
    </row>
    <row r="194" spans="1:12" ht="15.75" thickBot="1">
      <c r="A194" s="204" t="str">
        <f>IF(ISBLANK(Construction[[#This Row],[DATE]]),"",ROW(Construction[[#This Row],[NUM]])-ROW($A$19))</f>
        <v/>
      </c>
      <c r="B194" s="34"/>
      <c r="C194" s="98"/>
      <c r="D194" s="99"/>
      <c r="E194" s="98"/>
      <c r="F194" s="95"/>
      <c r="G194" s="27"/>
      <c r="H194" s="105"/>
      <c r="I194" s="111">
        <f>IF(Construction[[#This Row],[MOTIF]]="",0,Construction[[#This Row],[MONTANT HTVA REALISE]])</f>
        <v>0</v>
      </c>
      <c r="J194" s="32"/>
      <c r="L194" s="55">
        <f t="shared" si="3"/>
        <v>0</v>
      </c>
    </row>
    <row r="195" spans="1:12" ht="15.75" thickBot="1">
      <c r="A195" s="204" t="str">
        <f>IF(ISBLANK(Construction[[#This Row],[DATE]]),"",ROW(Construction[[#This Row],[NUM]])-ROW($A$19))</f>
        <v/>
      </c>
      <c r="B195" s="34"/>
      <c r="C195" s="98"/>
      <c r="D195" s="99"/>
      <c r="E195" s="98"/>
      <c r="F195" s="95"/>
      <c r="G195" s="27"/>
      <c r="H195" s="105"/>
      <c r="I195" s="111">
        <f>IF(Construction[[#This Row],[MOTIF]]="",0,Construction[[#This Row],[MONTANT HTVA REALISE]])</f>
        <v>0</v>
      </c>
      <c r="J195" s="32"/>
      <c r="L195" s="55">
        <f t="shared" si="3"/>
        <v>0</v>
      </c>
    </row>
    <row r="196" spans="1:12" ht="15.75" thickBot="1">
      <c r="A196" s="204" t="str">
        <f>IF(ISBLANK(Construction[[#This Row],[DATE]]),"",ROW(Construction[[#This Row],[NUM]])-ROW($A$19))</f>
        <v/>
      </c>
      <c r="B196" s="34"/>
      <c r="C196" s="98"/>
      <c r="D196" s="99"/>
      <c r="E196" s="98"/>
      <c r="F196" s="95"/>
      <c r="G196" s="27"/>
      <c r="H196" s="105"/>
      <c r="I196" s="111">
        <f>IF(Construction[[#This Row],[MOTIF]]="",0,Construction[[#This Row],[MONTANT HTVA REALISE]])</f>
        <v>0</v>
      </c>
      <c r="J196" s="32"/>
      <c r="L196" s="55">
        <f t="shared" si="3"/>
        <v>0</v>
      </c>
    </row>
    <row r="197" spans="1:12" ht="15.75" thickBot="1">
      <c r="A197" s="204" t="str">
        <f>IF(ISBLANK(Construction[[#This Row],[DATE]]),"",ROW(Construction[[#This Row],[NUM]])-ROW($A$19))</f>
        <v/>
      </c>
      <c r="B197" s="34"/>
      <c r="C197" s="98"/>
      <c r="D197" s="99"/>
      <c r="E197" s="98"/>
      <c r="F197" s="95"/>
      <c r="G197" s="27"/>
      <c r="H197" s="105"/>
      <c r="I197" s="111">
        <f>IF(Construction[[#This Row],[MOTIF]]="",0,Construction[[#This Row],[MONTANT HTVA REALISE]])</f>
        <v>0</v>
      </c>
      <c r="J197" s="32"/>
      <c r="L197" s="55">
        <f t="shared" si="3"/>
        <v>0</v>
      </c>
    </row>
    <row r="198" spans="1:12" ht="15.75" thickBot="1">
      <c r="A198" s="204" t="str">
        <f>IF(ISBLANK(Construction[[#This Row],[DATE]]),"",ROW(Construction[[#This Row],[NUM]])-ROW($A$19))</f>
        <v/>
      </c>
      <c r="B198" s="34"/>
      <c r="C198" s="98"/>
      <c r="D198" s="99"/>
      <c r="E198" s="98"/>
      <c r="F198" s="95"/>
      <c r="G198" s="27"/>
      <c r="H198" s="105"/>
      <c r="I198" s="111">
        <f>IF(Construction[[#This Row],[MOTIF]]="",0,Construction[[#This Row],[MONTANT HTVA REALISE]])</f>
        <v>0</v>
      </c>
      <c r="J198" s="32"/>
      <c r="L198" s="55">
        <f t="shared" si="3"/>
        <v>0</v>
      </c>
    </row>
    <row r="199" spans="1:12" ht="15.75" thickBot="1">
      <c r="A199" s="204" t="str">
        <f>IF(ISBLANK(Construction[[#This Row],[DATE]]),"",ROW(Construction[[#This Row],[NUM]])-ROW($A$19))</f>
        <v/>
      </c>
      <c r="B199" s="34"/>
      <c r="C199" s="98"/>
      <c r="D199" s="99"/>
      <c r="E199" s="98"/>
      <c r="F199" s="95"/>
      <c r="G199" s="27"/>
      <c r="H199" s="105"/>
      <c r="I199" s="111">
        <f>IF(Construction[[#This Row],[MOTIF]]="",0,Construction[[#This Row],[MONTANT HTVA REALISE]])</f>
        <v>0</v>
      </c>
      <c r="J199" s="32"/>
      <c r="L199" s="55">
        <f t="shared" si="3"/>
        <v>0</v>
      </c>
    </row>
    <row r="200" spans="1:12" ht="15.75" thickBot="1">
      <c r="A200" s="204" t="str">
        <f>IF(ISBLANK(Construction[[#This Row],[DATE]]),"",ROW(Construction[[#This Row],[NUM]])-ROW($A$19))</f>
        <v/>
      </c>
      <c r="B200" s="34"/>
      <c r="C200" s="98"/>
      <c r="D200" s="99"/>
      <c r="E200" s="98"/>
      <c r="F200" s="95"/>
      <c r="G200" s="27"/>
      <c r="H200" s="105"/>
      <c r="I200" s="111">
        <f>IF(Construction[[#This Row],[MOTIF]]="",0,Construction[[#This Row],[MONTANT HTVA REALISE]])</f>
        <v>0</v>
      </c>
      <c r="J200" s="32"/>
      <c r="L200" s="55">
        <f t="shared" si="3"/>
        <v>0</v>
      </c>
    </row>
    <row r="201" spans="1:12" ht="15.75" thickBot="1">
      <c r="A201" s="204" t="str">
        <f>IF(ISBLANK(Construction[[#This Row],[DATE]]),"",ROW(Construction[[#This Row],[NUM]])-ROW($A$19))</f>
        <v/>
      </c>
      <c r="B201" s="34"/>
      <c r="C201" s="98"/>
      <c r="D201" s="99"/>
      <c r="E201" s="98"/>
      <c r="F201" s="95"/>
      <c r="G201" s="27"/>
      <c r="H201" s="105"/>
      <c r="I201" s="111">
        <f>IF(Construction[[#This Row],[MOTIF]]="",0,Construction[[#This Row],[MONTANT HTVA REALISE]])</f>
        <v>0</v>
      </c>
      <c r="J201" s="32"/>
      <c r="L201" s="55">
        <f t="shared" si="3"/>
        <v>0</v>
      </c>
    </row>
    <row r="202" spans="1:12" ht="15.75" thickBot="1">
      <c r="A202" s="204" t="str">
        <f>IF(ISBLANK(Construction[[#This Row],[DATE]]),"",ROW(Construction[[#This Row],[NUM]])-ROW($A$19))</f>
        <v/>
      </c>
      <c r="B202" s="34"/>
      <c r="C202" s="98"/>
      <c r="D202" s="99"/>
      <c r="E202" s="98"/>
      <c r="F202" s="95"/>
      <c r="G202" s="27"/>
      <c r="H202" s="105"/>
      <c r="I202" s="111">
        <f>IF(Construction[[#This Row],[MOTIF]]="",0,Construction[[#This Row],[MONTANT HTVA REALISE]])</f>
        <v>0</v>
      </c>
      <c r="J202" s="32"/>
      <c r="L202" s="55">
        <f t="shared" si="3"/>
        <v>0</v>
      </c>
    </row>
    <row r="203" spans="1:12" ht="15.75" thickBot="1">
      <c r="A203" s="204" t="str">
        <f>IF(ISBLANK(Construction[[#This Row],[DATE]]),"",ROW(Construction[[#This Row],[NUM]])-ROW($A$19))</f>
        <v/>
      </c>
      <c r="B203" s="34"/>
      <c r="C203" s="98"/>
      <c r="D203" s="99"/>
      <c r="E203" s="98"/>
      <c r="F203" s="95"/>
      <c r="G203" s="27"/>
      <c r="H203" s="105"/>
      <c r="I203" s="111">
        <f>IF(Construction[[#This Row],[MOTIF]]="",0,Construction[[#This Row],[MONTANT HTVA REALISE]])</f>
        <v>0</v>
      </c>
      <c r="J203" s="32"/>
      <c r="L203" s="55">
        <f t="shared" si="3"/>
        <v>0</v>
      </c>
    </row>
    <row r="204" spans="1:12" ht="15.75" thickBot="1">
      <c r="A204" s="204" t="str">
        <f>IF(ISBLANK(Construction[[#This Row],[DATE]]),"",ROW(Construction[[#This Row],[NUM]])-ROW($A$19))</f>
        <v/>
      </c>
      <c r="B204" s="34"/>
      <c r="C204" s="98"/>
      <c r="D204" s="99"/>
      <c r="E204" s="98"/>
      <c r="F204" s="95"/>
      <c r="G204" s="27"/>
      <c r="H204" s="105"/>
      <c r="I204" s="111">
        <f>IF(Construction[[#This Row],[MOTIF]]="",0,Construction[[#This Row],[MONTANT HTVA REALISE]])</f>
        <v>0</v>
      </c>
      <c r="J204" s="32"/>
      <c r="L204" s="55">
        <f t="shared" si="3"/>
        <v>0</v>
      </c>
    </row>
    <row r="205" spans="1:12" ht="15.75" thickBot="1">
      <c r="A205" s="204" t="str">
        <f>IF(ISBLANK(Construction[[#This Row],[DATE]]),"",ROW(Construction[[#This Row],[NUM]])-ROW($A$19))</f>
        <v/>
      </c>
      <c r="B205" s="34"/>
      <c r="C205" s="98"/>
      <c r="D205" s="99"/>
      <c r="E205" s="98"/>
      <c r="F205" s="95"/>
      <c r="G205" s="27"/>
      <c r="H205" s="105"/>
      <c r="I205" s="111">
        <f>IF(Construction[[#This Row],[MOTIF]]="",0,Construction[[#This Row],[MONTANT HTVA REALISE]])</f>
        <v>0</v>
      </c>
      <c r="J205" s="32"/>
      <c r="L205" s="55">
        <f t="shared" si="3"/>
        <v>0</v>
      </c>
    </row>
    <row r="206" spans="1:12" ht="15.75" thickBot="1">
      <c r="A206" s="204" t="str">
        <f>IF(ISBLANK(Construction[[#This Row],[DATE]]),"",ROW(Construction[[#This Row],[NUM]])-ROW($A$19))</f>
        <v/>
      </c>
      <c r="B206" s="34"/>
      <c r="C206" s="98"/>
      <c r="D206" s="99"/>
      <c r="E206" s="98"/>
      <c r="F206" s="95"/>
      <c r="G206" s="27"/>
      <c r="H206" s="105"/>
      <c r="I206" s="111">
        <f>IF(Construction[[#This Row],[MOTIF]]="",0,Construction[[#This Row],[MONTANT HTVA REALISE]])</f>
        <v>0</v>
      </c>
      <c r="J206" s="32"/>
      <c r="L206" s="55">
        <f t="shared" si="3"/>
        <v>0</v>
      </c>
    </row>
    <row r="207" spans="1:12" ht="15.75" thickBot="1">
      <c r="A207" s="204" t="str">
        <f>IF(ISBLANK(Construction[[#This Row],[DATE]]),"",ROW(Construction[[#This Row],[NUM]])-ROW($A$19))</f>
        <v/>
      </c>
      <c r="B207" s="34"/>
      <c r="C207" s="98"/>
      <c r="D207" s="99"/>
      <c r="E207" s="98"/>
      <c r="F207" s="95"/>
      <c r="G207" s="27"/>
      <c r="H207" s="105"/>
      <c r="I207" s="111">
        <f>IF(Construction[[#This Row],[MOTIF]]="",0,Construction[[#This Row],[MONTANT HTVA REALISE]])</f>
        <v>0</v>
      </c>
      <c r="J207" s="32"/>
      <c r="L207" s="55">
        <f t="shared" si="3"/>
        <v>0</v>
      </c>
    </row>
    <row r="208" spans="1:12" ht="15.75" thickBot="1">
      <c r="A208" s="204" t="str">
        <f>IF(ISBLANK(Construction[[#This Row],[DATE]]),"",ROW(Construction[[#This Row],[NUM]])-ROW($A$19))</f>
        <v/>
      </c>
      <c r="B208" s="34"/>
      <c r="C208" s="98"/>
      <c r="D208" s="99"/>
      <c r="E208" s="98"/>
      <c r="F208" s="95"/>
      <c r="G208" s="27"/>
      <c r="H208" s="105"/>
      <c r="I208" s="111">
        <f>IF(Construction[[#This Row],[MOTIF]]="",0,Construction[[#This Row],[MONTANT HTVA REALISE]])</f>
        <v>0</v>
      </c>
      <c r="J208" s="32"/>
      <c r="L208" s="55">
        <f t="shared" si="3"/>
        <v>0</v>
      </c>
    </row>
    <row r="209" spans="1:12" ht="15.75" thickBot="1">
      <c r="A209" s="204" t="str">
        <f>IF(ISBLANK(Construction[[#This Row],[DATE]]),"",ROW(Construction[[#This Row],[NUM]])-ROW($A$19))</f>
        <v/>
      </c>
      <c r="B209" s="34"/>
      <c r="C209" s="98"/>
      <c r="D209" s="99"/>
      <c r="E209" s="98"/>
      <c r="F209" s="95"/>
      <c r="G209" s="27"/>
      <c r="H209" s="105"/>
      <c r="I209" s="111">
        <f>IF(Construction[[#This Row],[MOTIF]]="",0,Construction[[#This Row],[MONTANT HTVA REALISE]])</f>
        <v>0</v>
      </c>
      <c r="J209" s="32"/>
      <c r="L209" s="55">
        <f t="shared" si="3"/>
        <v>0</v>
      </c>
    </row>
    <row r="210" spans="1:12" ht="15.75" thickBot="1">
      <c r="A210" s="204" t="str">
        <f>IF(ISBLANK(Construction[[#This Row],[DATE]]),"",ROW(Construction[[#This Row],[NUM]])-ROW($A$19))</f>
        <v/>
      </c>
      <c r="B210" s="34"/>
      <c r="C210" s="98"/>
      <c r="D210" s="99"/>
      <c r="E210" s="98"/>
      <c r="F210" s="95"/>
      <c r="G210" s="27"/>
      <c r="H210" s="105"/>
      <c r="I210" s="111">
        <f>IF(Construction[[#This Row],[MOTIF]]="",0,Construction[[#This Row],[MONTANT HTVA REALISE]])</f>
        <v>0</v>
      </c>
      <c r="J210" s="32"/>
      <c r="L210" s="55">
        <f t="shared" si="3"/>
        <v>0</v>
      </c>
    </row>
    <row r="211" spans="1:12" ht="15.75" thickBot="1">
      <c r="A211" s="204" t="str">
        <f>IF(ISBLANK(Construction[[#This Row],[DATE]]),"",ROW(Construction[[#This Row],[NUM]])-ROW($A$19))</f>
        <v/>
      </c>
      <c r="B211" s="34"/>
      <c r="C211" s="98"/>
      <c r="D211" s="99"/>
      <c r="E211" s="98"/>
      <c r="F211" s="95"/>
      <c r="G211" s="27"/>
      <c r="H211" s="105"/>
      <c r="I211" s="111">
        <f>IF(Construction[[#This Row],[MOTIF]]="",0,Construction[[#This Row],[MONTANT HTVA REALISE]])</f>
        <v>0</v>
      </c>
      <c r="J211" s="32"/>
      <c r="L211" s="55">
        <f t="shared" si="3"/>
        <v>0</v>
      </c>
    </row>
    <row r="212" spans="1:12" ht="15.75" thickBot="1">
      <c r="A212" s="204" t="str">
        <f>IF(ISBLANK(Construction[[#This Row],[DATE]]),"",ROW(Construction[[#This Row],[NUM]])-ROW($A$19))</f>
        <v/>
      </c>
      <c r="B212" s="34"/>
      <c r="C212" s="98"/>
      <c r="D212" s="99"/>
      <c r="E212" s="98"/>
      <c r="F212" s="95"/>
      <c r="G212" s="27"/>
      <c r="H212" s="105"/>
      <c r="I212" s="111">
        <f>IF(Construction[[#This Row],[MOTIF]]="",0,Construction[[#This Row],[MONTANT HTVA REALISE]])</f>
        <v>0</v>
      </c>
      <c r="J212" s="32"/>
      <c r="L212" s="55">
        <f t="shared" si="3"/>
        <v>0</v>
      </c>
    </row>
    <row r="213" spans="1:12" ht="15.75" thickBot="1">
      <c r="A213" s="204" t="str">
        <f>IF(ISBLANK(Construction[[#This Row],[DATE]]),"",ROW(Construction[[#This Row],[NUM]])-ROW($A$19))</f>
        <v/>
      </c>
      <c r="B213" s="34"/>
      <c r="C213" s="98"/>
      <c r="D213" s="99"/>
      <c r="E213" s="98"/>
      <c r="F213" s="95"/>
      <c r="G213" s="27"/>
      <c r="H213" s="105"/>
      <c r="I213" s="111">
        <f>IF(Construction[[#This Row],[MOTIF]]="",0,Construction[[#This Row],[MONTANT HTVA REALISE]])</f>
        <v>0</v>
      </c>
      <c r="J213" s="32"/>
      <c r="L213" s="55">
        <f t="shared" si="3"/>
        <v>0</v>
      </c>
    </row>
    <row r="214" spans="1:12" ht="15.75" thickBot="1">
      <c r="A214" s="204" t="str">
        <f>IF(ISBLANK(Construction[[#This Row],[DATE]]),"",ROW(Construction[[#This Row],[NUM]])-ROW($A$19))</f>
        <v/>
      </c>
      <c r="B214" s="34"/>
      <c r="C214" s="98"/>
      <c r="D214" s="99"/>
      <c r="E214" s="98"/>
      <c r="F214" s="95"/>
      <c r="G214" s="27"/>
      <c r="H214" s="105"/>
      <c r="I214" s="111">
        <f>IF(Construction[[#This Row],[MOTIF]]="",0,Construction[[#This Row],[MONTANT HTVA REALISE]])</f>
        <v>0</v>
      </c>
      <c r="J214" s="32"/>
      <c r="L214" s="55">
        <f t="shared" ref="L214:L277" si="4">+F214-I214</f>
        <v>0</v>
      </c>
    </row>
    <row r="215" spans="1:12" ht="15.75" thickBot="1">
      <c r="A215" s="204" t="str">
        <f>IF(ISBLANK(Construction[[#This Row],[DATE]]),"",ROW(Construction[[#This Row],[NUM]])-ROW($A$19))</f>
        <v/>
      </c>
      <c r="B215" s="34"/>
      <c r="C215" s="98"/>
      <c r="D215" s="99"/>
      <c r="E215" s="98"/>
      <c r="F215" s="95"/>
      <c r="G215" s="27"/>
      <c r="H215" s="105"/>
      <c r="I215" s="111">
        <f>IF(Construction[[#This Row],[MOTIF]]="",0,Construction[[#This Row],[MONTANT HTVA REALISE]])</f>
        <v>0</v>
      </c>
      <c r="J215" s="32"/>
      <c r="L215" s="55">
        <f t="shared" si="4"/>
        <v>0</v>
      </c>
    </row>
    <row r="216" spans="1:12" ht="15.75" thickBot="1">
      <c r="A216" s="204" t="str">
        <f>IF(ISBLANK(Construction[[#This Row],[DATE]]),"",ROW(Construction[[#This Row],[NUM]])-ROW($A$19))</f>
        <v/>
      </c>
      <c r="B216" s="34"/>
      <c r="C216" s="98"/>
      <c r="D216" s="99"/>
      <c r="E216" s="98"/>
      <c r="F216" s="95"/>
      <c r="G216" s="27"/>
      <c r="H216" s="105"/>
      <c r="I216" s="111">
        <f>IF(Construction[[#This Row],[MOTIF]]="",0,Construction[[#This Row],[MONTANT HTVA REALISE]])</f>
        <v>0</v>
      </c>
      <c r="J216" s="32"/>
      <c r="L216" s="55">
        <f t="shared" si="4"/>
        <v>0</v>
      </c>
    </row>
    <row r="217" spans="1:12" ht="15.75" thickBot="1">
      <c r="A217" s="204" t="str">
        <f>IF(ISBLANK(Construction[[#This Row],[DATE]]),"",ROW(Construction[[#This Row],[NUM]])-ROW($A$19))</f>
        <v/>
      </c>
      <c r="B217" s="34"/>
      <c r="C217" s="98"/>
      <c r="D217" s="99"/>
      <c r="E217" s="98"/>
      <c r="F217" s="95"/>
      <c r="G217" s="27"/>
      <c r="H217" s="105"/>
      <c r="I217" s="111">
        <f>IF(Construction[[#This Row],[MOTIF]]="",0,Construction[[#This Row],[MONTANT HTVA REALISE]])</f>
        <v>0</v>
      </c>
      <c r="J217" s="32"/>
      <c r="L217" s="55">
        <f t="shared" si="4"/>
        <v>0</v>
      </c>
    </row>
    <row r="218" spans="1:12" ht="15.75" thickBot="1">
      <c r="A218" s="204" t="str">
        <f>IF(ISBLANK(Construction[[#This Row],[DATE]]),"",ROW(Construction[[#This Row],[NUM]])-ROW($A$19))</f>
        <v/>
      </c>
      <c r="B218" s="34"/>
      <c r="C218" s="98"/>
      <c r="D218" s="99"/>
      <c r="E218" s="98"/>
      <c r="F218" s="95"/>
      <c r="G218" s="27"/>
      <c r="H218" s="105"/>
      <c r="I218" s="111">
        <f>IF(Construction[[#This Row],[MOTIF]]="",0,Construction[[#This Row],[MONTANT HTVA REALISE]])</f>
        <v>0</v>
      </c>
      <c r="J218" s="32"/>
      <c r="L218" s="55">
        <f t="shared" si="4"/>
        <v>0</v>
      </c>
    </row>
    <row r="219" spans="1:12" ht="15.75" thickBot="1">
      <c r="A219" s="204" t="str">
        <f>IF(ISBLANK(Construction[[#This Row],[DATE]]),"",ROW(Construction[[#This Row],[NUM]])-ROW($A$19))</f>
        <v/>
      </c>
      <c r="B219" s="34"/>
      <c r="C219" s="98"/>
      <c r="D219" s="99"/>
      <c r="E219" s="98"/>
      <c r="F219" s="95"/>
      <c r="G219" s="27"/>
      <c r="H219" s="105"/>
      <c r="I219" s="111">
        <f>IF(Construction[[#This Row],[MOTIF]]="",0,Construction[[#This Row],[MONTANT HTVA REALISE]])</f>
        <v>0</v>
      </c>
      <c r="J219" s="32"/>
      <c r="L219" s="55">
        <f t="shared" si="4"/>
        <v>0</v>
      </c>
    </row>
    <row r="220" spans="1:12" ht="15.75" thickBot="1">
      <c r="A220" s="204" t="str">
        <f>IF(ISBLANK(Construction[[#This Row],[DATE]]),"",ROW(Construction[[#This Row],[NUM]])-ROW($A$19))</f>
        <v/>
      </c>
      <c r="B220" s="34"/>
      <c r="C220" s="98"/>
      <c r="D220" s="99"/>
      <c r="E220" s="98"/>
      <c r="F220" s="95"/>
      <c r="G220" s="27"/>
      <c r="H220" s="105"/>
      <c r="I220" s="111">
        <f>IF(Construction[[#This Row],[MOTIF]]="",0,Construction[[#This Row],[MONTANT HTVA REALISE]])</f>
        <v>0</v>
      </c>
      <c r="J220" s="32"/>
      <c r="L220" s="55">
        <f t="shared" si="4"/>
        <v>0</v>
      </c>
    </row>
    <row r="221" spans="1:12" ht="15.75" thickBot="1">
      <c r="A221" s="204" t="str">
        <f>IF(ISBLANK(Construction[[#This Row],[DATE]]),"",ROW(Construction[[#This Row],[NUM]])-ROW($A$19))</f>
        <v/>
      </c>
      <c r="B221" s="34"/>
      <c r="C221" s="98"/>
      <c r="D221" s="99"/>
      <c r="E221" s="98"/>
      <c r="F221" s="95"/>
      <c r="G221" s="27"/>
      <c r="H221" s="105"/>
      <c r="I221" s="111">
        <f>IF(Construction[[#This Row],[MOTIF]]="",0,Construction[[#This Row],[MONTANT HTVA REALISE]])</f>
        <v>0</v>
      </c>
      <c r="J221" s="32"/>
      <c r="L221" s="55">
        <f t="shared" si="4"/>
        <v>0</v>
      </c>
    </row>
    <row r="222" spans="1:12" ht="15.75" thickBot="1">
      <c r="A222" s="204" t="str">
        <f>IF(ISBLANK(Construction[[#This Row],[DATE]]),"",ROW(Construction[[#This Row],[NUM]])-ROW($A$19))</f>
        <v/>
      </c>
      <c r="B222" s="34"/>
      <c r="C222" s="98"/>
      <c r="D222" s="99"/>
      <c r="E222" s="98"/>
      <c r="F222" s="95"/>
      <c r="G222" s="27"/>
      <c r="H222" s="105"/>
      <c r="I222" s="111">
        <f>IF(Construction[[#This Row],[MOTIF]]="",0,Construction[[#This Row],[MONTANT HTVA REALISE]])</f>
        <v>0</v>
      </c>
      <c r="J222" s="32"/>
      <c r="L222" s="55">
        <f t="shared" si="4"/>
        <v>0</v>
      </c>
    </row>
    <row r="223" spans="1:12" ht="15.75" thickBot="1">
      <c r="A223" s="204" t="str">
        <f>IF(ISBLANK(Construction[[#This Row],[DATE]]),"",ROW(Construction[[#This Row],[NUM]])-ROW($A$19))</f>
        <v/>
      </c>
      <c r="B223" s="34"/>
      <c r="C223" s="98"/>
      <c r="D223" s="99"/>
      <c r="E223" s="98"/>
      <c r="F223" s="95"/>
      <c r="G223" s="27"/>
      <c r="H223" s="105"/>
      <c r="I223" s="111">
        <f>IF(Construction[[#This Row],[MOTIF]]="",0,Construction[[#This Row],[MONTANT HTVA REALISE]])</f>
        <v>0</v>
      </c>
      <c r="J223" s="32"/>
      <c r="L223" s="55">
        <f t="shared" si="4"/>
        <v>0</v>
      </c>
    </row>
    <row r="224" spans="1:12" ht="15.75" thickBot="1">
      <c r="A224" s="204" t="str">
        <f>IF(ISBLANK(Construction[[#This Row],[DATE]]),"",ROW(Construction[[#This Row],[NUM]])-ROW($A$19))</f>
        <v/>
      </c>
      <c r="B224" s="34"/>
      <c r="C224" s="98"/>
      <c r="D224" s="99"/>
      <c r="E224" s="98"/>
      <c r="F224" s="95"/>
      <c r="G224" s="27"/>
      <c r="H224" s="105"/>
      <c r="I224" s="111">
        <f>IF(Construction[[#This Row],[MOTIF]]="",0,Construction[[#This Row],[MONTANT HTVA REALISE]])</f>
        <v>0</v>
      </c>
      <c r="J224" s="32"/>
      <c r="L224" s="55">
        <f t="shared" si="4"/>
        <v>0</v>
      </c>
    </row>
    <row r="225" spans="1:12" ht="15.75" thickBot="1">
      <c r="A225" s="204" t="str">
        <f>IF(ISBLANK(Construction[[#This Row],[DATE]]),"",ROW(Construction[[#This Row],[NUM]])-ROW($A$19))</f>
        <v/>
      </c>
      <c r="B225" s="34"/>
      <c r="C225" s="98"/>
      <c r="D225" s="99"/>
      <c r="E225" s="98"/>
      <c r="F225" s="95"/>
      <c r="G225" s="27"/>
      <c r="H225" s="105"/>
      <c r="I225" s="111">
        <f>IF(Construction[[#This Row],[MOTIF]]="",0,Construction[[#This Row],[MONTANT HTVA REALISE]])</f>
        <v>0</v>
      </c>
      <c r="J225" s="32"/>
      <c r="L225" s="55">
        <f t="shared" si="4"/>
        <v>0</v>
      </c>
    </row>
    <row r="226" spans="1:12" ht="15.75" thickBot="1">
      <c r="A226" s="204" t="str">
        <f>IF(ISBLANK(Construction[[#This Row],[DATE]]),"",ROW(Construction[[#This Row],[NUM]])-ROW($A$19))</f>
        <v/>
      </c>
      <c r="B226" s="34"/>
      <c r="C226" s="98"/>
      <c r="D226" s="99"/>
      <c r="E226" s="98"/>
      <c r="F226" s="95"/>
      <c r="G226" s="27"/>
      <c r="H226" s="105"/>
      <c r="I226" s="111">
        <f>IF(Construction[[#This Row],[MOTIF]]="",0,Construction[[#This Row],[MONTANT HTVA REALISE]])</f>
        <v>0</v>
      </c>
      <c r="J226" s="32"/>
      <c r="L226" s="55">
        <f t="shared" si="4"/>
        <v>0</v>
      </c>
    </row>
    <row r="227" spans="1:12" ht="15.75" thickBot="1">
      <c r="A227" s="204" t="str">
        <f>IF(ISBLANK(Construction[[#This Row],[DATE]]),"",ROW(Construction[[#This Row],[NUM]])-ROW($A$19))</f>
        <v/>
      </c>
      <c r="B227" s="34"/>
      <c r="C227" s="98"/>
      <c r="D227" s="99"/>
      <c r="E227" s="98"/>
      <c r="F227" s="95"/>
      <c r="G227" s="27"/>
      <c r="H227" s="105"/>
      <c r="I227" s="111">
        <f>IF(Construction[[#This Row],[MOTIF]]="",0,Construction[[#This Row],[MONTANT HTVA REALISE]])</f>
        <v>0</v>
      </c>
      <c r="J227" s="32"/>
      <c r="L227" s="55">
        <f t="shared" si="4"/>
        <v>0</v>
      </c>
    </row>
    <row r="228" spans="1:12" ht="15.75" thickBot="1">
      <c r="A228" s="204" t="str">
        <f>IF(ISBLANK(Construction[[#This Row],[DATE]]),"",ROW(Construction[[#This Row],[NUM]])-ROW($A$19))</f>
        <v/>
      </c>
      <c r="B228" s="34"/>
      <c r="C228" s="98"/>
      <c r="D228" s="99"/>
      <c r="E228" s="98"/>
      <c r="F228" s="95"/>
      <c r="G228" s="27"/>
      <c r="H228" s="105"/>
      <c r="I228" s="111">
        <f>IF(Construction[[#This Row],[MOTIF]]="",0,Construction[[#This Row],[MONTANT HTVA REALISE]])</f>
        <v>0</v>
      </c>
      <c r="J228" s="32"/>
      <c r="L228" s="55">
        <f t="shared" si="4"/>
        <v>0</v>
      </c>
    </row>
    <row r="229" spans="1:12" ht="15.75" thickBot="1">
      <c r="A229" s="204" t="str">
        <f>IF(ISBLANK(Construction[[#This Row],[DATE]]),"",ROW(Construction[[#This Row],[NUM]])-ROW($A$19))</f>
        <v/>
      </c>
      <c r="B229" s="34"/>
      <c r="C229" s="98"/>
      <c r="D229" s="99"/>
      <c r="E229" s="98"/>
      <c r="F229" s="95"/>
      <c r="G229" s="27"/>
      <c r="H229" s="105"/>
      <c r="I229" s="111">
        <f>IF(Construction[[#This Row],[MOTIF]]="",0,Construction[[#This Row],[MONTANT HTVA REALISE]])</f>
        <v>0</v>
      </c>
      <c r="J229" s="32"/>
      <c r="L229" s="55">
        <f t="shared" si="4"/>
        <v>0</v>
      </c>
    </row>
    <row r="230" spans="1:12" ht="15.75" thickBot="1">
      <c r="A230" s="204" t="str">
        <f>IF(ISBLANK(Construction[[#This Row],[DATE]]),"",ROW(Construction[[#This Row],[NUM]])-ROW($A$19))</f>
        <v/>
      </c>
      <c r="B230" s="34"/>
      <c r="C230" s="98"/>
      <c r="D230" s="99"/>
      <c r="E230" s="98"/>
      <c r="F230" s="95"/>
      <c r="G230" s="27"/>
      <c r="H230" s="105"/>
      <c r="I230" s="111">
        <f>IF(Construction[[#This Row],[MOTIF]]="",0,Construction[[#This Row],[MONTANT HTVA REALISE]])</f>
        <v>0</v>
      </c>
      <c r="J230" s="32"/>
      <c r="L230" s="55">
        <f t="shared" si="4"/>
        <v>0</v>
      </c>
    </row>
    <row r="231" spans="1:12" ht="15.75" thickBot="1">
      <c r="A231" s="204" t="str">
        <f>IF(ISBLANK(Construction[[#This Row],[DATE]]),"",ROW(Construction[[#This Row],[NUM]])-ROW($A$19))</f>
        <v/>
      </c>
      <c r="B231" s="34"/>
      <c r="C231" s="98"/>
      <c r="D231" s="99"/>
      <c r="E231" s="98"/>
      <c r="F231" s="95"/>
      <c r="G231" s="27"/>
      <c r="H231" s="105"/>
      <c r="I231" s="111">
        <f>IF(Construction[[#This Row],[MOTIF]]="",0,Construction[[#This Row],[MONTANT HTVA REALISE]])</f>
        <v>0</v>
      </c>
      <c r="J231" s="32"/>
      <c r="L231" s="55">
        <f t="shared" si="4"/>
        <v>0</v>
      </c>
    </row>
    <row r="232" spans="1:12" ht="15.75" thickBot="1">
      <c r="A232" s="204" t="str">
        <f>IF(ISBLANK(Construction[[#This Row],[DATE]]),"",ROW(Construction[[#This Row],[NUM]])-ROW($A$19))</f>
        <v/>
      </c>
      <c r="B232" s="34"/>
      <c r="C232" s="98"/>
      <c r="D232" s="99"/>
      <c r="E232" s="98"/>
      <c r="F232" s="95"/>
      <c r="G232" s="27"/>
      <c r="H232" s="105"/>
      <c r="I232" s="111">
        <f>IF(Construction[[#This Row],[MOTIF]]="",0,Construction[[#This Row],[MONTANT HTVA REALISE]])</f>
        <v>0</v>
      </c>
      <c r="J232" s="32"/>
      <c r="L232" s="55">
        <f t="shared" si="4"/>
        <v>0</v>
      </c>
    </row>
    <row r="233" spans="1:12" ht="15.75" thickBot="1">
      <c r="A233" s="204" t="str">
        <f>IF(ISBLANK(Construction[[#This Row],[DATE]]),"",ROW(Construction[[#This Row],[NUM]])-ROW($A$19))</f>
        <v/>
      </c>
      <c r="B233" s="34"/>
      <c r="C233" s="98"/>
      <c r="D233" s="99"/>
      <c r="E233" s="98"/>
      <c r="F233" s="95"/>
      <c r="G233" s="27"/>
      <c r="H233" s="105"/>
      <c r="I233" s="111">
        <f>IF(Construction[[#This Row],[MOTIF]]="",0,Construction[[#This Row],[MONTANT HTVA REALISE]])</f>
        <v>0</v>
      </c>
      <c r="J233" s="32"/>
      <c r="L233" s="55">
        <f t="shared" si="4"/>
        <v>0</v>
      </c>
    </row>
    <row r="234" spans="1:12" ht="15.75" thickBot="1">
      <c r="A234" s="204" t="str">
        <f>IF(ISBLANK(Construction[[#This Row],[DATE]]),"",ROW(Construction[[#This Row],[NUM]])-ROW($A$19))</f>
        <v/>
      </c>
      <c r="B234" s="34"/>
      <c r="C234" s="98"/>
      <c r="D234" s="99"/>
      <c r="E234" s="98"/>
      <c r="F234" s="95"/>
      <c r="G234" s="27"/>
      <c r="H234" s="105"/>
      <c r="I234" s="111">
        <f>IF(Construction[[#This Row],[MOTIF]]="",0,Construction[[#This Row],[MONTANT HTVA REALISE]])</f>
        <v>0</v>
      </c>
      <c r="J234" s="32"/>
      <c r="L234" s="55">
        <f t="shared" si="4"/>
        <v>0</v>
      </c>
    </row>
    <row r="235" spans="1:12" ht="15.75" thickBot="1">
      <c r="A235" s="204" t="str">
        <f>IF(ISBLANK(Construction[[#This Row],[DATE]]),"",ROW(Construction[[#This Row],[NUM]])-ROW($A$19))</f>
        <v/>
      </c>
      <c r="B235" s="34"/>
      <c r="C235" s="98"/>
      <c r="D235" s="99"/>
      <c r="E235" s="98"/>
      <c r="F235" s="95"/>
      <c r="G235" s="27"/>
      <c r="H235" s="105"/>
      <c r="I235" s="111">
        <f>IF(Construction[[#This Row],[MOTIF]]="",0,Construction[[#This Row],[MONTANT HTVA REALISE]])</f>
        <v>0</v>
      </c>
      <c r="J235" s="32"/>
      <c r="L235" s="55">
        <f t="shared" si="4"/>
        <v>0</v>
      </c>
    </row>
    <row r="236" spans="1:12" ht="15.75" thickBot="1">
      <c r="A236" s="204" t="str">
        <f>IF(ISBLANK(Construction[[#This Row],[DATE]]),"",ROW(Construction[[#This Row],[NUM]])-ROW($A$19))</f>
        <v/>
      </c>
      <c r="B236" s="34"/>
      <c r="C236" s="98"/>
      <c r="D236" s="99"/>
      <c r="E236" s="98"/>
      <c r="F236" s="95"/>
      <c r="G236" s="27"/>
      <c r="H236" s="105"/>
      <c r="I236" s="111">
        <f>IF(Construction[[#This Row],[MOTIF]]="",0,Construction[[#This Row],[MONTANT HTVA REALISE]])</f>
        <v>0</v>
      </c>
      <c r="J236" s="32"/>
      <c r="L236" s="55">
        <f t="shared" si="4"/>
        <v>0</v>
      </c>
    </row>
    <row r="237" spans="1:12" ht="15.75" thickBot="1">
      <c r="A237" s="204" t="str">
        <f>IF(ISBLANK(Construction[[#This Row],[DATE]]),"",ROW(Construction[[#This Row],[NUM]])-ROW($A$19))</f>
        <v/>
      </c>
      <c r="B237" s="34"/>
      <c r="C237" s="98"/>
      <c r="D237" s="99"/>
      <c r="E237" s="98"/>
      <c r="F237" s="95"/>
      <c r="G237" s="27"/>
      <c r="H237" s="105"/>
      <c r="I237" s="111">
        <f>IF(Construction[[#This Row],[MOTIF]]="",0,Construction[[#This Row],[MONTANT HTVA REALISE]])</f>
        <v>0</v>
      </c>
      <c r="J237" s="32"/>
      <c r="L237" s="55">
        <f t="shared" si="4"/>
        <v>0</v>
      </c>
    </row>
    <row r="238" spans="1:12" ht="15.75" thickBot="1">
      <c r="A238" s="204" t="str">
        <f>IF(ISBLANK(Construction[[#This Row],[DATE]]),"",ROW(Construction[[#This Row],[NUM]])-ROW($A$19))</f>
        <v/>
      </c>
      <c r="B238" s="34"/>
      <c r="C238" s="98"/>
      <c r="D238" s="99"/>
      <c r="E238" s="98"/>
      <c r="F238" s="95"/>
      <c r="G238" s="27"/>
      <c r="H238" s="105"/>
      <c r="I238" s="111">
        <f>IF(Construction[[#This Row],[MOTIF]]="",0,Construction[[#This Row],[MONTANT HTVA REALISE]])</f>
        <v>0</v>
      </c>
      <c r="J238" s="32"/>
      <c r="L238" s="55">
        <f t="shared" si="4"/>
        <v>0</v>
      </c>
    </row>
    <row r="239" spans="1:12" ht="15.75" thickBot="1">
      <c r="A239" s="204" t="str">
        <f>IF(ISBLANK(Construction[[#This Row],[DATE]]),"",ROW(Construction[[#This Row],[NUM]])-ROW($A$19))</f>
        <v/>
      </c>
      <c r="B239" s="34"/>
      <c r="C239" s="98"/>
      <c r="D239" s="99"/>
      <c r="E239" s="98"/>
      <c r="F239" s="95"/>
      <c r="G239" s="27"/>
      <c r="H239" s="105"/>
      <c r="I239" s="111">
        <f>IF(Construction[[#This Row],[MOTIF]]="",0,Construction[[#This Row],[MONTANT HTVA REALISE]])</f>
        <v>0</v>
      </c>
      <c r="J239" s="32"/>
      <c r="L239" s="55">
        <f t="shared" si="4"/>
        <v>0</v>
      </c>
    </row>
    <row r="240" spans="1:12" ht="15.75" thickBot="1">
      <c r="A240" s="204" t="str">
        <f>IF(ISBLANK(Construction[[#This Row],[DATE]]),"",ROW(Construction[[#This Row],[NUM]])-ROW($A$19))</f>
        <v/>
      </c>
      <c r="B240" s="34"/>
      <c r="C240" s="98"/>
      <c r="D240" s="99"/>
      <c r="E240" s="98"/>
      <c r="F240" s="95"/>
      <c r="G240" s="27"/>
      <c r="H240" s="105"/>
      <c r="I240" s="111">
        <f>IF(Construction[[#This Row],[MOTIF]]="",0,Construction[[#This Row],[MONTANT HTVA REALISE]])</f>
        <v>0</v>
      </c>
      <c r="J240" s="32"/>
      <c r="L240" s="55">
        <f t="shared" si="4"/>
        <v>0</v>
      </c>
    </row>
    <row r="241" spans="1:12" ht="15.75" thickBot="1">
      <c r="A241" s="204" t="str">
        <f>IF(ISBLANK(Construction[[#This Row],[DATE]]),"",ROW(Construction[[#This Row],[NUM]])-ROW($A$19))</f>
        <v/>
      </c>
      <c r="B241" s="34"/>
      <c r="C241" s="98"/>
      <c r="D241" s="99"/>
      <c r="E241" s="98"/>
      <c r="F241" s="95"/>
      <c r="G241" s="27"/>
      <c r="H241" s="105"/>
      <c r="I241" s="111">
        <f>IF(Construction[[#This Row],[MOTIF]]="",0,Construction[[#This Row],[MONTANT HTVA REALISE]])</f>
        <v>0</v>
      </c>
      <c r="J241" s="32"/>
      <c r="L241" s="55">
        <f t="shared" si="4"/>
        <v>0</v>
      </c>
    </row>
    <row r="242" spans="1:12" ht="15.75" thickBot="1">
      <c r="A242" s="204" t="str">
        <f>IF(ISBLANK(Construction[[#This Row],[DATE]]),"",ROW(Construction[[#This Row],[NUM]])-ROW($A$19))</f>
        <v/>
      </c>
      <c r="B242" s="34"/>
      <c r="C242" s="98"/>
      <c r="D242" s="99"/>
      <c r="E242" s="98"/>
      <c r="F242" s="95"/>
      <c r="G242" s="27"/>
      <c r="H242" s="105"/>
      <c r="I242" s="111">
        <f>IF(Construction[[#This Row],[MOTIF]]="",0,Construction[[#This Row],[MONTANT HTVA REALISE]])</f>
        <v>0</v>
      </c>
      <c r="J242" s="32"/>
      <c r="L242" s="55">
        <f t="shared" si="4"/>
        <v>0</v>
      </c>
    </row>
    <row r="243" spans="1:12" ht="15.75" thickBot="1">
      <c r="A243" s="204" t="str">
        <f>IF(ISBLANK(Construction[[#This Row],[DATE]]),"",ROW(Construction[[#This Row],[NUM]])-ROW($A$19))</f>
        <v/>
      </c>
      <c r="B243" s="34"/>
      <c r="C243" s="98"/>
      <c r="D243" s="99"/>
      <c r="E243" s="98"/>
      <c r="F243" s="95"/>
      <c r="G243" s="27"/>
      <c r="H243" s="105"/>
      <c r="I243" s="111">
        <f>IF(Construction[[#This Row],[MOTIF]]="",0,Construction[[#This Row],[MONTANT HTVA REALISE]])</f>
        <v>0</v>
      </c>
      <c r="J243" s="32"/>
      <c r="L243" s="55">
        <f t="shared" si="4"/>
        <v>0</v>
      </c>
    </row>
    <row r="244" spans="1:12" ht="15.75" thickBot="1">
      <c r="A244" s="204" t="str">
        <f>IF(ISBLANK(Construction[[#This Row],[DATE]]),"",ROW(Construction[[#This Row],[NUM]])-ROW($A$19))</f>
        <v/>
      </c>
      <c r="B244" s="34"/>
      <c r="C244" s="98"/>
      <c r="D244" s="99"/>
      <c r="E244" s="98"/>
      <c r="F244" s="95"/>
      <c r="G244" s="27"/>
      <c r="H244" s="105"/>
      <c r="I244" s="111">
        <f>IF(Construction[[#This Row],[MOTIF]]="",0,Construction[[#This Row],[MONTANT HTVA REALISE]])</f>
        <v>0</v>
      </c>
      <c r="J244" s="32"/>
      <c r="L244" s="55">
        <f t="shared" si="4"/>
        <v>0</v>
      </c>
    </row>
    <row r="245" spans="1:12" ht="15.75" thickBot="1">
      <c r="A245" s="204" t="str">
        <f>IF(ISBLANK(Construction[[#This Row],[DATE]]),"",ROW(Construction[[#This Row],[NUM]])-ROW($A$19))</f>
        <v/>
      </c>
      <c r="B245" s="34"/>
      <c r="C245" s="98"/>
      <c r="D245" s="99"/>
      <c r="E245" s="98"/>
      <c r="F245" s="95"/>
      <c r="G245" s="27"/>
      <c r="H245" s="105"/>
      <c r="I245" s="111">
        <f>IF(Construction[[#This Row],[MOTIF]]="",0,Construction[[#This Row],[MONTANT HTVA REALISE]])</f>
        <v>0</v>
      </c>
      <c r="J245" s="32"/>
      <c r="L245" s="55">
        <f t="shared" si="4"/>
        <v>0</v>
      </c>
    </row>
    <row r="246" spans="1:12" ht="15.75" thickBot="1">
      <c r="A246" s="204" t="str">
        <f>IF(ISBLANK(Construction[[#This Row],[DATE]]),"",ROW(Construction[[#This Row],[NUM]])-ROW($A$19))</f>
        <v/>
      </c>
      <c r="B246" s="34"/>
      <c r="C246" s="98"/>
      <c r="D246" s="99"/>
      <c r="E246" s="98"/>
      <c r="F246" s="95"/>
      <c r="G246" s="27"/>
      <c r="H246" s="105"/>
      <c r="I246" s="111">
        <f>IF(Construction[[#This Row],[MOTIF]]="",0,Construction[[#This Row],[MONTANT HTVA REALISE]])</f>
        <v>0</v>
      </c>
      <c r="J246" s="32"/>
      <c r="L246" s="55">
        <f t="shared" si="4"/>
        <v>0</v>
      </c>
    </row>
    <row r="247" spans="1:12" ht="15.75" thickBot="1">
      <c r="A247" s="204" t="str">
        <f>IF(ISBLANK(Construction[[#This Row],[DATE]]),"",ROW(Construction[[#This Row],[NUM]])-ROW($A$19))</f>
        <v/>
      </c>
      <c r="B247" s="34"/>
      <c r="C247" s="98"/>
      <c r="D247" s="99"/>
      <c r="E247" s="98"/>
      <c r="F247" s="95"/>
      <c r="G247" s="27"/>
      <c r="H247" s="105"/>
      <c r="I247" s="111">
        <f>IF(Construction[[#This Row],[MOTIF]]="",0,Construction[[#This Row],[MONTANT HTVA REALISE]])</f>
        <v>0</v>
      </c>
      <c r="J247" s="32"/>
      <c r="L247" s="55">
        <f t="shared" si="4"/>
        <v>0</v>
      </c>
    </row>
    <row r="248" spans="1:12" ht="15.75" thickBot="1">
      <c r="A248" s="204" t="str">
        <f>IF(ISBLANK(Construction[[#This Row],[DATE]]),"",ROW(Construction[[#This Row],[NUM]])-ROW($A$19))</f>
        <v/>
      </c>
      <c r="B248" s="34"/>
      <c r="C248" s="98"/>
      <c r="D248" s="99"/>
      <c r="E248" s="98"/>
      <c r="F248" s="95"/>
      <c r="G248" s="27"/>
      <c r="H248" s="105"/>
      <c r="I248" s="111">
        <f>IF(Construction[[#This Row],[MOTIF]]="",0,Construction[[#This Row],[MONTANT HTVA REALISE]])</f>
        <v>0</v>
      </c>
      <c r="J248" s="32"/>
      <c r="L248" s="55">
        <f t="shared" si="4"/>
        <v>0</v>
      </c>
    </row>
    <row r="249" spans="1:12" ht="15.75" thickBot="1">
      <c r="A249" s="204" t="str">
        <f>IF(ISBLANK(Construction[[#This Row],[DATE]]),"",ROW(Construction[[#This Row],[NUM]])-ROW($A$19))</f>
        <v/>
      </c>
      <c r="B249" s="34"/>
      <c r="C249" s="98"/>
      <c r="D249" s="99"/>
      <c r="E249" s="98"/>
      <c r="F249" s="95"/>
      <c r="G249" s="27"/>
      <c r="H249" s="105"/>
      <c r="I249" s="111">
        <f>IF(Construction[[#This Row],[MOTIF]]="",0,Construction[[#This Row],[MONTANT HTVA REALISE]])</f>
        <v>0</v>
      </c>
      <c r="J249" s="32"/>
      <c r="L249" s="55">
        <f t="shared" si="4"/>
        <v>0</v>
      </c>
    </row>
    <row r="250" spans="1:12" ht="15.75" thickBot="1">
      <c r="A250" s="204" t="str">
        <f>IF(ISBLANK(Construction[[#This Row],[DATE]]),"",ROW(Construction[[#This Row],[NUM]])-ROW($A$19))</f>
        <v/>
      </c>
      <c r="B250" s="34"/>
      <c r="C250" s="98"/>
      <c r="D250" s="99"/>
      <c r="E250" s="98"/>
      <c r="F250" s="95"/>
      <c r="G250" s="27"/>
      <c r="H250" s="105"/>
      <c r="I250" s="111">
        <f>IF(Construction[[#This Row],[MOTIF]]="",0,Construction[[#This Row],[MONTANT HTVA REALISE]])</f>
        <v>0</v>
      </c>
      <c r="J250" s="32"/>
      <c r="L250" s="55">
        <f t="shared" si="4"/>
        <v>0</v>
      </c>
    </row>
    <row r="251" spans="1:12" ht="15.75" thickBot="1">
      <c r="A251" s="204" t="str">
        <f>IF(ISBLANK(Construction[[#This Row],[DATE]]),"",ROW(Construction[[#This Row],[NUM]])-ROW($A$19))</f>
        <v/>
      </c>
      <c r="B251" s="34"/>
      <c r="C251" s="98"/>
      <c r="D251" s="99"/>
      <c r="E251" s="98"/>
      <c r="F251" s="95"/>
      <c r="G251" s="27"/>
      <c r="H251" s="105"/>
      <c r="I251" s="111">
        <f>IF(Construction[[#This Row],[MOTIF]]="",0,Construction[[#This Row],[MONTANT HTVA REALISE]])</f>
        <v>0</v>
      </c>
      <c r="J251" s="32"/>
      <c r="L251" s="55">
        <f t="shared" si="4"/>
        <v>0</v>
      </c>
    </row>
    <row r="252" spans="1:12" ht="15.75" thickBot="1">
      <c r="A252" s="204" t="str">
        <f>IF(ISBLANK(Construction[[#This Row],[DATE]]),"",ROW(Construction[[#This Row],[NUM]])-ROW($A$19))</f>
        <v/>
      </c>
      <c r="B252" s="34"/>
      <c r="C252" s="98"/>
      <c r="D252" s="99"/>
      <c r="E252" s="98"/>
      <c r="F252" s="95"/>
      <c r="G252" s="27"/>
      <c r="H252" s="105"/>
      <c r="I252" s="111">
        <f>IF(Construction[[#This Row],[MOTIF]]="",0,Construction[[#This Row],[MONTANT HTVA REALISE]])</f>
        <v>0</v>
      </c>
      <c r="J252" s="32"/>
      <c r="L252" s="55">
        <f t="shared" si="4"/>
        <v>0</v>
      </c>
    </row>
    <row r="253" spans="1:12" ht="15.75" thickBot="1">
      <c r="A253" s="204" t="str">
        <f>IF(ISBLANK(Construction[[#This Row],[DATE]]),"",ROW(Construction[[#This Row],[NUM]])-ROW($A$19))</f>
        <v/>
      </c>
      <c r="B253" s="34"/>
      <c r="C253" s="98"/>
      <c r="D253" s="99"/>
      <c r="E253" s="98"/>
      <c r="F253" s="95"/>
      <c r="G253" s="27"/>
      <c r="H253" s="105"/>
      <c r="I253" s="111">
        <f>IF(Construction[[#This Row],[MOTIF]]="",0,Construction[[#This Row],[MONTANT HTVA REALISE]])</f>
        <v>0</v>
      </c>
      <c r="J253" s="32"/>
      <c r="L253" s="55">
        <f t="shared" si="4"/>
        <v>0</v>
      </c>
    </row>
    <row r="254" spans="1:12" ht="15.75" thickBot="1">
      <c r="A254" s="204" t="str">
        <f>IF(ISBLANK(Construction[[#This Row],[DATE]]),"",ROW(Construction[[#This Row],[NUM]])-ROW($A$19))</f>
        <v/>
      </c>
      <c r="B254" s="34"/>
      <c r="C254" s="98"/>
      <c r="D254" s="99"/>
      <c r="E254" s="98"/>
      <c r="F254" s="95"/>
      <c r="G254" s="27"/>
      <c r="H254" s="105"/>
      <c r="I254" s="111">
        <f>IF(Construction[[#This Row],[MOTIF]]="",0,Construction[[#This Row],[MONTANT HTVA REALISE]])</f>
        <v>0</v>
      </c>
      <c r="J254" s="32"/>
      <c r="L254" s="55">
        <f t="shared" si="4"/>
        <v>0</v>
      </c>
    </row>
    <row r="255" spans="1:12" ht="15.75" thickBot="1">
      <c r="A255" s="204" t="str">
        <f>IF(ISBLANK(Construction[[#This Row],[DATE]]),"",ROW(Construction[[#This Row],[NUM]])-ROW($A$19))</f>
        <v/>
      </c>
      <c r="B255" s="34"/>
      <c r="C255" s="98"/>
      <c r="D255" s="99"/>
      <c r="E255" s="98"/>
      <c r="F255" s="95"/>
      <c r="G255" s="27"/>
      <c r="H255" s="105"/>
      <c r="I255" s="111">
        <f>IF(Construction[[#This Row],[MOTIF]]="",0,Construction[[#This Row],[MONTANT HTVA REALISE]])</f>
        <v>0</v>
      </c>
      <c r="J255" s="32"/>
      <c r="L255" s="55">
        <f t="shared" si="4"/>
        <v>0</v>
      </c>
    </row>
    <row r="256" spans="1:12" ht="15.75" thickBot="1">
      <c r="A256" s="204" t="str">
        <f>IF(ISBLANK(Construction[[#This Row],[DATE]]),"",ROW(Construction[[#This Row],[NUM]])-ROW($A$19))</f>
        <v/>
      </c>
      <c r="B256" s="34"/>
      <c r="C256" s="98"/>
      <c r="D256" s="99"/>
      <c r="E256" s="98"/>
      <c r="F256" s="95"/>
      <c r="G256" s="27"/>
      <c r="H256" s="105"/>
      <c r="I256" s="111">
        <f>IF(Construction[[#This Row],[MOTIF]]="",0,Construction[[#This Row],[MONTANT HTVA REALISE]])</f>
        <v>0</v>
      </c>
      <c r="J256" s="32"/>
      <c r="L256" s="55">
        <f t="shared" si="4"/>
        <v>0</v>
      </c>
    </row>
    <row r="257" spans="1:12" ht="15.75" thickBot="1">
      <c r="A257" s="204" t="str">
        <f>IF(ISBLANK(Construction[[#This Row],[DATE]]),"",ROW(Construction[[#This Row],[NUM]])-ROW($A$19))</f>
        <v/>
      </c>
      <c r="B257" s="34"/>
      <c r="C257" s="98"/>
      <c r="D257" s="99"/>
      <c r="E257" s="98"/>
      <c r="F257" s="95"/>
      <c r="G257" s="27"/>
      <c r="H257" s="105"/>
      <c r="I257" s="111">
        <f>IF(Construction[[#This Row],[MOTIF]]="",0,Construction[[#This Row],[MONTANT HTVA REALISE]])</f>
        <v>0</v>
      </c>
      <c r="J257" s="32"/>
      <c r="L257" s="55">
        <f t="shared" si="4"/>
        <v>0</v>
      </c>
    </row>
    <row r="258" spans="1:12" ht="15.75" thickBot="1">
      <c r="A258" s="204" t="str">
        <f>IF(ISBLANK(Construction[[#This Row],[DATE]]),"",ROW(Construction[[#This Row],[NUM]])-ROW($A$19))</f>
        <v/>
      </c>
      <c r="B258" s="34"/>
      <c r="C258" s="98"/>
      <c r="D258" s="99"/>
      <c r="E258" s="98"/>
      <c r="F258" s="95"/>
      <c r="G258" s="27"/>
      <c r="H258" s="105"/>
      <c r="I258" s="111">
        <f>IF(Construction[[#This Row],[MOTIF]]="",0,Construction[[#This Row],[MONTANT HTVA REALISE]])</f>
        <v>0</v>
      </c>
      <c r="J258" s="32"/>
      <c r="L258" s="55">
        <f t="shared" si="4"/>
        <v>0</v>
      </c>
    </row>
    <row r="259" spans="1:12" ht="15.75" thickBot="1">
      <c r="A259" s="204" t="str">
        <f>IF(ISBLANK(Construction[[#This Row],[DATE]]),"",ROW(Construction[[#This Row],[NUM]])-ROW($A$19))</f>
        <v/>
      </c>
      <c r="B259" s="34"/>
      <c r="C259" s="98"/>
      <c r="D259" s="99"/>
      <c r="E259" s="98"/>
      <c r="F259" s="95"/>
      <c r="G259" s="27"/>
      <c r="H259" s="105"/>
      <c r="I259" s="111">
        <f>IF(Construction[[#This Row],[MOTIF]]="",0,Construction[[#This Row],[MONTANT HTVA REALISE]])</f>
        <v>0</v>
      </c>
      <c r="J259" s="32"/>
      <c r="L259" s="55">
        <f t="shared" si="4"/>
        <v>0</v>
      </c>
    </row>
    <row r="260" spans="1:12" ht="15.75" thickBot="1">
      <c r="A260" s="204" t="str">
        <f>IF(ISBLANK(Construction[[#This Row],[DATE]]),"",ROW(Construction[[#This Row],[NUM]])-ROW($A$19))</f>
        <v/>
      </c>
      <c r="B260" s="34"/>
      <c r="C260" s="98"/>
      <c r="D260" s="99"/>
      <c r="E260" s="98"/>
      <c r="F260" s="95"/>
      <c r="G260" s="27"/>
      <c r="H260" s="105"/>
      <c r="I260" s="111">
        <f>IF(Construction[[#This Row],[MOTIF]]="",0,Construction[[#This Row],[MONTANT HTVA REALISE]])</f>
        <v>0</v>
      </c>
      <c r="J260" s="32"/>
      <c r="L260" s="55">
        <f t="shared" si="4"/>
        <v>0</v>
      </c>
    </row>
    <row r="261" spans="1:12" ht="15.75" thickBot="1">
      <c r="A261" s="204" t="str">
        <f>IF(ISBLANK(Construction[[#This Row],[DATE]]),"",ROW(Construction[[#This Row],[NUM]])-ROW($A$19))</f>
        <v/>
      </c>
      <c r="B261" s="34"/>
      <c r="C261" s="98"/>
      <c r="D261" s="99"/>
      <c r="E261" s="98"/>
      <c r="F261" s="95"/>
      <c r="G261" s="27"/>
      <c r="H261" s="105"/>
      <c r="I261" s="111">
        <f>IF(Construction[[#This Row],[MOTIF]]="",0,Construction[[#This Row],[MONTANT HTVA REALISE]])</f>
        <v>0</v>
      </c>
      <c r="J261" s="32"/>
      <c r="L261" s="55">
        <f t="shared" si="4"/>
        <v>0</v>
      </c>
    </row>
    <row r="262" spans="1:12" ht="15.75" thickBot="1">
      <c r="A262" s="204" t="str">
        <f>IF(ISBLANK(Construction[[#This Row],[DATE]]),"",ROW(Construction[[#This Row],[NUM]])-ROW($A$19))</f>
        <v/>
      </c>
      <c r="B262" s="34"/>
      <c r="C262" s="98"/>
      <c r="D262" s="99"/>
      <c r="E262" s="98"/>
      <c r="F262" s="95"/>
      <c r="G262" s="27"/>
      <c r="H262" s="105"/>
      <c r="I262" s="111">
        <f>IF(Construction[[#This Row],[MOTIF]]="",0,Construction[[#This Row],[MONTANT HTVA REALISE]])</f>
        <v>0</v>
      </c>
      <c r="J262" s="32"/>
      <c r="L262" s="55">
        <f t="shared" si="4"/>
        <v>0</v>
      </c>
    </row>
    <row r="263" spans="1:12" ht="15.75" thickBot="1">
      <c r="A263" s="204" t="str">
        <f>IF(ISBLANK(Construction[[#This Row],[DATE]]),"",ROW(Construction[[#This Row],[NUM]])-ROW($A$19))</f>
        <v/>
      </c>
      <c r="B263" s="34"/>
      <c r="C263" s="98"/>
      <c r="D263" s="99"/>
      <c r="E263" s="98"/>
      <c r="F263" s="95"/>
      <c r="G263" s="27"/>
      <c r="H263" s="105"/>
      <c r="I263" s="111">
        <f>IF(Construction[[#This Row],[MOTIF]]="",0,Construction[[#This Row],[MONTANT HTVA REALISE]])</f>
        <v>0</v>
      </c>
      <c r="J263" s="32"/>
      <c r="L263" s="55">
        <f t="shared" si="4"/>
        <v>0</v>
      </c>
    </row>
    <row r="264" spans="1:12" ht="15.75" thickBot="1">
      <c r="A264" s="204" t="str">
        <f>IF(ISBLANK(Construction[[#This Row],[DATE]]),"",ROW(Construction[[#This Row],[NUM]])-ROW($A$19))</f>
        <v/>
      </c>
      <c r="B264" s="34"/>
      <c r="C264" s="98"/>
      <c r="D264" s="99"/>
      <c r="E264" s="98"/>
      <c r="F264" s="95"/>
      <c r="G264" s="27"/>
      <c r="H264" s="105"/>
      <c r="I264" s="111">
        <f>IF(Construction[[#This Row],[MOTIF]]="",0,Construction[[#This Row],[MONTANT HTVA REALISE]])</f>
        <v>0</v>
      </c>
      <c r="J264" s="32"/>
      <c r="L264" s="55">
        <f t="shared" si="4"/>
        <v>0</v>
      </c>
    </row>
    <row r="265" spans="1:12" ht="15.75" thickBot="1">
      <c r="A265" s="204" t="str">
        <f>IF(ISBLANK(Construction[[#This Row],[DATE]]),"",ROW(Construction[[#This Row],[NUM]])-ROW($A$19))</f>
        <v/>
      </c>
      <c r="B265" s="34"/>
      <c r="C265" s="98"/>
      <c r="D265" s="99"/>
      <c r="E265" s="98"/>
      <c r="F265" s="95"/>
      <c r="G265" s="27"/>
      <c r="H265" s="105"/>
      <c r="I265" s="111">
        <f>IF(Construction[[#This Row],[MOTIF]]="",0,Construction[[#This Row],[MONTANT HTVA REALISE]])</f>
        <v>0</v>
      </c>
      <c r="J265" s="32"/>
      <c r="L265" s="55">
        <f t="shared" si="4"/>
        <v>0</v>
      </c>
    </row>
    <row r="266" spans="1:12" ht="15.75" thickBot="1">
      <c r="A266" s="204" t="str">
        <f>IF(ISBLANK(Construction[[#This Row],[DATE]]),"",ROW(Construction[[#This Row],[NUM]])-ROW($A$19))</f>
        <v/>
      </c>
      <c r="B266" s="34"/>
      <c r="C266" s="98"/>
      <c r="D266" s="99"/>
      <c r="E266" s="98"/>
      <c r="F266" s="95"/>
      <c r="G266" s="27"/>
      <c r="H266" s="105"/>
      <c r="I266" s="111">
        <f>IF(Construction[[#This Row],[MOTIF]]="",0,Construction[[#This Row],[MONTANT HTVA REALISE]])</f>
        <v>0</v>
      </c>
      <c r="J266" s="32"/>
      <c r="L266" s="55">
        <f t="shared" si="4"/>
        <v>0</v>
      </c>
    </row>
    <row r="267" spans="1:12" ht="15.75" thickBot="1">
      <c r="A267" s="204" t="str">
        <f>IF(ISBLANK(Construction[[#This Row],[DATE]]),"",ROW(Construction[[#This Row],[NUM]])-ROW($A$19))</f>
        <v/>
      </c>
      <c r="B267" s="34"/>
      <c r="C267" s="98"/>
      <c r="D267" s="99"/>
      <c r="E267" s="98"/>
      <c r="F267" s="95"/>
      <c r="G267" s="27"/>
      <c r="H267" s="105"/>
      <c r="I267" s="111">
        <f>IF(Construction[[#This Row],[MOTIF]]="",0,Construction[[#This Row],[MONTANT HTVA REALISE]])</f>
        <v>0</v>
      </c>
      <c r="J267" s="32"/>
      <c r="L267" s="55">
        <f t="shared" si="4"/>
        <v>0</v>
      </c>
    </row>
    <row r="268" spans="1:12" ht="15.75" thickBot="1">
      <c r="A268" s="204" t="str">
        <f>IF(ISBLANK(Construction[[#This Row],[DATE]]),"",ROW(Construction[[#This Row],[NUM]])-ROW($A$19))</f>
        <v/>
      </c>
      <c r="B268" s="34"/>
      <c r="C268" s="98"/>
      <c r="D268" s="99"/>
      <c r="E268" s="98"/>
      <c r="F268" s="95"/>
      <c r="G268" s="27"/>
      <c r="H268" s="105"/>
      <c r="I268" s="111">
        <f>IF(Construction[[#This Row],[MOTIF]]="",0,Construction[[#This Row],[MONTANT HTVA REALISE]])</f>
        <v>0</v>
      </c>
      <c r="J268" s="32"/>
      <c r="L268" s="55">
        <f t="shared" si="4"/>
        <v>0</v>
      </c>
    </row>
    <row r="269" spans="1:12" ht="15.75" thickBot="1">
      <c r="A269" s="204" t="str">
        <f>IF(ISBLANK(Construction[[#This Row],[DATE]]),"",ROW(Construction[[#This Row],[NUM]])-ROW($A$19))</f>
        <v/>
      </c>
      <c r="B269" s="34"/>
      <c r="C269" s="98"/>
      <c r="D269" s="99"/>
      <c r="E269" s="98"/>
      <c r="F269" s="95"/>
      <c r="G269" s="27"/>
      <c r="H269" s="105"/>
      <c r="I269" s="111">
        <f>IF(Construction[[#This Row],[MOTIF]]="",0,Construction[[#This Row],[MONTANT HTVA REALISE]])</f>
        <v>0</v>
      </c>
      <c r="J269" s="32"/>
      <c r="L269" s="55">
        <f t="shared" si="4"/>
        <v>0</v>
      </c>
    </row>
    <row r="270" spans="1:12" ht="15.75" thickBot="1">
      <c r="A270" s="204" t="str">
        <f>IF(ISBLANK(Construction[[#This Row],[DATE]]),"",ROW(Construction[[#This Row],[NUM]])-ROW($A$19))</f>
        <v/>
      </c>
      <c r="B270" s="34"/>
      <c r="C270" s="98"/>
      <c r="D270" s="99"/>
      <c r="E270" s="98"/>
      <c r="F270" s="95"/>
      <c r="G270" s="27"/>
      <c r="H270" s="105"/>
      <c r="I270" s="111">
        <f>IF(Construction[[#This Row],[MOTIF]]="",0,Construction[[#This Row],[MONTANT HTVA REALISE]])</f>
        <v>0</v>
      </c>
      <c r="J270" s="32"/>
      <c r="L270" s="55">
        <f t="shared" si="4"/>
        <v>0</v>
      </c>
    </row>
    <row r="271" spans="1:12" ht="15.75" thickBot="1">
      <c r="A271" s="204" t="str">
        <f>IF(ISBLANK(Construction[[#This Row],[DATE]]),"",ROW(Construction[[#This Row],[NUM]])-ROW($A$19))</f>
        <v/>
      </c>
      <c r="B271" s="34"/>
      <c r="C271" s="98"/>
      <c r="D271" s="99"/>
      <c r="E271" s="98"/>
      <c r="F271" s="95"/>
      <c r="G271" s="27"/>
      <c r="H271" s="105"/>
      <c r="I271" s="111">
        <f>IF(Construction[[#This Row],[MOTIF]]="",0,Construction[[#This Row],[MONTANT HTVA REALISE]])</f>
        <v>0</v>
      </c>
      <c r="J271" s="32"/>
      <c r="L271" s="55">
        <f t="shared" si="4"/>
        <v>0</v>
      </c>
    </row>
    <row r="272" spans="1:12" ht="15.75" thickBot="1">
      <c r="A272" s="204" t="str">
        <f>IF(ISBLANK(Construction[[#This Row],[DATE]]),"",ROW(Construction[[#This Row],[NUM]])-ROW($A$19))</f>
        <v/>
      </c>
      <c r="B272" s="34"/>
      <c r="C272" s="98"/>
      <c r="D272" s="99"/>
      <c r="E272" s="98"/>
      <c r="F272" s="95"/>
      <c r="G272" s="27"/>
      <c r="H272" s="105"/>
      <c r="I272" s="111">
        <f>IF(Construction[[#This Row],[MOTIF]]="",0,Construction[[#This Row],[MONTANT HTVA REALISE]])</f>
        <v>0</v>
      </c>
      <c r="J272" s="32"/>
      <c r="L272" s="55">
        <f t="shared" si="4"/>
        <v>0</v>
      </c>
    </row>
    <row r="273" spans="1:12" ht="15.75" thickBot="1">
      <c r="A273" s="204" t="str">
        <f>IF(ISBLANK(Construction[[#This Row],[DATE]]),"",ROW(Construction[[#This Row],[NUM]])-ROW($A$19))</f>
        <v/>
      </c>
      <c r="B273" s="34"/>
      <c r="C273" s="98"/>
      <c r="D273" s="99"/>
      <c r="E273" s="98"/>
      <c r="F273" s="95"/>
      <c r="G273" s="27"/>
      <c r="H273" s="105"/>
      <c r="I273" s="111">
        <f>IF(Construction[[#This Row],[MOTIF]]="",0,Construction[[#This Row],[MONTANT HTVA REALISE]])</f>
        <v>0</v>
      </c>
      <c r="J273" s="32"/>
      <c r="L273" s="55">
        <f t="shared" si="4"/>
        <v>0</v>
      </c>
    </row>
    <row r="274" spans="1:12" ht="15.75" thickBot="1">
      <c r="A274" s="204" t="str">
        <f>IF(ISBLANK(Construction[[#This Row],[DATE]]),"",ROW(Construction[[#This Row],[NUM]])-ROW($A$19))</f>
        <v/>
      </c>
      <c r="B274" s="34"/>
      <c r="C274" s="98"/>
      <c r="D274" s="99"/>
      <c r="E274" s="98"/>
      <c r="F274" s="95"/>
      <c r="G274" s="27"/>
      <c r="H274" s="105"/>
      <c r="I274" s="111">
        <f>IF(Construction[[#This Row],[MOTIF]]="",0,Construction[[#This Row],[MONTANT HTVA REALISE]])</f>
        <v>0</v>
      </c>
      <c r="J274" s="32"/>
      <c r="L274" s="55">
        <f t="shared" si="4"/>
        <v>0</v>
      </c>
    </row>
    <row r="275" spans="1:12" ht="15.75" thickBot="1">
      <c r="A275" s="204" t="str">
        <f>IF(ISBLANK(Construction[[#This Row],[DATE]]),"",ROW(Construction[[#This Row],[NUM]])-ROW($A$19))</f>
        <v/>
      </c>
      <c r="B275" s="34"/>
      <c r="C275" s="98"/>
      <c r="D275" s="99"/>
      <c r="E275" s="98"/>
      <c r="F275" s="95"/>
      <c r="G275" s="27"/>
      <c r="H275" s="105"/>
      <c r="I275" s="111">
        <f>IF(Construction[[#This Row],[MOTIF]]="",0,Construction[[#This Row],[MONTANT HTVA REALISE]])</f>
        <v>0</v>
      </c>
      <c r="J275" s="32"/>
      <c r="L275" s="55">
        <f t="shared" si="4"/>
        <v>0</v>
      </c>
    </row>
    <row r="276" spans="1:12" ht="15.75" thickBot="1">
      <c r="A276" s="204" t="str">
        <f>IF(ISBLANK(Construction[[#This Row],[DATE]]),"",ROW(Construction[[#This Row],[NUM]])-ROW($A$19))</f>
        <v/>
      </c>
      <c r="B276" s="34"/>
      <c r="C276" s="98"/>
      <c r="D276" s="99"/>
      <c r="E276" s="98"/>
      <c r="F276" s="95"/>
      <c r="G276" s="27"/>
      <c r="H276" s="105"/>
      <c r="I276" s="111">
        <f>IF(Construction[[#This Row],[MOTIF]]="",0,Construction[[#This Row],[MONTANT HTVA REALISE]])</f>
        <v>0</v>
      </c>
      <c r="J276" s="32"/>
      <c r="L276" s="55">
        <f t="shared" si="4"/>
        <v>0</v>
      </c>
    </row>
    <row r="277" spans="1:12" ht="15.75" thickBot="1">
      <c r="A277" s="204" t="str">
        <f>IF(ISBLANK(Construction[[#This Row],[DATE]]),"",ROW(Construction[[#This Row],[NUM]])-ROW($A$19))</f>
        <v/>
      </c>
      <c r="B277" s="34"/>
      <c r="C277" s="98"/>
      <c r="D277" s="99"/>
      <c r="E277" s="98"/>
      <c r="F277" s="95"/>
      <c r="G277" s="27"/>
      <c r="H277" s="105"/>
      <c r="I277" s="111">
        <f>IF(Construction[[#This Row],[MOTIF]]="",0,Construction[[#This Row],[MONTANT HTVA REALISE]])</f>
        <v>0</v>
      </c>
      <c r="J277" s="32"/>
      <c r="L277" s="55">
        <f t="shared" si="4"/>
        <v>0</v>
      </c>
    </row>
    <row r="278" spans="1:12" ht="15.75" thickBot="1">
      <c r="A278" s="204" t="str">
        <f>IF(ISBLANK(Construction[[#This Row],[DATE]]),"",ROW(Construction[[#This Row],[NUM]])-ROW($A$19))</f>
        <v/>
      </c>
      <c r="B278" s="34"/>
      <c r="C278" s="98"/>
      <c r="D278" s="99"/>
      <c r="E278" s="98"/>
      <c r="F278" s="95"/>
      <c r="G278" s="27"/>
      <c r="H278" s="105"/>
      <c r="I278" s="111">
        <f>IF(Construction[[#This Row],[MOTIF]]="",0,Construction[[#This Row],[MONTANT HTVA REALISE]])</f>
        <v>0</v>
      </c>
      <c r="J278" s="32"/>
      <c r="L278" s="55">
        <f t="shared" ref="L278:L341" si="5">+F278-I278</f>
        <v>0</v>
      </c>
    </row>
    <row r="279" spans="1:12" ht="15.75" thickBot="1">
      <c r="A279" s="204" t="str">
        <f>IF(ISBLANK(Construction[[#This Row],[DATE]]),"",ROW(Construction[[#This Row],[NUM]])-ROW($A$19))</f>
        <v/>
      </c>
      <c r="B279" s="34"/>
      <c r="C279" s="98"/>
      <c r="D279" s="99"/>
      <c r="E279" s="98"/>
      <c r="F279" s="95"/>
      <c r="G279" s="27"/>
      <c r="H279" s="105"/>
      <c r="I279" s="111">
        <f>IF(Construction[[#This Row],[MOTIF]]="",0,Construction[[#This Row],[MONTANT HTVA REALISE]])</f>
        <v>0</v>
      </c>
      <c r="J279" s="32"/>
      <c r="L279" s="55">
        <f t="shared" si="5"/>
        <v>0</v>
      </c>
    </row>
    <row r="280" spans="1:12" ht="15.75" thickBot="1">
      <c r="A280" s="204" t="str">
        <f>IF(ISBLANK(Construction[[#This Row],[DATE]]),"",ROW(Construction[[#This Row],[NUM]])-ROW($A$19))</f>
        <v/>
      </c>
      <c r="B280" s="34"/>
      <c r="C280" s="98"/>
      <c r="D280" s="99"/>
      <c r="E280" s="98"/>
      <c r="F280" s="95"/>
      <c r="G280" s="27"/>
      <c r="H280" s="105"/>
      <c r="I280" s="111">
        <f>IF(Construction[[#This Row],[MOTIF]]="",0,Construction[[#This Row],[MONTANT HTVA REALISE]])</f>
        <v>0</v>
      </c>
      <c r="J280" s="32"/>
      <c r="L280" s="55">
        <f t="shared" si="5"/>
        <v>0</v>
      </c>
    </row>
    <row r="281" spans="1:12" ht="15.75" thickBot="1">
      <c r="A281" s="204" t="str">
        <f>IF(ISBLANK(Construction[[#This Row],[DATE]]),"",ROW(Construction[[#This Row],[NUM]])-ROW($A$19))</f>
        <v/>
      </c>
      <c r="B281" s="34"/>
      <c r="C281" s="98"/>
      <c r="D281" s="99"/>
      <c r="E281" s="98"/>
      <c r="F281" s="95"/>
      <c r="G281" s="27"/>
      <c r="H281" s="105"/>
      <c r="I281" s="111">
        <f>IF(Construction[[#This Row],[MOTIF]]="",0,Construction[[#This Row],[MONTANT HTVA REALISE]])</f>
        <v>0</v>
      </c>
      <c r="J281" s="32"/>
      <c r="L281" s="55">
        <f t="shared" si="5"/>
        <v>0</v>
      </c>
    </row>
    <row r="282" spans="1:12" ht="15.75" thickBot="1">
      <c r="A282" s="204" t="str">
        <f>IF(ISBLANK(Construction[[#This Row],[DATE]]),"",ROW(Construction[[#This Row],[NUM]])-ROW($A$19))</f>
        <v/>
      </c>
      <c r="B282" s="34"/>
      <c r="C282" s="98"/>
      <c r="D282" s="99"/>
      <c r="E282" s="98"/>
      <c r="F282" s="95"/>
      <c r="G282" s="27"/>
      <c r="H282" s="105"/>
      <c r="I282" s="111">
        <f>IF(Construction[[#This Row],[MOTIF]]="",0,Construction[[#This Row],[MONTANT HTVA REALISE]])</f>
        <v>0</v>
      </c>
      <c r="J282" s="32"/>
      <c r="L282" s="55">
        <f t="shared" si="5"/>
        <v>0</v>
      </c>
    </row>
    <row r="283" spans="1:12" ht="15.75" thickBot="1">
      <c r="A283" s="204" t="str">
        <f>IF(ISBLANK(Construction[[#This Row],[DATE]]),"",ROW(Construction[[#This Row],[NUM]])-ROW($A$19))</f>
        <v/>
      </c>
      <c r="B283" s="34"/>
      <c r="C283" s="98"/>
      <c r="D283" s="99"/>
      <c r="E283" s="98"/>
      <c r="F283" s="95"/>
      <c r="G283" s="27"/>
      <c r="H283" s="105"/>
      <c r="I283" s="111">
        <f>IF(Construction[[#This Row],[MOTIF]]="",0,Construction[[#This Row],[MONTANT HTVA REALISE]])</f>
        <v>0</v>
      </c>
      <c r="J283" s="32"/>
      <c r="L283" s="55">
        <f t="shared" si="5"/>
        <v>0</v>
      </c>
    </row>
    <row r="284" spans="1:12" ht="15.75" thickBot="1">
      <c r="A284" s="204" t="str">
        <f>IF(ISBLANK(Construction[[#This Row],[DATE]]),"",ROW(Construction[[#This Row],[NUM]])-ROW($A$19))</f>
        <v/>
      </c>
      <c r="B284" s="34"/>
      <c r="C284" s="98"/>
      <c r="D284" s="99"/>
      <c r="E284" s="98"/>
      <c r="F284" s="95"/>
      <c r="G284" s="27"/>
      <c r="H284" s="105"/>
      <c r="I284" s="111">
        <f>IF(Construction[[#This Row],[MOTIF]]="",0,Construction[[#This Row],[MONTANT HTVA REALISE]])</f>
        <v>0</v>
      </c>
      <c r="J284" s="32"/>
      <c r="L284" s="55">
        <f t="shared" si="5"/>
        <v>0</v>
      </c>
    </row>
    <row r="285" spans="1:12" ht="15.75" thickBot="1">
      <c r="A285" s="204" t="str">
        <f>IF(ISBLANK(Construction[[#This Row],[DATE]]),"",ROW(Construction[[#This Row],[NUM]])-ROW($A$19))</f>
        <v/>
      </c>
      <c r="B285" s="34"/>
      <c r="C285" s="98"/>
      <c r="D285" s="99"/>
      <c r="E285" s="98"/>
      <c r="F285" s="95"/>
      <c r="G285" s="27"/>
      <c r="H285" s="105"/>
      <c r="I285" s="111">
        <f>IF(Construction[[#This Row],[MOTIF]]="",0,Construction[[#This Row],[MONTANT HTVA REALISE]])</f>
        <v>0</v>
      </c>
      <c r="J285" s="32"/>
      <c r="L285" s="55">
        <f t="shared" si="5"/>
        <v>0</v>
      </c>
    </row>
    <row r="286" spans="1:12" ht="15.75" thickBot="1">
      <c r="A286" s="204" t="str">
        <f>IF(ISBLANK(Construction[[#This Row],[DATE]]),"",ROW(Construction[[#This Row],[NUM]])-ROW($A$19))</f>
        <v/>
      </c>
      <c r="B286" s="34"/>
      <c r="C286" s="98"/>
      <c r="D286" s="99"/>
      <c r="E286" s="98"/>
      <c r="F286" s="95"/>
      <c r="G286" s="27"/>
      <c r="H286" s="105"/>
      <c r="I286" s="111">
        <f>IF(Construction[[#This Row],[MOTIF]]="",0,Construction[[#This Row],[MONTANT HTVA REALISE]])</f>
        <v>0</v>
      </c>
      <c r="J286" s="32"/>
      <c r="L286" s="55">
        <f t="shared" si="5"/>
        <v>0</v>
      </c>
    </row>
    <row r="287" spans="1:12" ht="15.75" thickBot="1">
      <c r="A287" s="204" t="str">
        <f>IF(ISBLANK(Construction[[#This Row],[DATE]]),"",ROW(Construction[[#This Row],[NUM]])-ROW($A$19))</f>
        <v/>
      </c>
      <c r="B287" s="34"/>
      <c r="C287" s="98"/>
      <c r="D287" s="99"/>
      <c r="E287" s="98"/>
      <c r="F287" s="95"/>
      <c r="G287" s="27"/>
      <c r="H287" s="105"/>
      <c r="I287" s="111">
        <f>IF(Construction[[#This Row],[MOTIF]]="",0,Construction[[#This Row],[MONTANT HTVA REALISE]])</f>
        <v>0</v>
      </c>
      <c r="J287" s="32"/>
      <c r="L287" s="55">
        <f t="shared" si="5"/>
        <v>0</v>
      </c>
    </row>
    <row r="288" spans="1:12" ht="15.75" thickBot="1">
      <c r="A288" s="204" t="str">
        <f>IF(ISBLANK(Construction[[#This Row],[DATE]]),"",ROW(Construction[[#This Row],[NUM]])-ROW($A$19))</f>
        <v/>
      </c>
      <c r="B288" s="34"/>
      <c r="C288" s="98"/>
      <c r="D288" s="99"/>
      <c r="E288" s="98"/>
      <c r="F288" s="95"/>
      <c r="G288" s="27"/>
      <c r="H288" s="105"/>
      <c r="I288" s="111">
        <f>IF(Construction[[#This Row],[MOTIF]]="",0,Construction[[#This Row],[MONTANT HTVA REALISE]])</f>
        <v>0</v>
      </c>
      <c r="J288" s="32"/>
      <c r="L288" s="55">
        <f t="shared" si="5"/>
        <v>0</v>
      </c>
    </row>
    <row r="289" spans="1:12" ht="15.75" thickBot="1">
      <c r="A289" s="204" t="str">
        <f>IF(ISBLANK(Construction[[#This Row],[DATE]]),"",ROW(Construction[[#This Row],[NUM]])-ROW($A$19))</f>
        <v/>
      </c>
      <c r="B289" s="34"/>
      <c r="C289" s="98"/>
      <c r="D289" s="99"/>
      <c r="E289" s="98"/>
      <c r="F289" s="95"/>
      <c r="G289" s="27"/>
      <c r="H289" s="105"/>
      <c r="I289" s="111">
        <f>IF(Construction[[#This Row],[MOTIF]]="",0,Construction[[#This Row],[MONTANT HTVA REALISE]])</f>
        <v>0</v>
      </c>
      <c r="J289" s="32"/>
      <c r="L289" s="55">
        <f t="shared" si="5"/>
        <v>0</v>
      </c>
    </row>
    <row r="290" spans="1:12" ht="15.75" thickBot="1">
      <c r="A290" s="204" t="str">
        <f>IF(ISBLANK(Construction[[#This Row],[DATE]]),"",ROW(Construction[[#This Row],[NUM]])-ROW($A$19))</f>
        <v/>
      </c>
      <c r="B290" s="34"/>
      <c r="C290" s="98"/>
      <c r="D290" s="99"/>
      <c r="E290" s="98"/>
      <c r="F290" s="95"/>
      <c r="G290" s="27"/>
      <c r="H290" s="105"/>
      <c r="I290" s="111">
        <f>IF(Construction[[#This Row],[MOTIF]]="",0,Construction[[#This Row],[MONTANT HTVA REALISE]])</f>
        <v>0</v>
      </c>
      <c r="J290" s="32"/>
      <c r="L290" s="55">
        <f t="shared" si="5"/>
        <v>0</v>
      </c>
    </row>
    <row r="291" spans="1:12" ht="15.75" thickBot="1">
      <c r="A291" s="204" t="str">
        <f>IF(ISBLANK(Construction[[#This Row],[DATE]]),"",ROW(Construction[[#This Row],[NUM]])-ROW($A$19))</f>
        <v/>
      </c>
      <c r="B291" s="34"/>
      <c r="C291" s="98"/>
      <c r="D291" s="99"/>
      <c r="E291" s="98"/>
      <c r="F291" s="95"/>
      <c r="G291" s="27"/>
      <c r="H291" s="105"/>
      <c r="I291" s="111">
        <f>IF(Construction[[#This Row],[MOTIF]]="",0,Construction[[#This Row],[MONTANT HTVA REALISE]])</f>
        <v>0</v>
      </c>
      <c r="J291" s="32"/>
      <c r="L291" s="55">
        <f t="shared" si="5"/>
        <v>0</v>
      </c>
    </row>
    <row r="292" spans="1:12" ht="15.75" thickBot="1">
      <c r="A292" s="204" t="str">
        <f>IF(ISBLANK(Construction[[#This Row],[DATE]]),"",ROW(Construction[[#This Row],[NUM]])-ROW($A$19))</f>
        <v/>
      </c>
      <c r="B292" s="34"/>
      <c r="C292" s="98"/>
      <c r="D292" s="99"/>
      <c r="E292" s="98"/>
      <c r="F292" s="95"/>
      <c r="G292" s="27"/>
      <c r="H292" s="105"/>
      <c r="I292" s="111">
        <f>IF(Construction[[#This Row],[MOTIF]]="",0,Construction[[#This Row],[MONTANT HTVA REALISE]])</f>
        <v>0</v>
      </c>
      <c r="J292" s="32"/>
      <c r="L292" s="55">
        <f t="shared" si="5"/>
        <v>0</v>
      </c>
    </row>
    <row r="293" spans="1:12" ht="15.75" thickBot="1">
      <c r="A293" s="204" t="str">
        <f>IF(ISBLANK(Construction[[#This Row],[DATE]]),"",ROW(Construction[[#This Row],[NUM]])-ROW($A$19))</f>
        <v/>
      </c>
      <c r="B293" s="34"/>
      <c r="C293" s="98"/>
      <c r="D293" s="99"/>
      <c r="E293" s="98"/>
      <c r="F293" s="95"/>
      <c r="G293" s="27"/>
      <c r="H293" s="105"/>
      <c r="I293" s="111">
        <f>IF(Construction[[#This Row],[MOTIF]]="",0,Construction[[#This Row],[MONTANT HTVA REALISE]])</f>
        <v>0</v>
      </c>
      <c r="J293" s="32"/>
      <c r="L293" s="55">
        <f t="shared" si="5"/>
        <v>0</v>
      </c>
    </row>
    <row r="294" spans="1:12" ht="15.75" thickBot="1">
      <c r="A294" s="204" t="str">
        <f>IF(ISBLANK(Construction[[#This Row],[DATE]]),"",ROW(Construction[[#This Row],[NUM]])-ROW($A$19))</f>
        <v/>
      </c>
      <c r="B294" s="34"/>
      <c r="C294" s="98"/>
      <c r="D294" s="99"/>
      <c r="E294" s="98"/>
      <c r="F294" s="95"/>
      <c r="G294" s="27"/>
      <c r="H294" s="105"/>
      <c r="I294" s="111">
        <f>IF(Construction[[#This Row],[MOTIF]]="",0,Construction[[#This Row],[MONTANT HTVA REALISE]])</f>
        <v>0</v>
      </c>
      <c r="J294" s="32"/>
      <c r="L294" s="55">
        <f t="shared" si="5"/>
        <v>0</v>
      </c>
    </row>
    <row r="295" spans="1:12" ht="15.75" thickBot="1">
      <c r="A295" s="204" t="str">
        <f>IF(ISBLANK(Construction[[#This Row],[DATE]]),"",ROW(Construction[[#This Row],[NUM]])-ROW($A$19))</f>
        <v/>
      </c>
      <c r="B295" s="34"/>
      <c r="C295" s="98"/>
      <c r="D295" s="99"/>
      <c r="E295" s="98"/>
      <c r="F295" s="95"/>
      <c r="G295" s="27"/>
      <c r="H295" s="105"/>
      <c r="I295" s="111">
        <f>IF(Construction[[#This Row],[MOTIF]]="",0,Construction[[#This Row],[MONTANT HTVA REALISE]])</f>
        <v>0</v>
      </c>
      <c r="J295" s="32"/>
      <c r="L295" s="55">
        <f t="shared" si="5"/>
        <v>0</v>
      </c>
    </row>
    <row r="296" spans="1:12" ht="15.75" thickBot="1">
      <c r="A296" s="204" t="str">
        <f>IF(ISBLANK(Construction[[#This Row],[DATE]]),"",ROW(Construction[[#This Row],[NUM]])-ROW($A$19))</f>
        <v/>
      </c>
      <c r="B296" s="34"/>
      <c r="C296" s="98"/>
      <c r="D296" s="99"/>
      <c r="E296" s="98"/>
      <c r="F296" s="95"/>
      <c r="G296" s="27"/>
      <c r="H296" s="105"/>
      <c r="I296" s="111">
        <f>IF(Construction[[#This Row],[MOTIF]]="",0,Construction[[#This Row],[MONTANT HTVA REALISE]])</f>
        <v>0</v>
      </c>
      <c r="J296" s="32"/>
      <c r="L296" s="55">
        <f t="shared" si="5"/>
        <v>0</v>
      </c>
    </row>
    <row r="297" spans="1:12" ht="15.75" thickBot="1">
      <c r="A297" s="204" t="str">
        <f>IF(ISBLANK(Construction[[#This Row],[DATE]]),"",ROW(Construction[[#This Row],[NUM]])-ROW($A$19))</f>
        <v/>
      </c>
      <c r="B297" s="34"/>
      <c r="C297" s="98"/>
      <c r="D297" s="99"/>
      <c r="E297" s="98"/>
      <c r="F297" s="95"/>
      <c r="G297" s="27"/>
      <c r="H297" s="105"/>
      <c r="I297" s="111">
        <f>IF(Construction[[#This Row],[MOTIF]]="",0,Construction[[#This Row],[MONTANT HTVA REALISE]])</f>
        <v>0</v>
      </c>
      <c r="J297" s="32"/>
      <c r="L297" s="55">
        <f t="shared" si="5"/>
        <v>0</v>
      </c>
    </row>
    <row r="298" spans="1:12" ht="15.75" thickBot="1">
      <c r="A298" s="204" t="str">
        <f>IF(ISBLANK(Construction[[#This Row],[DATE]]),"",ROW(Construction[[#This Row],[NUM]])-ROW($A$19))</f>
        <v/>
      </c>
      <c r="B298" s="34"/>
      <c r="C298" s="98"/>
      <c r="D298" s="99"/>
      <c r="E298" s="98"/>
      <c r="F298" s="95"/>
      <c r="G298" s="27"/>
      <c r="H298" s="105"/>
      <c r="I298" s="111">
        <f>IF(Construction[[#This Row],[MOTIF]]="",0,Construction[[#This Row],[MONTANT HTVA REALISE]])</f>
        <v>0</v>
      </c>
      <c r="J298" s="32"/>
      <c r="L298" s="55">
        <f t="shared" si="5"/>
        <v>0</v>
      </c>
    </row>
    <row r="299" spans="1:12" ht="15.75" thickBot="1">
      <c r="A299" s="204" t="str">
        <f>IF(ISBLANK(Construction[[#This Row],[DATE]]),"",ROW(Construction[[#This Row],[NUM]])-ROW($A$19))</f>
        <v/>
      </c>
      <c r="B299" s="34"/>
      <c r="C299" s="98"/>
      <c r="D299" s="99"/>
      <c r="E299" s="98"/>
      <c r="F299" s="95"/>
      <c r="G299" s="27"/>
      <c r="H299" s="105"/>
      <c r="I299" s="111">
        <f>IF(Construction[[#This Row],[MOTIF]]="",0,Construction[[#This Row],[MONTANT HTVA REALISE]])</f>
        <v>0</v>
      </c>
      <c r="J299" s="32"/>
      <c r="L299" s="55">
        <f t="shared" si="5"/>
        <v>0</v>
      </c>
    </row>
    <row r="300" spans="1:12" ht="15.75" thickBot="1">
      <c r="A300" s="204" t="str">
        <f>IF(ISBLANK(Construction[[#This Row],[DATE]]),"",ROW(Construction[[#This Row],[NUM]])-ROW($A$19))</f>
        <v/>
      </c>
      <c r="B300" s="34"/>
      <c r="C300" s="98"/>
      <c r="D300" s="99"/>
      <c r="E300" s="98"/>
      <c r="F300" s="95"/>
      <c r="G300" s="27"/>
      <c r="H300" s="105"/>
      <c r="I300" s="111">
        <f>IF(Construction[[#This Row],[MOTIF]]="",0,Construction[[#This Row],[MONTANT HTVA REALISE]])</f>
        <v>0</v>
      </c>
      <c r="J300" s="32"/>
      <c r="L300" s="55">
        <f t="shared" si="5"/>
        <v>0</v>
      </c>
    </row>
    <row r="301" spans="1:12" ht="15.75" thickBot="1">
      <c r="A301" s="204" t="str">
        <f>IF(ISBLANK(Construction[[#This Row],[DATE]]),"",ROW(Construction[[#This Row],[NUM]])-ROW($A$19))</f>
        <v/>
      </c>
      <c r="B301" s="34"/>
      <c r="C301" s="98"/>
      <c r="D301" s="99"/>
      <c r="E301" s="98"/>
      <c r="F301" s="95"/>
      <c r="G301" s="27"/>
      <c r="H301" s="105"/>
      <c r="I301" s="111">
        <f>IF(Construction[[#This Row],[MOTIF]]="",0,Construction[[#This Row],[MONTANT HTVA REALISE]])</f>
        <v>0</v>
      </c>
      <c r="J301" s="32"/>
      <c r="L301" s="55">
        <f t="shared" si="5"/>
        <v>0</v>
      </c>
    </row>
    <row r="302" spans="1:12" ht="15.75" thickBot="1">
      <c r="A302" s="204" t="str">
        <f>IF(ISBLANK(Construction[[#This Row],[DATE]]),"",ROW(Construction[[#This Row],[NUM]])-ROW($A$19))</f>
        <v/>
      </c>
      <c r="B302" s="34"/>
      <c r="C302" s="98"/>
      <c r="D302" s="99"/>
      <c r="E302" s="98"/>
      <c r="F302" s="95"/>
      <c r="G302" s="27"/>
      <c r="H302" s="105"/>
      <c r="I302" s="111">
        <f>IF(Construction[[#This Row],[MOTIF]]="",0,Construction[[#This Row],[MONTANT HTVA REALISE]])</f>
        <v>0</v>
      </c>
      <c r="J302" s="32"/>
      <c r="L302" s="55">
        <f t="shared" si="5"/>
        <v>0</v>
      </c>
    </row>
    <row r="303" spans="1:12" ht="15.75" thickBot="1">
      <c r="A303" s="204" t="str">
        <f>IF(ISBLANK(Construction[[#This Row],[DATE]]),"",ROW(Construction[[#This Row],[NUM]])-ROW($A$19))</f>
        <v/>
      </c>
      <c r="B303" s="34"/>
      <c r="C303" s="98"/>
      <c r="D303" s="99"/>
      <c r="E303" s="98"/>
      <c r="F303" s="95"/>
      <c r="G303" s="27"/>
      <c r="H303" s="105"/>
      <c r="I303" s="111">
        <f>IF(Construction[[#This Row],[MOTIF]]="",0,Construction[[#This Row],[MONTANT HTVA REALISE]])</f>
        <v>0</v>
      </c>
      <c r="J303" s="32"/>
      <c r="L303" s="55">
        <f t="shared" si="5"/>
        <v>0</v>
      </c>
    </row>
    <row r="304" spans="1:12" ht="15.75" thickBot="1">
      <c r="A304" s="204" t="str">
        <f>IF(ISBLANK(Construction[[#This Row],[DATE]]),"",ROW(Construction[[#This Row],[NUM]])-ROW($A$19))</f>
        <v/>
      </c>
      <c r="B304" s="34"/>
      <c r="C304" s="98"/>
      <c r="D304" s="99"/>
      <c r="E304" s="98"/>
      <c r="F304" s="95"/>
      <c r="G304" s="27"/>
      <c r="H304" s="105"/>
      <c r="I304" s="111">
        <f>IF(Construction[[#This Row],[MOTIF]]="",0,Construction[[#This Row],[MONTANT HTVA REALISE]])</f>
        <v>0</v>
      </c>
      <c r="J304" s="32"/>
      <c r="L304" s="55">
        <f t="shared" si="5"/>
        <v>0</v>
      </c>
    </row>
    <row r="305" spans="1:12" ht="15.75" thickBot="1">
      <c r="A305" s="204" t="str">
        <f>IF(ISBLANK(Construction[[#This Row],[DATE]]),"",ROW(Construction[[#This Row],[NUM]])-ROW($A$19))</f>
        <v/>
      </c>
      <c r="B305" s="34"/>
      <c r="C305" s="98"/>
      <c r="D305" s="99"/>
      <c r="E305" s="98"/>
      <c r="F305" s="95"/>
      <c r="G305" s="27"/>
      <c r="H305" s="105"/>
      <c r="I305" s="111">
        <f>IF(Construction[[#This Row],[MOTIF]]="",0,Construction[[#This Row],[MONTANT HTVA REALISE]])</f>
        <v>0</v>
      </c>
      <c r="J305" s="32"/>
      <c r="L305" s="55">
        <f t="shared" si="5"/>
        <v>0</v>
      </c>
    </row>
    <row r="306" spans="1:12" ht="15.75" thickBot="1">
      <c r="A306" s="204" t="str">
        <f>IF(ISBLANK(Construction[[#This Row],[DATE]]),"",ROW(Construction[[#This Row],[NUM]])-ROW($A$19))</f>
        <v/>
      </c>
      <c r="B306" s="34"/>
      <c r="C306" s="98"/>
      <c r="D306" s="99"/>
      <c r="E306" s="98"/>
      <c r="F306" s="95"/>
      <c r="G306" s="27"/>
      <c r="H306" s="105"/>
      <c r="I306" s="111">
        <f>IF(Construction[[#This Row],[MOTIF]]="",0,Construction[[#This Row],[MONTANT HTVA REALISE]])</f>
        <v>0</v>
      </c>
      <c r="J306" s="32"/>
      <c r="L306" s="55">
        <f t="shared" si="5"/>
        <v>0</v>
      </c>
    </row>
    <row r="307" spans="1:12" ht="15.75" thickBot="1">
      <c r="A307" s="204" t="str">
        <f>IF(ISBLANK(Construction[[#This Row],[DATE]]),"",ROW(Construction[[#This Row],[NUM]])-ROW($A$19))</f>
        <v/>
      </c>
      <c r="B307" s="34"/>
      <c r="C307" s="98"/>
      <c r="D307" s="99"/>
      <c r="E307" s="98"/>
      <c r="F307" s="95"/>
      <c r="G307" s="27"/>
      <c r="H307" s="105"/>
      <c r="I307" s="111">
        <f>IF(Construction[[#This Row],[MOTIF]]="",0,Construction[[#This Row],[MONTANT HTVA REALISE]])</f>
        <v>0</v>
      </c>
      <c r="J307" s="32"/>
      <c r="L307" s="55">
        <f t="shared" si="5"/>
        <v>0</v>
      </c>
    </row>
    <row r="308" spans="1:12" ht="15.75" thickBot="1">
      <c r="A308" s="204" t="str">
        <f>IF(ISBLANK(Construction[[#This Row],[DATE]]),"",ROW(Construction[[#This Row],[NUM]])-ROW($A$19))</f>
        <v/>
      </c>
      <c r="B308" s="34"/>
      <c r="C308" s="98"/>
      <c r="D308" s="99"/>
      <c r="E308" s="98"/>
      <c r="F308" s="95"/>
      <c r="G308" s="27"/>
      <c r="H308" s="105"/>
      <c r="I308" s="111">
        <f>IF(Construction[[#This Row],[MOTIF]]="",0,Construction[[#This Row],[MONTANT HTVA REALISE]])</f>
        <v>0</v>
      </c>
      <c r="J308" s="32"/>
      <c r="L308" s="55">
        <f t="shared" si="5"/>
        <v>0</v>
      </c>
    </row>
    <row r="309" spans="1:12" ht="15.75" thickBot="1">
      <c r="A309" s="204" t="str">
        <f>IF(ISBLANK(Construction[[#This Row],[DATE]]),"",ROW(Construction[[#This Row],[NUM]])-ROW($A$19))</f>
        <v/>
      </c>
      <c r="B309" s="34"/>
      <c r="C309" s="98"/>
      <c r="D309" s="99"/>
      <c r="E309" s="98"/>
      <c r="F309" s="95"/>
      <c r="G309" s="27"/>
      <c r="H309" s="105"/>
      <c r="I309" s="111">
        <f>IF(Construction[[#This Row],[MOTIF]]="",0,Construction[[#This Row],[MONTANT HTVA REALISE]])</f>
        <v>0</v>
      </c>
      <c r="J309" s="32"/>
      <c r="L309" s="55">
        <f t="shared" si="5"/>
        <v>0</v>
      </c>
    </row>
    <row r="310" spans="1:12" ht="15.75" thickBot="1">
      <c r="A310" s="204" t="str">
        <f>IF(ISBLANK(Construction[[#This Row],[DATE]]),"",ROW(Construction[[#This Row],[NUM]])-ROW($A$19))</f>
        <v/>
      </c>
      <c r="B310" s="34"/>
      <c r="C310" s="98"/>
      <c r="D310" s="99"/>
      <c r="E310" s="98"/>
      <c r="F310" s="95"/>
      <c r="G310" s="27"/>
      <c r="H310" s="105"/>
      <c r="I310" s="111">
        <f>IF(Construction[[#This Row],[MOTIF]]="",0,Construction[[#This Row],[MONTANT HTVA REALISE]])</f>
        <v>0</v>
      </c>
      <c r="J310" s="32"/>
      <c r="L310" s="55">
        <f t="shared" si="5"/>
        <v>0</v>
      </c>
    </row>
    <row r="311" spans="1:12" ht="15.75" thickBot="1">
      <c r="A311" s="204" t="str">
        <f>IF(ISBLANK(Construction[[#This Row],[DATE]]),"",ROW(Construction[[#This Row],[NUM]])-ROW($A$19))</f>
        <v/>
      </c>
      <c r="B311" s="34"/>
      <c r="C311" s="98"/>
      <c r="D311" s="99"/>
      <c r="E311" s="98"/>
      <c r="F311" s="95"/>
      <c r="G311" s="27"/>
      <c r="H311" s="105"/>
      <c r="I311" s="111">
        <f>IF(Construction[[#This Row],[MOTIF]]="",0,Construction[[#This Row],[MONTANT HTVA REALISE]])</f>
        <v>0</v>
      </c>
      <c r="J311" s="32"/>
      <c r="L311" s="55">
        <f t="shared" si="5"/>
        <v>0</v>
      </c>
    </row>
    <row r="312" spans="1:12" ht="15.75" thickBot="1">
      <c r="A312" s="204" t="str">
        <f>IF(ISBLANK(Construction[[#This Row],[DATE]]),"",ROW(Construction[[#This Row],[NUM]])-ROW($A$19))</f>
        <v/>
      </c>
      <c r="B312" s="34"/>
      <c r="C312" s="98"/>
      <c r="D312" s="99"/>
      <c r="E312" s="98"/>
      <c r="F312" s="95"/>
      <c r="G312" s="27"/>
      <c r="H312" s="105"/>
      <c r="I312" s="111">
        <f>IF(Construction[[#This Row],[MOTIF]]="",0,Construction[[#This Row],[MONTANT HTVA REALISE]])</f>
        <v>0</v>
      </c>
      <c r="J312" s="32"/>
      <c r="L312" s="55">
        <f t="shared" si="5"/>
        <v>0</v>
      </c>
    </row>
    <row r="313" spans="1:12" ht="15.75" thickBot="1">
      <c r="A313" s="204" t="str">
        <f>IF(ISBLANK(Construction[[#This Row],[DATE]]),"",ROW(Construction[[#This Row],[NUM]])-ROW($A$19))</f>
        <v/>
      </c>
      <c r="B313" s="34"/>
      <c r="C313" s="98"/>
      <c r="D313" s="99"/>
      <c r="E313" s="98"/>
      <c r="F313" s="95"/>
      <c r="G313" s="27"/>
      <c r="H313" s="105"/>
      <c r="I313" s="111">
        <f>IF(Construction[[#This Row],[MOTIF]]="",0,Construction[[#This Row],[MONTANT HTVA REALISE]])</f>
        <v>0</v>
      </c>
      <c r="J313" s="32"/>
      <c r="L313" s="55">
        <f t="shared" si="5"/>
        <v>0</v>
      </c>
    </row>
    <row r="314" spans="1:12" ht="15.75" thickBot="1">
      <c r="A314" s="204" t="str">
        <f>IF(ISBLANK(Construction[[#This Row],[DATE]]),"",ROW(Construction[[#This Row],[NUM]])-ROW($A$19))</f>
        <v/>
      </c>
      <c r="B314" s="34"/>
      <c r="C314" s="98"/>
      <c r="D314" s="99"/>
      <c r="E314" s="98"/>
      <c r="F314" s="95"/>
      <c r="G314" s="27"/>
      <c r="H314" s="105"/>
      <c r="I314" s="111">
        <f>IF(Construction[[#This Row],[MOTIF]]="",0,Construction[[#This Row],[MONTANT HTVA REALISE]])</f>
        <v>0</v>
      </c>
      <c r="J314" s="32"/>
      <c r="L314" s="55">
        <f t="shared" si="5"/>
        <v>0</v>
      </c>
    </row>
    <row r="315" spans="1:12" ht="15.75" thickBot="1">
      <c r="A315" s="204" t="str">
        <f>IF(ISBLANK(Construction[[#This Row],[DATE]]),"",ROW(Construction[[#This Row],[NUM]])-ROW($A$19))</f>
        <v/>
      </c>
      <c r="B315" s="34"/>
      <c r="C315" s="98"/>
      <c r="D315" s="99"/>
      <c r="E315" s="98"/>
      <c r="F315" s="95"/>
      <c r="G315" s="27"/>
      <c r="H315" s="105"/>
      <c r="I315" s="111">
        <f>IF(Construction[[#This Row],[MOTIF]]="",0,Construction[[#This Row],[MONTANT HTVA REALISE]])</f>
        <v>0</v>
      </c>
      <c r="J315" s="32"/>
      <c r="L315" s="55">
        <f t="shared" si="5"/>
        <v>0</v>
      </c>
    </row>
    <row r="316" spans="1:12" ht="15.75" thickBot="1">
      <c r="A316" s="204" t="str">
        <f>IF(ISBLANK(Construction[[#This Row],[DATE]]),"",ROW(Construction[[#This Row],[NUM]])-ROW($A$19))</f>
        <v/>
      </c>
      <c r="B316" s="34"/>
      <c r="C316" s="98"/>
      <c r="D316" s="99"/>
      <c r="E316" s="98"/>
      <c r="F316" s="95"/>
      <c r="G316" s="27"/>
      <c r="H316" s="105"/>
      <c r="I316" s="111">
        <f>IF(Construction[[#This Row],[MOTIF]]="",0,Construction[[#This Row],[MONTANT HTVA REALISE]])</f>
        <v>0</v>
      </c>
      <c r="J316" s="32"/>
      <c r="L316" s="55">
        <f t="shared" si="5"/>
        <v>0</v>
      </c>
    </row>
    <row r="317" spans="1:12" ht="15.75" thickBot="1">
      <c r="A317" s="204" t="str">
        <f>IF(ISBLANK(Construction[[#This Row],[DATE]]),"",ROW(Construction[[#This Row],[NUM]])-ROW($A$19))</f>
        <v/>
      </c>
      <c r="B317" s="34"/>
      <c r="C317" s="98"/>
      <c r="D317" s="99"/>
      <c r="E317" s="98"/>
      <c r="F317" s="95"/>
      <c r="G317" s="27"/>
      <c r="H317" s="105"/>
      <c r="I317" s="111">
        <f>IF(Construction[[#This Row],[MOTIF]]="",0,Construction[[#This Row],[MONTANT HTVA REALISE]])</f>
        <v>0</v>
      </c>
      <c r="J317" s="32"/>
      <c r="L317" s="55">
        <f t="shared" si="5"/>
        <v>0</v>
      </c>
    </row>
    <row r="318" spans="1:12" ht="15.75" thickBot="1">
      <c r="A318" s="204" t="str">
        <f>IF(ISBLANK(Construction[[#This Row],[DATE]]),"",ROW(Construction[[#This Row],[NUM]])-ROW($A$19))</f>
        <v/>
      </c>
      <c r="B318" s="34"/>
      <c r="C318" s="98"/>
      <c r="D318" s="99"/>
      <c r="E318" s="98"/>
      <c r="F318" s="95"/>
      <c r="G318" s="27"/>
      <c r="H318" s="105"/>
      <c r="I318" s="111">
        <f>IF(Construction[[#This Row],[MOTIF]]="",0,Construction[[#This Row],[MONTANT HTVA REALISE]])</f>
        <v>0</v>
      </c>
      <c r="J318" s="32"/>
      <c r="L318" s="55">
        <f t="shared" si="5"/>
        <v>0</v>
      </c>
    </row>
    <row r="319" spans="1:12" ht="15.75" thickBot="1">
      <c r="A319" s="204" t="str">
        <f>IF(ISBLANK(Construction[[#This Row],[DATE]]),"",ROW(Construction[[#This Row],[NUM]])-ROW($A$19))</f>
        <v/>
      </c>
      <c r="B319" s="34"/>
      <c r="C319" s="98"/>
      <c r="D319" s="99"/>
      <c r="E319" s="98"/>
      <c r="F319" s="95"/>
      <c r="G319" s="27"/>
      <c r="H319" s="105"/>
      <c r="I319" s="111">
        <f>IF(Construction[[#This Row],[MOTIF]]="",0,Construction[[#This Row],[MONTANT HTVA REALISE]])</f>
        <v>0</v>
      </c>
      <c r="J319" s="32"/>
      <c r="L319" s="55">
        <f t="shared" si="5"/>
        <v>0</v>
      </c>
    </row>
    <row r="320" spans="1:12" ht="15.75" thickBot="1">
      <c r="A320" s="204" t="str">
        <f>IF(ISBLANK(Construction[[#This Row],[DATE]]),"",ROW(Construction[[#This Row],[NUM]])-ROW($A$19))</f>
        <v/>
      </c>
      <c r="B320" s="34"/>
      <c r="C320" s="98"/>
      <c r="D320" s="99"/>
      <c r="E320" s="98"/>
      <c r="F320" s="95"/>
      <c r="G320" s="27"/>
      <c r="H320" s="105"/>
      <c r="I320" s="111">
        <f>IF(Construction[[#This Row],[MOTIF]]="",0,Construction[[#This Row],[MONTANT HTVA REALISE]])</f>
        <v>0</v>
      </c>
      <c r="J320" s="32"/>
      <c r="L320" s="55">
        <f t="shared" si="5"/>
        <v>0</v>
      </c>
    </row>
    <row r="321" spans="1:12" ht="15.75" thickBot="1">
      <c r="A321" s="204" t="str">
        <f>IF(ISBLANK(Construction[[#This Row],[DATE]]),"",ROW(Construction[[#This Row],[NUM]])-ROW($A$19))</f>
        <v/>
      </c>
      <c r="B321" s="34"/>
      <c r="C321" s="98"/>
      <c r="D321" s="99"/>
      <c r="E321" s="98"/>
      <c r="F321" s="95"/>
      <c r="G321" s="27"/>
      <c r="H321" s="105"/>
      <c r="I321" s="111">
        <f>IF(Construction[[#This Row],[MOTIF]]="",0,Construction[[#This Row],[MONTANT HTVA REALISE]])</f>
        <v>0</v>
      </c>
      <c r="J321" s="32"/>
      <c r="L321" s="55">
        <f t="shared" si="5"/>
        <v>0</v>
      </c>
    </row>
    <row r="322" spans="1:12" ht="15.75" thickBot="1">
      <c r="A322" s="204" t="str">
        <f>IF(ISBLANK(Construction[[#This Row],[DATE]]),"",ROW(Construction[[#This Row],[NUM]])-ROW($A$19))</f>
        <v/>
      </c>
      <c r="B322" s="34"/>
      <c r="C322" s="98"/>
      <c r="D322" s="99"/>
      <c r="E322" s="98"/>
      <c r="F322" s="95"/>
      <c r="G322" s="27"/>
      <c r="H322" s="105"/>
      <c r="I322" s="111">
        <f>IF(Construction[[#This Row],[MOTIF]]="",0,Construction[[#This Row],[MONTANT HTVA REALISE]])</f>
        <v>0</v>
      </c>
      <c r="J322" s="32"/>
      <c r="L322" s="55">
        <f t="shared" si="5"/>
        <v>0</v>
      </c>
    </row>
    <row r="323" spans="1:12" ht="15.75" thickBot="1">
      <c r="A323" s="204" t="str">
        <f>IF(ISBLANK(Construction[[#This Row],[DATE]]),"",ROW(Construction[[#This Row],[NUM]])-ROW($A$19))</f>
        <v/>
      </c>
      <c r="B323" s="34"/>
      <c r="C323" s="98"/>
      <c r="D323" s="99"/>
      <c r="E323" s="98"/>
      <c r="F323" s="95"/>
      <c r="G323" s="27"/>
      <c r="H323" s="105"/>
      <c r="I323" s="111">
        <f>IF(Construction[[#This Row],[MOTIF]]="",0,Construction[[#This Row],[MONTANT HTVA REALISE]])</f>
        <v>0</v>
      </c>
      <c r="J323" s="32"/>
      <c r="L323" s="55">
        <f t="shared" si="5"/>
        <v>0</v>
      </c>
    </row>
    <row r="324" spans="1:12" ht="15.75" thickBot="1">
      <c r="A324" s="204" t="str">
        <f>IF(ISBLANK(Construction[[#This Row],[DATE]]),"",ROW(Construction[[#This Row],[NUM]])-ROW($A$19))</f>
        <v/>
      </c>
      <c r="B324" s="34"/>
      <c r="C324" s="98"/>
      <c r="D324" s="99"/>
      <c r="E324" s="98"/>
      <c r="F324" s="95"/>
      <c r="G324" s="27"/>
      <c r="H324" s="105"/>
      <c r="I324" s="111">
        <f>IF(Construction[[#This Row],[MOTIF]]="",0,Construction[[#This Row],[MONTANT HTVA REALISE]])</f>
        <v>0</v>
      </c>
      <c r="J324" s="32"/>
      <c r="L324" s="55">
        <f t="shared" si="5"/>
        <v>0</v>
      </c>
    </row>
    <row r="325" spans="1:12" ht="15.75" thickBot="1">
      <c r="A325" s="204" t="str">
        <f>IF(ISBLANK(Construction[[#This Row],[DATE]]),"",ROW(Construction[[#This Row],[NUM]])-ROW($A$19))</f>
        <v/>
      </c>
      <c r="B325" s="34"/>
      <c r="C325" s="98"/>
      <c r="D325" s="99"/>
      <c r="E325" s="98"/>
      <c r="F325" s="95"/>
      <c r="G325" s="27"/>
      <c r="H325" s="105"/>
      <c r="I325" s="111">
        <f>IF(Construction[[#This Row],[MOTIF]]="",0,Construction[[#This Row],[MONTANT HTVA REALISE]])</f>
        <v>0</v>
      </c>
      <c r="J325" s="32"/>
      <c r="L325" s="55">
        <f t="shared" si="5"/>
        <v>0</v>
      </c>
    </row>
    <row r="326" spans="1:12" ht="15.75" thickBot="1">
      <c r="A326" s="204" t="str">
        <f>IF(ISBLANK(Construction[[#This Row],[DATE]]),"",ROW(Construction[[#This Row],[NUM]])-ROW($A$19))</f>
        <v/>
      </c>
      <c r="B326" s="34"/>
      <c r="C326" s="98"/>
      <c r="D326" s="99"/>
      <c r="E326" s="98"/>
      <c r="F326" s="95"/>
      <c r="G326" s="27"/>
      <c r="H326" s="105"/>
      <c r="I326" s="111">
        <f>IF(Construction[[#This Row],[MOTIF]]="",0,Construction[[#This Row],[MONTANT HTVA REALISE]])</f>
        <v>0</v>
      </c>
      <c r="J326" s="32"/>
      <c r="L326" s="55">
        <f t="shared" si="5"/>
        <v>0</v>
      </c>
    </row>
    <row r="327" spans="1:12" ht="15.75" thickBot="1">
      <c r="A327" s="204" t="str">
        <f>IF(ISBLANK(Construction[[#This Row],[DATE]]),"",ROW(Construction[[#This Row],[NUM]])-ROW($A$19))</f>
        <v/>
      </c>
      <c r="B327" s="34"/>
      <c r="C327" s="98"/>
      <c r="D327" s="99"/>
      <c r="E327" s="98"/>
      <c r="F327" s="95"/>
      <c r="G327" s="27"/>
      <c r="H327" s="105"/>
      <c r="I327" s="111">
        <f>IF(Construction[[#This Row],[MOTIF]]="",0,Construction[[#This Row],[MONTANT HTVA REALISE]])</f>
        <v>0</v>
      </c>
      <c r="J327" s="32"/>
      <c r="L327" s="55">
        <f t="shared" si="5"/>
        <v>0</v>
      </c>
    </row>
    <row r="328" spans="1:12" ht="15.75" thickBot="1">
      <c r="A328" s="204" t="str">
        <f>IF(ISBLANK(Construction[[#This Row],[DATE]]),"",ROW(Construction[[#This Row],[NUM]])-ROW($A$19))</f>
        <v/>
      </c>
      <c r="B328" s="34"/>
      <c r="C328" s="98"/>
      <c r="D328" s="99"/>
      <c r="E328" s="98"/>
      <c r="F328" s="95"/>
      <c r="G328" s="27"/>
      <c r="H328" s="105"/>
      <c r="I328" s="111">
        <f>IF(Construction[[#This Row],[MOTIF]]="",0,Construction[[#This Row],[MONTANT HTVA REALISE]])</f>
        <v>0</v>
      </c>
      <c r="J328" s="32"/>
      <c r="L328" s="55">
        <f t="shared" si="5"/>
        <v>0</v>
      </c>
    </row>
    <row r="329" spans="1:12" ht="15.75" thickBot="1">
      <c r="A329" s="204" t="str">
        <f>IF(ISBLANK(Construction[[#This Row],[DATE]]),"",ROW(Construction[[#This Row],[NUM]])-ROW($A$19))</f>
        <v/>
      </c>
      <c r="B329" s="34"/>
      <c r="C329" s="98"/>
      <c r="D329" s="99"/>
      <c r="E329" s="98"/>
      <c r="F329" s="95"/>
      <c r="G329" s="27"/>
      <c r="H329" s="105"/>
      <c r="I329" s="111">
        <f>IF(Construction[[#This Row],[MOTIF]]="",0,Construction[[#This Row],[MONTANT HTVA REALISE]])</f>
        <v>0</v>
      </c>
      <c r="J329" s="32"/>
      <c r="L329" s="55">
        <f t="shared" si="5"/>
        <v>0</v>
      </c>
    </row>
    <row r="330" spans="1:12" ht="15.75" thickBot="1">
      <c r="A330" s="204" t="str">
        <f>IF(ISBLANK(Construction[[#This Row],[DATE]]),"",ROW(Construction[[#This Row],[NUM]])-ROW($A$19))</f>
        <v/>
      </c>
      <c r="B330" s="34"/>
      <c r="C330" s="98"/>
      <c r="D330" s="99"/>
      <c r="E330" s="98"/>
      <c r="F330" s="95"/>
      <c r="G330" s="27"/>
      <c r="H330" s="105"/>
      <c r="I330" s="111">
        <f>IF(Construction[[#This Row],[MOTIF]]="",0,Construction[[#This Row],[MONTANT HTVA REALISE]])</f>
        <v>0</v>
      </c>
      <c r="J330" s="32"/>
      <c r="L330" s="55">
        <f t="shared" si="5"/>
        <v>0</v>
      </c>
    </row>
    <row r="331" spans="1:12" ht="15.75" thickBot="1">
      <c r="A331" s="204" t="str">
        <f>IF(ISBLANK(Construction[[#This Row],[DATE]]),"",ROW(Construction[[#This Row],[NUM]])-ROW($A$19))</f>
        <v/>
      </c>
      <c r="B331" s="34"/>
      <c r="C331" s="98"/>
      <c r="D331" s="99"/>
      <c r="E331" s="98"/>
      <c r="F331" s="95"/>
      <c r="G331" s="27"/>
      <c r="H331" s="105"/>
      <c r="I331" s="111">
        <f>IF(Construction[[#This Row],[MOTIF]]="",0,Construction[[#This Row],[MONTANT HTVA REALISE]])</f>
        <v>0</v>
      </c>
      <c r="J331" s="32"/>
      <c r="L331" s="55">
        <f t="shared" si="5"/>
        <v>0</v>
      </c>
    </row>
    <row r="332" spans="1:12" ht="15.75" thickBot="1">
      <c r="A332" s="204" t="str">
        <f>IF(ISBLANK(Construction[[#This Row],[DATE]]),"",ROW(Construction[[#This Row],[NUM]])-ROW($A$19))</f>
        <v/>
      </c>
      <c r="B332" s="34"/>
      <c r="C332" s="98"/>
      <c r="D332" s="99"/>
      <c r="E332" s="98"/>
      <c r="F332" s="95"/>
      <c r="G332" s="27"/>
      <c r="H332" s="105"/>
      <c r="I332" s="111">
        <f>IF(Construction[[#This Row],[MOTIF]]="",0,Construction[[#This Row],[MONTANT HTVA REALISE]])</f>
        <v>0</v>
      </c>
      <c r="J332" s="32"/>
      <c r="L332" s="55">
        <f t="shared" si="5"/>
        <v>0</v>
      </c>
    </row>
    <row r="333" spans="1:12" ht="15.75" thickBot="1">
      <c r="A333" s="204" t="str">
        <f>IF(ISBLANK(Construction[[#This Row],[DATE]]),"",ROW(Construction[[#This Row],[NUM]])-ROW($A$19))</f>
        <v/>
      </c>
      <c r="B333" s="34"/>
      <c r="C333" s="98"/>
      <c r="D333" s="99"/>
      <c r="E333" s="98"/>
      <c r="F333" s="95"/>
      <c r="G333" s="27"/>
      <c r="H333" s="105"/>
      <c r="I333" s="111">
        <f>IF(Construction[[#This Row],[MOTIF]]="",0,Construction[[#This Row],[MONTANT HTVA REALISE]])</f>
        <v>0</v>
      </c>
      <c r="J333" s="32"/>
      <c r="L333" s="55">
        <f t="shared" si="5"/>
        <v>0</v>
      </c>
    </row>
    <row r="334" spans="1:12" ht="15.75" thickBot="1">
      <c r="A334" s="204" t="str">
        <f>IF(ISBLANK(Construction[[#This Row],[DATE]]),"",ROW(Construction[[#This Row],[NUM]])-ROW($A$19))</f>
        <v/>
      </c>
      <c r="B334" s="34"/>
      <c r="C334" s="98"/>
      <c r="D334" s="99"/>
      <c r="E334" s="98"/>
      <c r="F334" s="95"/>
      <c r="G334" s="27"/>
      <c r="H334" s="105"/>
      <c r="I334" s="111">
        <f>IF(Construction[[#This Row],[MOTIF]]="",0,Construction[[#This Row],[MONTANT HTVA REALISE]])</f>
        <v>0</v>
      </c>
      <c r="J334" s="32"/>
      <c r="L334" s="55">
        <f t="shared" si="5"/>
        <v>0</v>
      </c>
    </row>
    <row r="335" spans="1:12" ht="15.75" thickBot="1">
      <c r="A335" s="204" t="str">
        <f>IF(ISBLANK(Construction[[#This Row],[DATE]]),"",ROW(Construction[[#This Row],[NUM]])-ROW($A$19))</f>
        <v/>
      </c>
      <c r="B335" s="34"/>
      <c r="C335" s="98"/>
      <c r="D335" s="99"/>
      <c r="E335" s="98"/>
      <c r="F335" s="95"/>
      <c r="G335" s="27"/>
      <c r="H335" s="105"/>
      <c r="I335" s="111">
        <f>IF(Construction[[#This Row],[MOTIF]]="",0,Construction[[#This Row],[MONTANT HTVA REALISE]])</f>
        <v>0</v>
      </c>
      <c r="J335" s="32"/>
      <c r="L335" s="55">
        <f t="shared" si="5"/>
        <v>0</v>
      </c>
    </row>
    <row r="336" spans="1:12" ht="15.75" thickBot="1">
      <c r="A336" s="204" t="str">
        <f>IF(ISBLANK(Construction[[#This Row],[DATE]]),"",ROW(Construction[[#This Row],[NUM]])-ROW($A$19))</f>
        <v/>
      </c>
      <c r="B336" s="34"/>
      <c r="C336" s="98"/>
      <c r="D336" s="99"/>
      <c r="E336" s="98"/>
      <c r="F336" s="95"/>
      <c r="G336" s="27"/>
      <c r="H336" s="105"/>
      <c r="I336" s="111">
        <f>IF(Construction[[#This Row],[MOTIF]]="",0,Construction[[#This Row],[MONTANT HTVA REALISE]])</f>
        <v>0</v>
      </c>
      <c r="J336" s="32"/>
      <c r="L336" s="55">
        <f t="shared" si="5"/>
        <v>0</v>
      </c>
    </row>
    <row r="337" spans="1:12" ht="15.75" thickBot="1">
      <c r="A337" s="204" t="str">
        <f>IF(ISBLANK(Construction[[#This Row],[DATE]]),"",ROW(Construction[[#This Row],[NUM]])-ROW($A$19))</f>
        <v/>
      </c>
      <c r="B337" s="34"/>
      <c r="C337" s="98"/>
      <c r="D337" s="99"/>
      <c r="E337" s="98"/>
      <c r="F337" s="95"/>
      <c r="G337" s="27"/>
      <c r="H337" s="105"/>
      <c r="I337" s="111">
        <f>IF(Construction[[#This Row],[MOTIF]]="",0,Construction[[#This Row],[MONTANT HTVA REALISE]])</f>
        <v>0</v>
      </c>
      <c r="J337" s="32"/>
      <c r="L337" s="55">
        <f t="shared" si="5"/>
        <v>0</v>
      </c>
    </row>
    <row r="338" spans="1:12" ht="15.75" thickBot="1">
      <c r="A338" s="204" t="str">
        <f>IF(ISBLANK(Construction[[#This Row],[DATE]]),"",ROW(Construction[[#This Row],[NUM]])-ROW($A$19))</f>
        <v/>
      </c>
      <c r="B338" s="34"/>
      <c r="C338" s="98"/>
      <c r="D338" s="99"/>
      <c r="E338" s="98"/>
      <c r="F338" s="95"/>
      <c r="G338" s="27"/>
      <c r="H338" s="105"/>
      <c r="I338" s="111">
        <f>IF(Construction[[#This Row],[MOTIF]]="",0,Construction[[#This Row],[MONTANT HTVA REALISE]])</f>
        <v>0</v>
      </c>
      <c r="J338" s="32"/>
      <c r="L338" s="55">
        <f t="shared" si="5"/>
        <v>0</v>
      </c>
    </row>
    <row r="339" spans="1:12" ht="15.75" thickBot="1">
      <c r="A339" s="204" t="str">
        <f>IF(ISBLANK(Construction[[#This Row],[DATE]]),"",ROW(Construction[[#This Row],[NUM]])-ROW($A$19))</f>
        <v/>
      </c>
      <c r="B339" s="34"/>
      <c r="C339" s="98"/>
      <c r="D339" s="99"/>
      <c r="E339" s="98"/>
      <c r="F339" s="95"/>
      <c r="G339" s="27"/>
      <c r="H339" s="105"/>
      <c r="I339" s="111">
        <f>IF(Construction[[#This Row],[MOTIF]]="",0,Construction[[#This Row],[MONTANT HTVA REALISE]])</f>
        <v>0</v>
      </c>
      <c r="J339" s="32"/>
      <c r="L339" s="55">
        <f t="shared" si="5"/>
        <v>0</v>
      </c>
    </row>
    <row r="340" spans="1:12" ht="15.75" thickBot="1">
      <c r="A340" s="204" t="str">
        <f>IF(ISBLANK(Construction[[#This Row],[DATE]]),"",ROW(Construction[[#This Row],[NUM]])-ROW($A$19))</f>
        <v/>
      </c>
      <c r="B340" s="34"/>
      <c r="C340" s="98"/>
      <c r="D340" s="99"/>
      <c r="E340" s="98"/>
      <c r="F340" s="95"/>
      <c r="G340" s="27"/>
      <c r="H340" s="105"/>
      <c r="I340" s="111">
        <f>IF(Construction[[#This Row],[MOTIF]]="",0,Construction[[#This Row],[MONTANT HTVA REALISE]])</f>
        <v>0</v>
      </c>
      <c r="J340" s="32"/>
      <c r="L340" s="55">
        <f t="shared" si="5"/>
        <v>0</v>
      </c>
    </row>
    <row r="341" spans="1:12" ht="15.75" thickBot="1">
      <c r="A341" s="204" t="str">
        <f>IF(ISBLANK(Construction[[#This Row],[DATE]]),"",ROW(Construction[[#This Row],[NUM]])-ROW($A$19))</f>
        <v/>
      </c>
      <c r="B341" s="34"/>
      <c r="C341" s="98"/>
      <c r="D341" s="99"/>
      <c r="E341" s="98"/>
      <c r="F341" s="95"/>
      <c r="G341" s="27"/>
      <c r="H341" s="105"/>
      <c r="I341" s="111">
        <f>IF(Construction[[#This Row],[MOTIF]]="",0,Construction[[#This Row],[MONTANT HTVA REALISE]])</f>
        <v>0</v>
      </c>
      <c r="J341" s="32"/>
      <c r="L341" s="55">
        <f t="shared" si="5"/>
        <v>0</v>
      </c>
    </row>
    <row r="342" spans="1:12" ht="15.75" thickBot="1">
      <c r="A342" s="204" t="str">
        <f>IF(ISBLANK(Construction[[#This Row],[DATE]]),"",ROW(Construction[[#This Row],[NUM]])-ROW($A$19))</f>
        <v/>
      </c>
      <c r="B342" s="34"/>
      <c r="C342" s="98"/>
      <c r="D342" s="99"/>
      <c r="E342" s="98"/>
      <c r="F342" s="95"/>
      <c r="G342" s="27"/>
      <c r="H342" s="105"/>
      <c r="I342" s="111">
        <f>IF(Construction[[#This Row],[MOTIF]]="",0,Construction[[#This Row],[MONTANT HTVA REALISE]])</f>
        <v>0</v>
      </c>
      <c r="J342" s="32"/>
      <c r="L342" s="55">
        <f t="shared" ref="L342:L405" si="6">+F342-I342</f>
        <v>0</v>
      </c>
    </row>
    <row r="343" spans="1:12" ht="15.75" thickBot="1">
      <c r="A343" s="204" t="str">
        <f>IF(ISBLANK(Construction[[#This Row],[DATE]]),"",ROW(Construction[[#This Row],[NUM]])-ROW($A$19))</f>
        <v/>
      </c>
      <c r="B343" s="34"/>
      <c r="C343" s="98"/>
      <c r="D343" s="99"/>
      <c r="E343" s="98"/>
      <c r="F343" s="95"/>
      <c r="G343" s="27"/>
      <c r="H343" s="105"/>
      <c r="I343" s="111">
        <f>IF(Construction[[#This Row],[MOTIF]]="",0,Construction[[#This Row],[MONTANT HTVA REALISE]])</f>
        <v>0</v>
      </c>
      <c r="J343" s="32"/>
      <c r="L343" s="55">
        <f t="shared" si="6"/>
        <v>0</v>
      </c>
    </row>
    <row r="344" spans="1:12" ht="15.75" thickBot="1">
      <c r="A344" s="204" t="str">
        <f>IF(ISBLANK(Construction[[#This Row],[DATE]]),"",ROW(Construction[[#This Row],[NUM]])-ROW($A$19))</f>
        <v/>
      </c>
      <c r="B344" s="34"/>
      <c r="C344" s="98"/>
      <c r="D344" s="99"/>
      <c r="E344" s="98"/>
      <c r="F344" s="95"/>
      <c r="G344" s="27"/>
      <c r="H344" s="105"/>
      <c r="I344" s="111">
        <f>IF(Construction[[#This Row],[MOTIF]]="",0,Construction[[#This Row],[MONTANT HTVA REALISE]])</f>
        <v>0</v>
      </c>
      <c r="J344" s="32"/>
      <c r="L344" s="55">
        <f t="shared" si="6"/>
        <v>0</v>
      </c>
    </row>
    <row r="345" spans="1:12" ht="15.75" thickBot="1">
      <c r="A345" s="204" t="str">
        <f>IF(ISBLANK(Construction[[#This Row],[DATE]]),"",ROW(Construction[[#This Row],[NUM]])-ROW($A$19))</f>
        <v/>
      </c>
      <c r="B345" s="34"/>
      <c r="C345" s="98"/>
      <c r="D345" s="99"/>
      <c r="E345" s="98"/>
      <c r="F345" s="95"/>
      <c r="G345" s="27"/>
      <c r="H345" s="105"/>
      <c r="I345" s="111">
        <f>IF(Construction[[#This Row],[MOTIF]]="",0,Construction[[#This Row],[MONTANT HTVA REALISE]])</f>
        <v>0</v>
      </c>
      <c r="J345" s="32"/>
      <c r="L345" s="55">
        <f t="shared" si="6"/>
        <v>0</v>
      </c>
    </row>
    <row r="346" spans="1:12" ht="15.75" thickBot="1">
      <c r="A346" s="204" t="str">
        <f>IF(ISBLANK(Construction[[#This Row],[DATE]]),"",ROW(Construction[[#This Row],[NUM]])-ROW($A$19))</f>
        <v/>
      </c>
      <c r="B346" s="34"/>
      <c r="C346" s="98"/>
      <c r="D346" s="99"/>
      <c r="E346" s="98"/>
      <c r="F346" s="95"/>
      <c r="G346" s="27"/>
      <c r="H346" s="105"/>
      <c r="I346" s="111">
        <f>IF(Construction[[#This Row],[MOTIF]]="",0,Construction[[#This Row],[MONTANT HTVA REALISE]])</f>
        <v>0</v>
      </c>
      <c r="J346" s="32"/>
      <c r="L346" s="55">
        <f t="shared" si="6"/>
        <v>0</v>
      </c>
    </row>
    <row r="347" spans="1:12" ht="15.75" thickBot="1">
      <c r="A347" s="204" t="str">
        <f>IF(ISBLANK(Construction[[#This Row],[DATE]]),"",ROW(Construction[[#This Row],[NUM]])-ROW($A$19))</f>
        <v/>
      </c>
      <c r="B347" s="34"/>
      <c r="C347" s="98"/>
      <c r="D347" s="99"/>
      <c r="E347" s="98"/>
      <c r="F347" s="95"/>
      <c r="G347" s="27"/>
      <c r="H347" s="105"/>
      <c r="I347" s="111">
        <f>IF(Construction[[#This Row],[MOTIF]]="",0,Construction[[#This Row],[MONTANT HTVA REALISE]])</f>
        <v>0</v>
      </c>
      <c r="J347" s="32"/>
      <c r="L347" s="55">
        <f t="shared" si="6"/>
        <v>0</v>
      </c>
    </row>
    <row r="348" spans="1:12" ht="15.75" thickBot="1">
      <c r="A348" s="204" t="str">
        <f>IF(ISBLANK(Construction[[#This Row],[DATE]]),"",ROW(Construction[[#This Row],[NUM]])-ROW($A$19))</f>
        <v/>
      </c>
      <c r="B348" s="34"/>
      <c r="C348" s="98"/>
      <c r="D348" s="99"/>
      <c r="E348" s="98"/>
      <c r="F348" s="95"/>
      <c r="G348" s="27"/>
      <c r="H348" s="105"/>
      <c r="I348" s="111">
        <f>IF(Construction[[#This Row],[MOTIF]]="",0,Construction[[#This Row],[MONTANT HTVA REALISE]])</f>
        <v>0</v>
      </c>
      <c r="J348" s="32"/>
      <c r="L348" s="55">
        <f t="shared" si="6"/>
        <v>0</v>
      </c>
    </row>
    <row r="349" spans="1:12" ht="15.75" thickBot="1">
      <c r="A349" s="204" t="str">
        <f>IF(ISBLANK(Construction[[#This Row],[DATE]]),"",ROW(Construction[[#This Row],[NUM]])-ROW($A$19))</f>
        <v/>
      </c>
      <c r="B349" s="34"/>
      <c r="C349" s="98"/>
      <c r="D349" s="99"/>
      <c r="E349" s="98"/>
      <c r="F349" s="95"/>
      <c r="G349" s="27"/>
      <c r="H349" s="105"/>
      <c r="I349" s="111">
        <f>IF(Construction[[#This Row],[MOTIF]]="",0,Construction[[#This Row],[MONTANT HTVA REALISE]])</f>
        <v>0</v>
      </c>
      <c r="J349" s="32"/>
      <c r="L349" s="55">
        <f t="shared" si="6"/>
        <v>0</v>
      </c>
    </row>
    <row r="350" spans="1:12" ht="15.75" thickBot="1">
      <c r="A350" s="204" t="str">
        <f>IF(ISBLANK(Construction[[#This Row],[DATE]]),"",ROW(Construction[[#This Row],[NUM]])-ROW($A$19))</f>
        <v/>
      </c>
      <c r="B350" s="34"/>
      <c r="C350" s="98"/>
      <c r="D350" s="99"/>
      <c r="E350" s="98"/>
      <c r="F350" s="95"/>
      <c r="G350" s="27"/>
      <c r="H350" s="105"/>
      <c r="I350" s="111">
        <f>IF(Construction[[#This Row],[MOTIF]]="",0,Construction[[#This Row],[MONTANT HTVA REALISE]])</f>
        <v>0</v>
      </c>
      <c r="J350" s="32"/>
      <c r="L350" s="55">
        <f t="shared" si="6"/>
        <v>0</v>
      </c>
    </row>
    <row r="351" spans="1:12" ht="15.75" thickBot="1">
      <c r="A351" s="204" t="str">
        <f>IF(ISBLANK(Construction[[#This Row],[DATE]]),"",ROW(Construction[[#This Row],[NUM]])-ROW($A$19))</f>
        <v/>
      </c>
      <c r="B351" s="34"/>
      <c r="C351" s="98"/>
      <c r="D351" s="99"/>
      <c r="E351" s="98"/>
      <c r="F351" s="95"/>
      <c r="G351" s="27"/>
      <c r="H351" s="105"/>
      <c r="I351" s="111">
        <f>IF(Construction[[#This Row],[MOTIF]]="",0,Construction[[#This Row],[MONTANT HTVA REALISE]])</f>
        <v>0</v>
      </c>
      <c r="J351" s="32"/>
      <c r="L351" s="55">
        <f t="shared" si="6"/>
        <v>0</v>
      </c>
    </row>
    <row r="352" spans="1:12" ht="15.75" thickBot="1">
      <c r="A352" s="204" t="str">
        <f>IF(ISBLANK(Construction[[#This Row],[DATE]]),"",ROW(Construction[[#This Row],[NUM]])-ROW($A$19))</f>
        <v/>
      </c>
      <c r="B352" s="34"/>
      <c r="C352" s="98"/>
      <c r="D352" s="99"/>
      <c r="E352" s="98"/>
      <c r="F352" s="95"/>
      <c r="G352" s="27"/>
      <c r="H352" s="105"/>
      <c r="I352" s="111">
        <f>IF(Construction[[#This Row],[MOTIF]]="",0,Construction[[#This Row],[MONTANT HTVA REALISE]])</f>
        <v>0</v>
      </c>
      <c r="J352" s="32"/>
      <c r="L352" s="55">
        <f t="shared" si="6"/>
        <v>0</v>
      </c>
    </row>
    <row r="353" spans="1:12" ht="15.75" thickBot="1">
      <c r="A353" s="204" t="str">
        <f>IF(ISBLANK(Construction[[#This Row],[DATE]]),"",ROW(Construction[[#This Row],[NUM]])-ROW($A$19))</f>
        <v/>
      </c>
      <c r="B353" s="34"/>
      <c r="C353" s="98"/>
      <c r="D353" s="99"/>
      <c r="E353" s="98"/>
      <c r="F353" s="95"/>
      <c r="G353" s="27"/>
      <c r="H353" s="105"/>
      <c r="I353" s="111">
        <f>IF(Construction[[#This Row],[MOTIF]]="",0,Construction[[#This Row],[MONTANT HTVA REALISE]])</f>
        <v>0</v>
      </c>
      <c r="J353" s="32"/>
      <c r="L353" s="55">
        <f t="shared" si="6"/>
        <v>0</v>
      </c>
    </row>
    <row r="354" spans="1:12" ht="15.75" thickBot="1">
      <c r="A354" s="204" t="str">
        <f>IF(ISBLANK(Construction[[#This Row],[DATE]]),"",ROW(Construction[[#This Row],[NUM]])-ROW($A$19))</f>
        <v/>
      </c>
      <c r="B354" s="34"/>
      <c r="C354" s="98"/>
      <c r="D354" s="99"/>
      <c r="E354" s="98"/>
      <c r="F354" s="95"/>
      <c r="G354" s="27"/>
      <c r="H354" s="105"/>
      <c r="I354" s="111">
        <f>IF(Construction[[#This Row],[MOTIF]]="",0,Construction[[#This Row],[MONTANT HTVA REALISE]])</f>
        <v>0</v>
      </c>
      <c r="J354" s="32"/>
      <c r="L354" s="55">
        <f t="shared" si="6"/>
        <v>0</v>
      </c>
    </row>
    <row r="355" spans="1:12" ht="15.75" thickBot="1">
      <c r="A355" s="204" t="str">
        <f>IF(ISBLANK(Construction[[#This Row],[DATE]]),"",ROW(Construction[[#This Row],[NUM]])-ROW($A$19))</f>
        <v/>
      </c>
      <c r="B355" s="34"/>
      <c r="C355" s="98"/>
      <c r="D355" s="99"/>
      <c r="E355" s="98"/>
      <c r="F355" s="95"/>
      <c r="G355" s="27"/>
      <c r="H355" s="105"/>
      <c r="I355" s="111">
        <f>IF(Construction[[#This Row],[MOTIF]]="",0,Construction[[#This Row],[MONTANT HTVA REALISE]])</f>
        <v>0</v>
      </c>
      <c r="J355" s="32"/>
      <c r="L355" s="55">
        <f t="shared" si="6"/>
        <v>0</v>
      </c>
    </row>
    <row r="356" spans="1:12" ht="15.75" thickBot="1">
      <c r="A356" s="204" t="str">
        <f>IF(ISBLANK(Construction[[#This Row],[DATE]]),"",ROW(Construction[[#This Row],[NUM]])-ROW($A$19))</f>
        <v/>
      </c>
      <c r="B356" s="34"/>
      <c r="C356" s="98"/>
      <c r="D356" s="99"/>
      <c r="E356" s="98"/>
      <c r="F356" s="95"/>
      <c r="G356" s="27"/>
      <c r="H356" s="105"/>
      <c r="I356" s="111">
        <f>IF(Construction[[#This Row],[MOTIF]]="",0,Construction[[#This Row],[MONTANT HTVA REALISE]])</f>
        <v>0</v>
      </c>
      <c r="J356" s="32"/>
      <c r="L356" s="55">
        <f t="shared" si="6"/>
        <v>0</v>
      </c>
    </row>
    <row r="357" spans="1:12" ht="15.75" thickBot="1">
      <c r="A357" s="204" t="str">
        <f>IF(ISBLANK(Construction[[#This Row],[DATE]]),"",ROW(Construction[[#This Row],[NUM]])-ROW($A$19))</f>
        <v/>
      </c>
      <c r="B357" s="34"/>
      <c r="C357" s="98"/>
      <c r="D357" s="99"/>
      <c r="E357" s="98"/>
      <c r="F357" s="95"/>
      <c r="G357" s="27"/>
      <c r="H357" s="105"/>
      <c r="I357" s="111">
        <f>IF(Construction[[#This Row],[MOTIF]]="",0,Construction[[#This Row],[MONTANT HTVA REALISE]])</f>
        <v>0</v>
      </c>
      <c r="J357" s="32"/>
      <c r="L357" s="55">
        <f t="shared" si="6"/>
        <v>0</v>
      </c>
    </row>
    <row r="358" spans="1:12" ht="15.75" thickBot="1">
      <c r="A358" s="204" t="str">
        <f>IF(ISBLANK(Construction[[#This Row],[DATE]]),"",ROW(Construction[[#This Row],[NUM]])-ROW($A$19))</f>
        <v/>
      </c>
      <c r="B358" s="34"/>
      <c r="C358" s="98"/>
      <c r="D358" s="99"/>
      <c r="E358" s="98"/>
      <c r="F358" s="95"/>
      <c r="G358" s="27"/>
      <c r="H358" s="105"/>
      <c r="I358" s="111">
        <f>IF(Construction[[#This Row],[MOTIF]]="",0,Construction[[#This Row],[MONTANT HTVA REALISE]])</f>
        <v>0</v>
      </c>
      <c r="J358" s="32"/>
      <c r="L358" s="55">
        <f t="shared" si="6"/>
        <v>0</v>
      </c>
    </row>
    <row r="359" spans="1:12" ht="15.75" thickBot="1">
      <c r="A359" s="204" t="str">
        <f>IF(ISBLANK(Construction[[#This Row],[DATE]]),"",ROW(Construction[[#This Row],[NUM]])-ROW($A$19))</f>
        <v/>
      </c>
      <c r="B359" s="34"/>
      <c r="C359" s="98"/>
      <c r="D359" s="99"/>
      <c r="E359" s="98"/>
      <c r="F359" s="95"/>
      <c r="G359" s="27"/>
      <c r="H359" s="105"/>
      <c r="I359" s="111">
        <f>IF(Construction[[#This Row],[MOTIF]]="",0,Construction[[#This Row],[MONTANT HTVA REALISE]])</f>
        <v>0</v>
      </c>
      <c r="J359" s="32"/>
      <c r="L359" s="55">
        <f t="shared" si="6"/>
        <v>0</v>
      </c>
    </row>
    <row r="360" spans="1:12" ht="15.75" thickBot="1">
      <c r="A360" s="204" t="str">
        <f>IF(ISBLANK(Construction[[#This Row],[DATE]]),"",ROW(Construction[[#This Row],[NUM]])-ROW($A$19))</f>
        <v/>
      </c>
      <c r="B360" s="34"/>
      <c r="C360" s="98"/>
      <c r="D360" s="99"/>
      <c r="E360" s="98"/>
      <c r="F360" s="95"/>
      <c r="G360" s="27"/>
      <c r="H360" s="105"/>
      <c r="I360" s="111">
        <f>IF(Construction[[#This Row],[MOTIF]]="",0,Construction[[#This Row],[MONTANT HTVA REALISE]])</f>
        <v>0</v>
      </c>
      <c r="J360" s="32"/>
      <c r="L360" s="55">
        <f t="shared" si="6"/>
        <v>0</v>
      </c>
    </row>
    <row r="361" spans="1:12" ht="15.75" thickBot="1">
      <c r="A361" s="204" t="str">
        <f>IF(ISBLANK(Construction[[#This Row],[DATE]]),"",ROW(Construction[[#This Row],[NUM]])-ROW($A$19))</f>
        <v/>
      </c>
      <c r="B361" s="34"/>
      <c r="C361" s="98"/>
      <c r="D361" s="99"/>
      <c r="E361" s="98"/>
      <c r="F361" s="95"/>
      <c r="G361" s="27"/>
      <c r="H361" s="105"/>
      <c r="I361" s="111">
        <f>IF(Construction[[#This Row],[MOTIF]]="",0,Construction[[#This Row],[MONTANT HTVA REALISE]])</f>
        <v>0</v>
      </c>
      <c r="J361" s="32"/>
      <c r="L361" s="55">
        <f t="shared" si="6"/>
        <v>0</v>
      </c>
    </row>
    <row r="362" spans="1:12" ht="15.75" thickBot="1">
      <c r="A362" s="204" t="str">
        <f>IF(ISBLANK(Construction[[#This Row],[DATE]]),"",ROW(Construction[[#This Row],[NUM]])-ROW($A$19))</f>
        <v/>
      </c>
      <c r="B362" s="34"/>
      <c r="C362" s="98"/>
      <c r="D362" s="99"/>
      <c r="E362" s="98"/>
      <c r="F362" s="95"/>
      <c r="G362" s="27"/>
      <c r="H362" s="105"/>
      <c r="I362" s="111">
        <f>IF(Construction[[#This Row],[MOTIF]]="",0,Construction[[#This Row],[MONTANT HTVA REALISE]])</f>
        <v>0</v>
      </c>
      <c r="J362" s="32"/>
      <c r="L362" s="55">
        <f t="shared" si="6"/>
        <v>0</v>
      </c>
    </row>
    <row r="363" spans="1:12" ht="15.75" thickBot="1">
      <c r="A363" s="204" t="str">
        <f>IF(ISBLANK(Construction[[#This Row],[DATE]]),"",ROW(Construction[[#This Row],[NUM]])-ROW($A$19))</f>
        <v/>
      </c>
      <c r="B363" s="34"/>
      <c r="C363" s="98"/>
      <c r="D363" s="99"/>
      <c r="E363" s="98"/>
      <c r="F363" s="95"/>
      <c r="G363" s="27"/>
      <c r="H363" s="105"/>
      <c r="I363" s="111">
        <f>IF(Construction[[#This Row],[MOTIF]]="",0,Construction[[#This Row],[MONTANT HTVA REALISE]])</f>
        <v>0</v>
      </c>
      <c r="J363" s="32"/>
      <c r="L363" s="55">
        <f t="shared" si="6"/>
        <v>0</v>
      </c>
    </row>
    <row r="364" spans="1:12" ht="15.75" thickBot="1">
      <c r="A364" s="204" t="str">
        <f>IF(ISBLANK(Construction[[#This Row],[DATE]]),"",ROW(Construction[[#This Row],[NUM]])-ROW($A$19))</f>
        <v/>
      </c>
      <c r="B364" s="34"/>
      <c r="C364" s="98"/>
      <c r="D364" s="99"/>
      <c r="E364" s="98"/>
      <c r="F364" s="95"/>
      <c r="G364" s="27"/>
      <c r="H364" s="105"/>
      <c r="I364" s="111">
        <f>IF(Construction[[#This Row],[MOTIF]]="",0,Construction[[#This Row],[MONTANT HTVA REALISE]])</f>
        <v>0</v>
      </c>
      <c r="J364" s="32"/>
      <c r="L364" s="55">
        <f t="shared" si="6"/>
        <v>0</v>
      </c>
    </row>
    <row r="365" spans="1:12" ht="15.75" thickBot="1">
      <c r="A365" s="204" t="str">
        <f>IF(ISBLANK(Construction[[#This Row],[DATE]]),"",ROW(Construction[[#This Row],[NUM]])-ROW($A$19))</f>
        <v/>
      </c>
      <c r="B365" s="34"/>
      <c r="C365" s="98"/>
      <c r="D365" s="99"/>
      <c r="E365" s="98"/>
      <c r="F365" s="95"/>
      <c r="G365" s="27"/>
      <c r="H365" s="105"/>
      <c r="I365" s="111">
        <f>IF(Construction[[#This Row],[MOTIF]]="",0,Construction[[#This Row],[MONTANT HTVA REALISE]])</f>
        <v>0</v>
      </c>
      <c r="J365" s="32"/>
      <c r="L365" s="55">
        <f t="shared" si="6"/>
        <v>0</v>
      </c>
    </row>
    <row r="366" spans="1:12" ht="15.75" thickBot="1">
      <c r="A366" s="204" t="str">
        <f>IF(ISBLANK(Construction[[#This Row],[DATE]]),"",ROW(Construction[[#This Row],[NUM]])-ROW($A$19))</f>
        <v/>
      </c>
      <c r="B366" s="34"/>
      <c r="C366" s="98"/>
      <c r="D366" s="99"/>
      <c r="E366" s="98"/>
      <c r="F366" s="95"/>
      <c r="G366" s="27"/>
      <c r="H366" s="105"/>
      <c r="I366" s="111">
        <f>IF(Construction[[#This Row],[MOTIF]]="",0,Construction[[#This Row],[MONTANT HTVA REALISE]])</f>
        <v>0</v>
      </c>
      <c r="J366" s="32"/>
      <c r="L366" s="55">
        <f t="shared" si="6"/>
        <v>0</v>
      </c>
    </row>
    <row r="367" spans="1:12" ht="15.75" thickBot="1">
      <c r="A367" s="204" t="str">
        <f>IF(ISBLANK(Construction[[#This Row],[DATE]]),"",ROW(Construction[[#This Row],[NUM]])-ROW($A$19))</f>
        <v/>
      </c>
      <c r="B367" s="34"/>
      <c r="C367" s="98"/>
      <c r="D367" s="99"/>
      <c r="E367" s="98"/>
      <c r="F367" s="95"/>
      <c r="G367" s="27"/>
      <c r="H367" s="105"/>
      <c r="I367" s="111">
        <f>IF(Construction[[#This Row],[MOTIF]]="",0,Construction[[#This Row],[MONTANT HTVA REALISE]])</f>
        <v>0</v>
      </c>
      <c r="J367" s="32"/>
      <c r="L367" s="55">
        <f t="shared" si="6"/>
        <v>0</v>
      </c>
    </row>
    <row r="368" spans="1:12" ht="15.75" thickBot="1">
      <c r="A368" s="204" t="str">
        <f>IF(ISBLANK(Construction[[#This Row],[DATE]]),"",ROW(Construction[[#This Row],[NUM]])-ROW($A$19))</f>
        <v/>
      </c>
      <c r="B368" s="34"/>
      <c r="C368" s="98"/>
      <c r="D368" s="99"/>
      <c r="E368" s="98"/>
      <c r="F368" s="95"/>
      <c r="G368" s="27"/>
      <c r="H368" s="105"/>
      <c r="I368" s="111">
        <f>IF(Construction[[#This Row],[MOTIF]]="",0,Construction[[#This Row],[MONTANT HTVA REALISE]])</f>
        <v>0</v>
      </c>
      <c r="J368" s="32"/>
      <c r="L368" s="55">
        <f t="shared" si="6"/>
        <v>0</v>
      </c>
    </row>
    <row r="369" spans="1:12" ht="15.75" thickBot="1">
      <c r="A369" s="204" t="str">
        <f>IF(ISBLANK(Construction[[#This Row],[DATE]]),"",ROW(Construction[[#This Row],[NUM]])-ROW($A$19))</f>
        <v/>
      </c>
      <c r="B369" s="34"/>
      <c r="C369" s="98"/>
      <c r="D369" s="99"/>
      <c r="E369" s="98"/>
      <c r="F369" s="95"/>
      <c r="G369" s="27"/>
      <c r="H369" s="105"/>
      <c r="I369" s="111">
        <f>IF(Construction[[#This Row],[MOTIF]]="",0,Construction[[#This Row],[MONTANT HTVA REALISE]])</f>
        <v>0</v>
      </c>
      <c r="J369" s="32"/>
      <c r="L369" s="55">
        <f t="shared" si="6"/>
        <v>0</v>
      </c>
    </row>
    <row r="370" spans="1:12" ht="15.75" thickBot="1">
      <c r="A370" s="204" t="str">
        <f>IF(ISBLANK(Construction[[#This Row],[DATE]]),"",ROW(Construction[[#This Row],[NUM]])-ROW($A$19))</f>
        <v/>
      </c>
      <c r="B370" s="34"/>
      <c r="C370" s="98"/>
      <c r="D370" s="99"/>
      <c r="E370" s="98"/>
      <c r="F370" s="95"/>
      <c r="G370" s="27"/>
      <c r="H370" s="105"/>
      <c r="I370" s="111">
        <f>IF(Construction[[#This Row],[MOTIF]]="",0,Construction[[#This Row],[MONTANT HTVA REALISE]])</f>
        <v>0</v>
      </c>
      <c r="J370" s="32"/>
      <c r="L370" s="55">
        <f t="shared" si="6"/>
        <v>0</v>
      </c>
    </row>
    <row r="371" spans="1:12" ht="15.75" thickBot="1">
      <c r="A371" s="204" t="str">
        <f>IF(ISBLANK(Construction[[#This Row],[DATE]]),"",ROW(Construction[[#This Row],[NUM]])-ROW($A$19))</f>
        <v/>
      </c>
      <c r="B371" s="34"/>
      <c r="C371" s="98"/>
      <c r="D371" s="99"/>
      <c r="E371" s="98"/>
      <c r="F371" s="95"/>
      <c r="G371" s="27"/>
      <c r="H371" s="105"/>
      <c r="I371" s="111">
        <f>IF(Construction[[#This Row],[MOTIF]]="",0,Construction[[#This Row],[MONTANT HTVA REALISE]])</f>
        <v>0</v>
      </c>
      <c r="J371" s="32"/>
      <c r="L371" s="55">
        <f t="shared" si="6"/>
        <v>0</v>
      </c>
    </row>
    <row r="372" spans="1:12" ht="15.75" thickBot="1">
      <c r="A372" s="204" t="str">
        <f>IF(ISBLANK(Construction[[#This Row],[DATE]]),"",ROW(Construction[[#This Row],[NUM]])-ROW($A$19))</f>
        <v/>
      </c>
      <c r="B372" s="34"/>
      <c r="C372" s="98"/>
      <c r="D372" s="99"/>
      <c r="E372" s="98"/>
      <c r="F372" s="95"/>
      <c r="G372" s="27"/>
      <c r="H372" s="105"/>
      <c r="I372" s="111">
        <f>IF(Construction[[#This Row],[MOTIF]]="",0,Construction[[#This Row],[MONTANT HTVA REALISE]])</f>
        <v>0</v>
      </c>
      <c r="J372" s="32"/>
      <c r="L372" s="55">
        <f t="shared" si="6"/>
        <v>0</v>
      </c>
    </row>
    <row r="373" spans="1:12" ht="15.75" thickBot="1">
      <c r="A373" s="204" t="str">
        <f>IF(ISBLANK(Construction[[#This Row],[DATE]]),"",ROW(Construction[[#This Row],[NUM]])-ROW($A$19))</f>
        <v/>
      </c>
      <c r="B373" s="34"/>
      <c r="C373" s="98"/>
      <c r="D373" s="99"/>
      <c r="E373" s="98"/>
      <c r="F373" s="95"/>
      <c r="G373" s="27"/>
      <c r="H373" s="105"/>
      <c r="I373" s="111">
        <f>IF(Construction[[#This Row],[MOTIF]]="",0,Construction[[#This Row],[MONTANT HTVA REALISE]])</f>
        <v>0</v>
      </c>
      <c r="J373" s="32"/>
      <c r="L373" s="55">
        <f t="shared" si="6"/>
        <v>0</v>
      </c>
    </row>
    <row r="374" spans="1:12" ht="15.75" thickBot="1">
      <c r="A374" s="204" t="str">
        <f>IF(ISBLANK(Construction[[#This Row],[DATE]]),"",ROW(Construction[[#This Row],[NUM]])-ROW($A$19))</f>
        <v/>
      </c>
      <c r="B374" s="34"/>
      <c r="C374" s="98"/>
      <c r="D374" s="99"/>
      <c r="E374" s="98"/>
      <c r="F374" s="95"/>
      <c r="G374" s="27"/>
      <c r="H374" s="105"/>
      <c r="I374" s="111">
        <f>IF(Construction[[#This Row],[MOTIF]]="",0,Construction[[#This Row],[MONTANT HTVA REALISE]])</f>
        <v>0</v>
      </c>
      <c r="J374" s="32"/>
      <c r="L374" s="55">
        <f t="shared" si="6"/>
        <v>0</v>
      </c>
    </row>
    <row r="375" spans="1:12" ht="15.75" thickBot="1">
      <c r="A375" s="204" t="str">
        <f>IF(ISBLANK(Construction[[#This Row],[DATE]]),"",ROW(Construction[[#This Row],[NUM]])-ROW($A$19))</f>
        <v/>
      </c>
      <c r="B375" s="34"/>
      <c r="C375" s="98"/>
      <c r="D375" s="99"/>
      <c r="E375" s="98"/>
      <c r="F375" s="95"/>
      <c r="G375" s="27"/>
      <c r="H375" s="105"/>
      <c r="I375" s="111">
        <f>IF(Construction[[#This Row],[MOTIF]]="",0,Construction[[#This Row],[MONTANT HTVA REALISE]])</f>
        <v>0</v>
      </c>
      <c r="J375" s="32"/>
      <c r="L375" s="55">
        <f t="shared" si="6"/>
        <v>0</v>
      </c>
    </row>
    <row r="376" spans="1:12" ht="15.75" thickBot="1">
      <c r="A376" s="204" t="str">
        <f>IF(ISBLANK(Construction[[#This Row],[DATE]]),"",ROW(Construction[[#This Row],[NUM]])-ROW($A$19))</f>
        <v/>
      </c>
      <c r="B376" s="34"/>
      <c r="C376" s="98"/>
      <c r="D376" s="99"/>
      <c r="E376" s="98"/>
      <c r="F376" s="95"/>
      <c r="G376" s="27"/>
      <c r="H376" s="105"/>
      <c r="I376" s="111">
        <f>IF(Construction[[#This Row],[MOTIF]]="",0,Construction[[#This Row],[MONTANT HTVA REALISE]])</f>
        <v>0</v>
      </c>
      <c r="J376" s="32"/>
      <c r="L376" s="55">
        <f t="shared" si="6"/>
        <v>0</v>
      </c>
    </row>
    <row r="377" spans="1:12" ht="15.75" thickBot="1">
      <c r="A377" s="204" t="str">
        <f>IF(ISBLANK(Construction[[#This Row],[DATE]]),"",ROW(Construction[[#This Row],[NUM]])-ROW($A$19))</f>
        <v/>
      </c>
      <c r="B377" s="34"/>
      <c r="C377" s="98"/>
      <c r="D377" s="99"/>
      <c r="E377" s="98"/>
      <c r="F377" s="95"/>
      <c r="G377" s="27"/>
      <c r="H377" s="105"/>
      <c r="I377" s="111">
        <f>IF(Construction[[#This Row],[MOTIF]]="",0,Construction[[#This Row],[MONTANT HTVA REALISE]])</f>
        <v>0</v>
      </c>
      <c r="J377" s="32"/>
      <c r="L377" s="55">
        <f t="shared" si="6"/>
        <v>0</v>
      </c>
    </row>
    <row r="378" spans="1:12" ht="15.75" thickBot="1">
      <c r="A378" s="204" t="str">
        <f>IF(ISBLANK(Construction[[#This Row],[DATE]]),"",ROW(Construction[[#This Row],[NUM]])-ROW($A$19))</f>
        <v/>
      </c>
      <c r="B378" s="34"/>
      <c r="C378" s="98"/>
      <c r="D378" s="99"/>
      <c r="E378" s="98"/>
      <c r="F378" s="95"/>
      <c r="G378" s="27"/>
      <c r="H378" s="105"/>
      <c r="I378" s="111">
        <f>IF(Construction[[#This Row],[MOTIF]]="",0,Construction[[#This Row],[MONTANT HTVA REALISE]])</f>
        <v>0</v>
      </c>
      <c r="J378" s="32"/>
      <c r="L378" s="55">
        <f t="shared" si="6"/>
        <v>0</v>
      </c>
    </row>
    <row r="379" spans="1:12" ht="15.75" thickBot="1">
      <c r="A379" s="204" t="str">
        <f>IF(ISBLANK(Construction[[#This Row],[DATE]]),"",ROW(Construction[[#This Row],[NUM]])-ROW($A$19))</f>
        <v/>
      </c>
      <c r="B379" s="34"/>
      <c r="C379" s="98"/>
      <c r="D379" s="99"/>
      <c r="E379" s="98"/>
      <c r="F379" s="95"/>
      <c r="G379" s="27"/>
      <c r="H379" s="105"/>
      <c r="I379" s="111">
        <f>IF(Construction[[#This Row],[MOTIF]]="",0,Construction[[#This Row],[MONTANT HTVA REALISE]])</f>
        <v>0</v>
      </c>
      <c r="J379" s="32"/>
      <c r="L379" s="55">
        <f t="shared" si="6"/>
        <v>0</v>
      </c>
    </row>
    <row r="380" spans="1:12" ht="15.75" thickBot="1">
      <c r="A380" s="204" t="str">
        <f>IF(ISBLANK(Construction[[#This Row],[DATE]]),"",ROW(Construction[[#This Row],[NUM]])-ROW($A$19))</f>
        <v/>
      </c>
      <c r="B380" s="34"/>
      <c r="C380" s="98"/>
      <c r="D380" s="99"/>
      <c r="E380" s="98"/>
      <c r="F380" s="95"/>
      <c r="G380" s="27"/>
      <c r="H380" s="105"/>
      <c r="I380" s="111">
        <f>IF(Construction[[#This Row],[MOTIF]]="",0,Construction[[#This Row],[MONTANT HTVA REALISE]])</f>
        <v>0</v>
      </c>
      <c r="J380" s="32"/>
      <c r="L380" s="55">
        <f t="shared" si="6"/>
        <v>0</v>
      </c>
    </row>
    <row r="381" spans="1:12" ht="15.75" thickBot="1">
      <c r="A381" s="204" t="str">
        <f>IF(ISBLANK(Construction[[#This Row],[DATE]]),"",ROW(Construction[[#This Row],[NUM]])-ROW($A$19))</f>
        <v/>
      </c>
      <c r="B381" s="34"/>
      <c r="C381" s="98"/>
      <c r="D381" s="99"/>
      <c r="E381" s="98"/>
      <c r="F381" s="95"/>
      <c r="G381" s="27"/>
      <c r="H381" s="105"/>
      <c r="I381" s="111">
        <f>IF(Construction[[#This Row],[MOTIF]]="",0,Construction[[#This Row],[MONTANT HTVA REALISE]])</f>
        <v>0</v>
      </c>
      <c r="J381" s="32"/>
      <c r="L381" s="55">
        <f t="shared" si="6"/>
        <v>0</v>
      </c>
    </row>
    <row r="382" spans="1:12" ht="15.75" thickBot="1">
      <c r="A382" s="204" t="str">
        <f>IF(ISBLANK(Construction[[#This Row],[DATE]]),"",ROW(Construction[[#This Row],[NUM]])-ROW($A$19))</f>
        <v/>
      </c>
      <c r="B382" s="34"/>
      <c r="C382" s="98"/>
      <c r="D382" s="99"/>
      <c r="E382" s="98"/>
      <c r="F382" s="95"/>
      <c r="G382" s="27"/>
      <c r="H382" s="105"/>
      <c r="I382" s="111">
        <f>IF(Construction[[#This Row],[MOTIF]]="",0,Construction[[#This Row],[MONTANT HTVA REALISE]])</f>
        <v>0</v>
      </c>
      <c r="J382" s="32"/>
      <c r="L382" s="55">
        <f t="shared" si="6"/>
        <v>0</v>
      </c>
    </row>
    <row r="383" spans="1:12" ht="15.75" thickBot="1">
      <c r="A383" s="204" t="str">
        <f>IF(ISBLANK(Construction[[#This Row],[DATE]]),"",ROW(Construction[[#This Row],[NUM]])-ROW($A$19))</f>
        <v/>
      </c>
      <c r="B383" s="34"/>
      <c r="C383" s="98"/>
      <c r="D383" s="99"/>
      <c r="E383" s="98"/>
      <c r="F383" s="95"/>
      <c r="G383" s="27"/>
      <c r="H383" s="105"/>
      <c r="I383" s="111">
        <f>IF(Construction[[#This Row],[MOTIF]]="",0,Construction[[#This Row],[MONTANT HTVA REALISE]])</f>
        <v>0</v>
      </c>
      <c r="J383" s="32"/>
      <c r="L383" s="55">
        <f t="shared" si="6"/>
        <v>0</v>
      </c>
    </row>
    <row r="384" spans="1:12" ht="15.75" thickBot="1">
      <c r="A384" s="204" t="str">
        <f>IF(ISBLANK(Construction[[#This Row],[DATE]]),"",ROW(Construction[[#This Row],[NUM]])-ROW($A$19))</f>
        <v/>
      </c>
      <c r="B384" s="34"/>
      <c r="C384" s="98"/>
      <c r="D384" s="99"/>
      <c r="E384" s="98"/>
      <c r="F384" s="95"/>
      <c r="G384" s="27"/>
      <c r="H384" s="105"/>
      <c r="I384" s="111">
        <f>IF(Construction[[#This Row],[MOTIF]]="",0,Construction[[#This Row],[MONTANT HTVA REALISE]])</f>
        <v>0</v>
      </c>
      <c r="J384" s="32"/>
      <c r="L384" s="55">
        <f t="shared" si="6"/>
        <v>0</v>
      </c>
    </row>
    <row r="385" spans="1:12" ht="15.75" thickBot="1">
      <c r="A385" s="204" t="str">
        <f>IF(ISBLANK(Construction[[#This Row],[DATE]]),"",ROW(Construction[[#This Row],[NUM]])-ROW($A$19))</f>
        <v/>
      </c>
      <c r="B385" s="34"/>
      <c r="C385" s="98"/>
      <c r="D385" s="99"/>
      <c r="E385" s="98"/>
      <c r="F385" s="95"/>
      <c r="G385" s="27"/>
      <c r="H385" s="105"/>
      <c r="I385" s="111">
        <f>IF(Construction[[#This Row],[MOTIF]]="",0,Construction[[#This Row],[MONTANT HTVA REALISE]])</f>
        <v>0</v>
      </c>
      <c r="J385" s="32"/>
      <c r="L385" s="55">
        <f t="shared" si="6"/>
        <v>0</v>
      </c>
    </row>
    <row r="386" spans="1:12" ht="15.75" thickBot="1">
      <c r="A386" s="204" t="str">
        <f>IF(ISBLANK(Construction[[#This Row],[DATE]]),"",ROW(Construction[[#This Row],[NUM]])-ROW($A$19))</f>
        <v/>
      </c>
      <c r="B386" s="34"/>
      <c r="C386" s="98"/>
      <c r="D386" s="99"/>
      <c r="E386" s="98"/>
      <c r="F386" s="95"/>
      <c r="G386" s="27"/>
      <c r="H386" s="105"/>
      <c r="I386" s="111">
        <f>IF(Construction[[#This Row],[MOTIF]]="",0,Construction[[#This Row],[MONTANT HTVA REALISE]])</f>
        <v>0</v>
      </c>
      <c r="J386" s="32"/>
      <c r="L386" s="55">
        <f t="shared" si="6"/>
        <v>0</v>
      </c>
    </row>
    <row r="387" spans="1:12" ht="15.75" thickBot="1">
      <c r="A387" s="204" t="str">
        <f>IF(ISBLANK(Construction[[#This Row],[DATE]]),"",ROW(Construction[[#This Row],[NUM]])-ROW($A$19))</f>
        <v/>
      </c>
      <c r="B387" s="34"/>
      <c r="C387" s="98"/>
      <c r="D387" s="99"/>
      <c r="E387" s="98"/>
      <c r="F387" s="95"/>
      <c r="G387" s="27"/>
      <c r="H387" s="105"/>
      <c r="I387" s="111">
        <f>IF(Construction[[#This Row],[MOTIF]]="",0,Construction[[#This Row],[MONTANT HTVA REALISE]])</f>
        <v>0</v>
      </c>
      <c r="J387" s="32"/>
      <c r="L387" s="55">
        <f t="shared" si="6"/>
        <v>0</v>
      </c>
    </row>
    <row r="388" spans="1:12" ht="15.75" thickBot="1">
      <c r="A388" s="204" t="str">
        <f>IF(ISBLANK(Construction[[#This Row],[DATE]]),"",ROW(Construction[[#This Row],[NUM]])-ROW($A$19))</f>
        <v/>
      </c>
      <c r="B388" s="34"/>
      <c r="C388" s="98"/>
      <c r="D388" s="99"/>
      <c r="E388" s="98"/>
      <c r="F388" s="95"/>
      <c r="G388" s="27"/>
      <c r="H388" s="105"/>
      <c r="I388" s="111">
        <f>IF(Construction[[#This Row],[MOTIF]]="",0,Construction[[#This Row],[MONTANT HTVA REALISE]])</f>
        <v>0</v>
      </c>
      <c r="J388" s="32"/>
      <c r="L388" s="55">
        <f t="shared" si="6"/>
        <v>0</v>
      </c>
    </row>
    <row r="389" spans="1:12" ht="15.75" thickBot="1">
      <c r="A389" s="204" t="str">
        <f>IF(ISBLANK(Construction[[#This Row],[DATE]]),"",ROW(Construction[[#This Row],[NUM]])-ROW($A$19))</f>
        <v/>
      </c>
      <c r="B389" s="34"/>
      <c r="C389" s="98"/>
      <c r="D389" s="99"/>
      <c r="E389" s="98"/>
      <c r="F389" s="95"/>
      <c r="G389" s="27"/>
      <c r="H389" s="105"/>
      <c r="I389" s="111">
        <f>IF(Construction[[#This Row],[MOTIF]]="",0,Construction[[#This Row],[MONTANT HTVA REALISE]])</f>
        <v>0</v>
      </c>
      <c r="J389" s="32"/>
      <c r="L389" s="55">
        <f t="shared" si="6"/>
        <v>0</v>
      </c>
    </row>
    <row r="390" spans="1:12" ht="15.75" thickBot="1">
      <c r="A390" s="204" t="str">
        <f>IF(ISBLANK(Construction[[#This Row],[DATE]]),"",ROW(Construction[[#This Row],[NUM]])-ROW($A$19))</f>
        <v/>
      </c>
      <c r="B390" s="34"/>
      <c r="C390" s="98"/>
      <c r="D390" s="99"/>
      <c r="E390" s="98"/>
      <c r="F390" s="95"/>
      <c r="G390" s="27"/>
      <c r="H390" s="105"/>
      <c r="I390" s="111">
        <f>IF(Construction[[#This Row],[MOTIF]]="",0,Construction[[#This Row],[MONTANT HTVA REALISE]])</f>
        <v>0</v>
      </c>
      <c r="J390" s="32"/>
      <c r="L390" s="55">
        <f t="shared" si="6"/>
        <v>0</v>
      </c>
    </row>
    <row r="391" spans="1:12" ht="15.75" thickBot="1">
      <c r="A391" s="204" t="str">
        <f>IF(ISBLANK(Construction[[#This Row],[DATE]]),"",ROW(Construction[[#This Row],[NUM]])-ROW($A$19))</f>
        <v/>
      </c>
      <c r="B391" s="34"/>
      <c r="C391" s="98"/>
      <c r="D391" s="99"/>
      <c r="E391" s="98"/>
      <c r="F391" s="95"/>
      <c r="G391" s="27"/>
      <c r="H391" s="105"/>
      <c r="I391" s="111">
        <f>IF(Construction[[#This Row],[MOTIF]]="",0,Construction[[#This Row],[MONTANT HTVA REALISE]])</f>
        <v>0</v>
      </c>
      <c r="J391" s="32"/>
      <c r="L391" s="55">
        <f t="shared" si="6"/>
        <v>0</v>
      </c>
    </row>
    <row r="392" spans="1:12" ht="15.75" thickBot="1">
      <c r="A392" s="204" t="str">
        <f>IF(ISBLANK(Construction[[#This Row],[DATE]]),"",ROW(Construction[[#This Row],[NUM]])-ROW($A$19))</f>
        <v/>
      </c>
      <c r="B392" s="34"/>
      <c r="C392" s="98"/>
      <c r="D392" s="99"/>
      <c r="E392" s="98"/>
      <c r="F392" s="95"/>
      <c r="G392" s="27"/>
      <c r="H392" s="105"/>
      <c r="I392" s="111">
        <f>IF(Construction[[#This Row],[MOTIF]]="",0,Construction[[#This Row],[MONTANT HTVA REALISE]])</f>
        <v>0</v>
      </c>
      <c r="J392" s="32"/>
      <c r="L392" s="55">
        <f t="shared" si="6"/>
        <v>0</v>
      </c>
    </row>
    <row r="393" spans="1:12" ht="15.75" thickBot="1">
      <c r="A393" s="204" t="str">
        <f>IF(ISBLANK(Construction[[#This Row],[DATE]]),"",ROW(Construction[[#This Row],[NUM]])-ROW($A$19))</f>
        <v/>
      </c>
      <c r="B393" s="34"/>
      <c r="C393" s="98"/>
      <c r="D393" s="99"/>
      <c r="E393" s="98"/>
      <c r="F393" s="95"/>
      <c r="G393" s="27"/>
      <c r="H393" s="105"/>
      <c r="I393" s="111">
        <f>IF(Construction[[#This Row],[MOTIF]]="",0,Construction[[#This Row],[MONTANT HTVA REALISE]])</f>
        <v>0</v>
      </c>
      <c r="J393" s="32"/>
      <c r="L393" s="55">
        <f t="shared" si="6"/>
        <v>0</v>
      </c>
    </row>
    <row r="394" spans="1:12" ht="15.75" thickBot="1">
      <c r="A394" s="204" t="str">
        <f>IF(ISBLANK(Construction[[#This Row],[DATE]]),"",ROW(Construction[[#This Row],[NUM]])-ROW($A$19))</f>
        <v/>
      </c>
      <c r="B394" s="34"/>
      <c r="C394" s="98"/>
      <c r="D394" s="99"/>
      <c r="E394" s="98"/>
      <c r="F394" s="95"/>
      <c r="G394" s="27"/>
      <c r="H394" s="105"/>
      <c r="I394" s="111">
        <f>IF(Construction[[#This Row],[MOTIF]]="",0,Construction[[#This Row],[MONTANT HTVA REALISE]])</f>
        <v>0</v>
      </c>
      <c r="J394" s="32"/>
      <c r="L394" s="55">
        <f t="shared" si="6"/>
        <v>0</v>
      </c>
    </row>
    <row r="395" spans="1:12" ht="15.75" thickBot="1">
      <c r="A395" s="204" t="str">
        <f>IF(ISBLANK(Construction[[#This Row],[DATE]]),"",ROW(Construction[[#This Row],[NUM]])-ROW($A$19))</f>
        <v/>
      </c>
      <c r="B395" s="34"/>
      <c r="C395" s="98"/>
      <c r="D395" s="99"/>
      <c r="E395" s="98"/>
      <c r="F395" s="95"/>
      <c r="G395" s="27"/>
      <c r="H395" s="105"/>
      <c r="I395" s="111">
        <f>IF(Construction[[#This Row],[MOTIF]]="",0,Construction[[#This Row],[MONTANT HTVA REALISE]])</f>
        <v>0</v>
      </c>
      <c r="J395" s="32"/>
      <c r="L395" s="55">
        <f t="shared" si="6"/>
        <v>0</v>
      </c>
    </row>
    <row r="396" spans="1:12" ht="15.75" thickBot="1">
      <c r="A396" s="204" t="str">
        <f>IF(ISBLANK(Construction[[#This Row],[DATE]]),"",ROW(Construction[[#This Row],[NUM]])-ROW($A$19))</f>
        <v/>
      </c>
      <c r="B396" s="34"/>
      <c r="C396" s="98"/>
      <c r="D396" s="99"/>
      <c r="E396" s="98"/>
      <c r="F396" s="95"/>
      <c r="G396" s="27"/>
      <c r="H396" s="105"/>
      <c r="I396" s="111">
        <f>IF(Construction[[#This Row],[MOTIF]]="",0,Construction[[#This Row],[MONTANT HTVA REALISE]])</f>
        <v>0</v>
      </c>
      <c r="J396" s="32"/>
      <c r="L396" s="55">
        <f t="shared" si="6"/>
        <v>0</v>
      </c>
    </row>
    <row r="397" spans="1:12" ht="15.75" thickBot="1">
      <c r="A397" s="204" t="str">
        <f>IF(ISBLANK(Construction[[#This Row],[DATE]]),"",ROW(Construction[[#This Row],[NUM]])-ROW($A$19))</f>
        <v/>
      </c>
      <c r="B397" s="34"/>
      <c r="C397" s="98"/>
      <c r="D397" s="99"/>
      <c r="E397" s="98"/>
      <c r="F397" s="95"/>
      <c r="G397" s="27"/>
      <c r="H397" s="105"/>
      <c r="I397" s="111">
        <f>IF(Construction[[#This Row],[MOTIF]]="",0,Construction[[#This Row],[MONTANT HTVA REALISE]])</f>
        <v>0</v>
      </c>
      <c r="J397" s="32"/>
      <c r="L397" s="55">
        <f t="shared" si="6"/>
        <v>0</v>
      </c>
    </row>
    <row r="398" spans="1:12" ht="15.75" thickBot="1">
      <c r="A398" s="204" t="str">
        <f>IF(ISBLANK(Construction[[#This Row],[DATE]]),"",ROW(Construction[[#This Row],[NUM]])-ROW($A$19))</f>
        <v/>
      </c>
      <c r="B398" s="34"/>
      <c r="C398" s="98"/>
      <c r="D398" s="99"/>
      <c r="E398" s="98"/>
      <c r="F398" s="95"/>
      <c r="G398" s="27"/>
      <c r="H398" s="105"/>
      <c r="I398" s="111">
        <f>IF(Construction[[#This Row],[MOTIF]]="",0,Construction[[#This Row],[MONTANT HTVA REALISE]])</f>
        <v>0</v>
      </c>
      <c r="J398" s="32"/>
      <c r="L398" s="55">
        <f t="shared" si="6"/>
        <v>0</v>
      </c>
    </row>
    <row r="399" spans="1:12" ht="15.75" thickBot="1">
      <c r="A399" s="204" t="str">
        <f>IF(ISBLANK(Construction[[#This Row],[DATE]]),"",ROW(Construction[[#This Row],[NUM]])-ROW($A$19))</f>
        <v/>
      </c>
      <c r="B399" s="34"/>
      <c r="C399" s="98"/>
      <c r="D399" s="99"/>
      <c r="E399" s="98"/>
      <c r="F399" s="95"/>
      <c r="G399" s="27"/>
      <c r="H399" s="105"/>
      <c r="I399" s="111">
        <f>IF(Construction[[#This Row],[MOTIF]]="",0,Construction[[#This Row],[MONTANT HTVA REALISE]])</f>
        <v>0</v>
      </c>
      <c r="J399" s="32"/>
      <c r="L399" s="55">
        <f t="shared" si="6"/>
        <v>0</v>
      </c>
    </row>
    <row r="400" spans="1:12" ht="15.75" thickBot="1">
      <c r="A400" s="204" t="str">
        <f>IF(ISBLANK(Construction[[#This Row],[DATE]]),"",ROW(Construction[[#This Row],[NUM]])-ROW($A$19))</f>
        <v/>
      </c>
      <c r="B400" s="34"/>
      <c r="C400" s="98"/>
      <c r="D400" s="99"/>
      <c r="E400" s="98"/>
      <c r="F400" s="95"/>
      <c r="G400" s="27"/>
      <c r="H400" s="105"/>
      <c r="I400" s="111">
        <f>IF(Construction[[#This Row],[MOTIF]]="",0,Construction[[#This Row],[MONTANT HTVA REALISE]])</f>
        <v>0</v>
      </c>
      <c r="J400" s="32"/>
      <c r="L400" s="55">
        <f t="shared" si="6"/>
        <v>0</v>
      </c>
    </row>
    <row r="401" spans="1:12" ht="15.75" thickBot="1">
      <c r="A401" s="204" t="str">
        <f>IF(ISBLANK(Construction[[#This Row],[DATE]]),"",ROW(Construction[[#This Row],[NUM]])-ROW($A$19))</f>
        <v/>
      </c>
      <c r="B401" s="34"/>
      <c r="C401" s="98"/>
      <c r="D401" s="99"/>
      <c r="E401" s="98"/>
      <c r="F401" s="95"/>
      <c r="G401" s="27"/>
      <c r="H401" s="105"/>
      <c r="I401" s="111">
        <f>IF(Construction[[#This Row],[MOTIF]]="",0,Construction[[#This Row],[MONTANT HTVA REALISE]])</f>
        <v>0</v>
      </c>
      <c r="J401" s="32"/>
      <c r="L401" s="55">
        <f t="shared" si="6"/>
        <v>0</v>
      </c>
    </row>
    <row r="402" spans="1:12" ht="15.75" thickBot="1">
      <c r="A402" s="204" t="str">
        <f>IF(ISBLANK(Construction[[#This Row],[DATE]]),"",ROW(Construction[[#This Row],[NUM]])-ROW($A$19))</f>
        <v/>
      </c>
      <c r="B402" s="34"/>
      <c r="C402" s="98"/>
      <c r="D402" s="99"/>
      <c r="E402" s="98"/>
      <c r="F402" s="95"/>
      <c r="G402" s="27"/>
      <c r="H402" s="105"/>
      <c r="I402" s="111">
        <f>IF(Construction[[#This Row],[MOTIF]]="",0,Construction[[#This Row],[MONTANT HTVA REALISE]])</f>
        <v>0</v>
      </c>
      <c r="J402" s="32"/>
      <c r="L402" s="55">
        <f t="shared" si="6"/>
        <v>0</v>
      </c>
    </row>
    <row r="403" spans="1:12" ht="15.75" thickBot="1">
      <c r="A403" s="204" t="str">
        <f>IF(ISBLANK(Construction[[#This Row],[DATE]]),"",ROW(Construction[[#This Row],[NUM]])-ROW($A$19))</f>
        <v/>
      </c>
      <c r="B403" s="34"/>
      <c r="C403" s="98"/>
      <c r="D403" s="99"/>
      <c r="E403" s="98"/>
      <c r="F403" s="95"/>
      <c r="G403" s="27"/>
      <c r="H403" s="105"/>
      <c r="I403" s="111">
        <f>IF(Construction[[#This Row],[MOTIF]]="",0,Construction[[#This Row],[MONTANT HTVA REALISE]])</f>
        <v>0</v>
      </c>
      <c r="J403" s="32"/>
      <c r="L403" s="55">
        <f t="shared" si="6"/>
        <v>0</v>
      </c>
    </row>
    <row r="404" spans="1:12" ht="15.75" thickBot="1">
      <c r="A404" s="204" t="str">
        <f>IF(ISBLANK(Construction[[#This Row],[DATE]]),"",ROW(Construction[[#This Row],[NUM]])-ROW($A$19))</f>
        <v/>
      </c>
      <c r="B404" s="34"/>
      <c r="C404" s="98"/>
      <c r="D404" s="99"/>
      <c r="E404" s="98"/>
      <c r="F404" s="95"/>
      <c r="G404" s="27"/>
      <c r="H404" s="105"/>
      <c r="I404" s="111">
        <f>IF(Construction[[#This Row],[MOTIF]]="",0,Construction[[#This Row],[MONTANT HTVA REALISE]])</f>
        <v>0</v>
      </c>
      <c r="J404" s="32"/>
      <c r="L404" s="55">
        <f t="shared" si="6"/>
        <v>0</v>
      </c>
    </row>
    <row r="405" spans="1:12" ht="15.75" thickBot="1">
      <c r="A405" s="204" t="str">
        <f>IF(ISBLANK(Construction[[#This Row],[DATE]]),"",ROW(Construction[[#This Row],[NUM]])-ROW($A$19))</f>
        <v/>
      </c>
      <c r="B405" s="34"/>
      <c r="C405" s="98"/>
      <c r="D405" s="99"/>
      <c r="E405" s="98"/>
      <c r="F405" s="95"/>
      <c r="G405" s="27"/>
      <c r="H405" s="105"/>
      <c r="I405" s="111">
        <f>IF(Construction[[#This Row],[MOTIF]]="",0,Construction[[#This Row],[MONTANT HTVA REALISE]])</f>
        <v>0</v>
      </c>
      <c r="J405" s="32"/>
      <c r="L405" s="55">
        <f t="shared" si="6"/>
        <v>0</v>
      </c>
    </row>
    <row r="406" spans="1:12" ht="15.75" thickBot="1">
      <c r="A406" s="204" t="str">
        <f>IF(ISBLANK(Construction[[#This Row],[DATE]]),"",ROW(Construction[[#This Row],[NUM]])-ROW($A$19))</f>
        <v/>
      </c>
      <c r="B406" s="34"/>
      <c r="C406" s="98"/>
      <c r="D406" s="99"/>
      <c r="E406" s="98"/>
      <c r="F406" s="95"/>
      <c r="G406" s="27"/>
      <c r="H406" s="105"/>
      <c r="I406" s="111">
        <f>IF(Construction[[#This Row],[MOTIF]]="",0,Construction[[#This Row],[MONTANT HTVA REALISE]])</f>
        <v>0</v>
      </c>
      <c r="J406" s="32"/>
      <c r="L406" s="55">
        <f t="shared" ref="L406:L469" si="7">+F406-I406</f>
        <v>0</v>
      </c>
    </row>
    <row r="407" spans="1:12" ht="15.75" thickBot="1">
      <c r="A407" s="204" t="str">
        <f>IF(ISBLANK(Construction[[#This Row],[DATE]]),"",ROW(Construction[[#This Row],[NUM]])-ROW($A$19))</f>
        <v/>
      </c>
      <c r="B407" s="34"/>
      <c r="C407" s="98"/>
      <c r="D407" s="99"/>
      <c r="E407" s="98"/>
      <c r="F407" s="95"/>
      <c r="G407" s="27"/>
      <c r="H407" s="105"/>
      <c r="I407" s="111">
        <f>IF(Construction[[#This Row],[MOTIF]]="",0,Construction[[#This Row],[MONTANT HTVA REALISE]])</f>
        <v>0</v>
      </c>
      <c r="J407" s="32"/>
      <c r="L407" s="55">
        <f t="shared" si="7"/>
        <v>0</v>
      </c>
    </row>
    <row r="408" spans="1:12" ht="15.75" thickBot="1">
      <c r="A408" s="204" t="str">
        <f>IF(ISBLANK(Construction[[#This Row],[DATE]]),"",ROW(Construction[[#This Row],[NUM]])-ROW($A$19))</f>
        <v/>
      </c>
      <c r="B408" s="34"/>
      <c r="C408" s="98"/>
      <c r="D408" s="99"/>
      <c r="E408" s="98"/>
      <c r="F408" s="95"/>
      <c r="G408" s="27"/>
      <c r="H408" s="105"/>
      <c r="I408" s="111">
        <f>IF(Construction[[#This Row],[MOTIF]]="",0,Construction[[#This Row],[MONTANT HTVA REALISE]])</f>
        <v>0</v>
      </c>
      <c r="J408" s="32"/>
      <c r="L408" s="55">
        <f t="shared" si="7"/>
        <v>0</v>
      </c>
    </row>
    <row r="409" spans="1:12" ht="15.75" thickBot="1">
      <c r="A409" s="204" t="str">
        <f>IF(ISBLANK(Construction[[#This Row],[DATE]]),"",ROW(Construction[[#This Row],[NUM]])-ROW($A$19))</f>
        <v/>
      </c>
      <c r="B409" s="34"/>
      <c r="C409" s="98"/>
      <c r="D409" s="99"/>
      <c r="E409" s="98"/>
      <c r="F409" s="95"/>
      <c r="G409" s="27"/>
      <c r="H409" s="105"/>
      <c r="I409" s="111">
        <f>IF(Construction[[#This Row],[MOTIF]]="",0,Construction[[#This Row],[MONTANT HTVA REALISE]])</f>
        <v>0</v>
      </c>
      <c r="J409" s="32"/>
      <c r="L409" s="55">
        <f t="shared" si="7"/>
        <v>0</v>
      </c>
    </row>
    <row r="410" spans="1:12" ht="15.75" thickBot="1">
      <c r="A410" s="204" t="str">
        <f>IF(ISBLANK(Construction[[#This Row],[DATE]]),"",ROW(Construction[[#This Row],[NUM]])-ROW($A$19))</f>
        <v/>
      </c>
      <c r="B410" s="34"/>
      <c r="C410" s="98"/>
      <c r="D410" s="99"/>
      <c r="E410" s="98"/>
      <c r="F410" s="95"/>
      <c r="G410" s="27"/>
      <c r="H410" s="105"/>
      <c r="I410" s="111">
        <f>IF(Construction[[#This Row],[MOTIF]]="",0,Construction[[#This Row],[MONTANT HTVA REALISE]])</f>
        <v>0</v>
      </c>
      <c r="J410" s="32"/>
      <c r="L410" s="55">
        <f t="shared" si="7"/>
        <v>0</v>
      </c>
    </row>
    <row r="411" spans="1:12" ht="15.75" thickBot="1">
      <c r="A411" s="204" t="str">
        <f>IF(ISBLANK(Construction[[#This Row],[DATE]]),"",ROW(Construction[[#This Row],[NUM]])-ROW($A$19))</f>
        <v/>
      </c>
      <c r="B411" s="34"/>
      <c r="C411" s="98"/>
      <c r="D411" s="99"/>
      <c r="E411" s="98"/>
      <c r="F411" s="95"/>
      <c r="G411" s="27"/>
      <c r="H411" s="105"/>
      <c r="I411" s="111">
        <f>IF(Construction[[#This Row],[MOTIF]]="",0,Construction[[#This Row],[MONTANT HTVA REALISE]])</f>
        <v>0</v>
      </c>
      <c r="J411" s="32"/>
      <c r="L411" s="55">
        <f t="shared" si="7"/>
        <v>0</v>
      </c>
    </row>
    <row r="412" spans="1:12" ht="15.75" thickBot="1">
      <c r="A412" s="204" t="str">
        <f>IF(ISBLANK(Construction[[#This Row],[DATE]]),"",ROW(Construction[[#This Row],[NUM]])-ROW($A$19))</f>
        <v/>
      </c>
      <c r="B412" s="34"/>
      <c r="C412" s="98"/>
      <c r="D412" s="99"/>
      <c r="E412" s="98"/>
      <c r="F412" s="95"/>
      <c r="G412" s="27"/>
      <c r="H412" s="105"/>
      <c r="I412" s="111">
        <f>IF(Construction[[#This Row],[MOTIF]]="",0,Construction[[#This Row],[MONTANT HTVA REALISE]])</f>
        <v>0</v>
      </c>
      <c r="J412" s="32"/>
      <c r="L412" s="55">
        <f t="shared" si="7"/>
        <v>0</v>
      </c>
    </row>
    <row r="413" spans="1:12" ht="15.75" thickBot="1">
      <c r="A413" s="204" t="str">
        <f>IF(ISBLANK(Construction[[#This Row],[DATE]]),"",ROW(Construction[[#This Row],[NUM]])-ROW($A$19))</f>
        <v/>
      </c>
      <c r="B413" s="34"/>
      <c r="C413" s="98"/>
      <c r="D413" s="99"/>
      <c r="E413" s="98"/>
      <c r="F413" s="95"/>
      <c r="G413" s="27"/>
      <c r="H413" s="105"/>
      <c r="I413" s="111">
        <f>IF(Construction[[#This Row],[MOTIF]]="",0,Construction[[#This Row],[MONTANT HTVA REALISE]])</f>
        <v>0</v>
      </c>
      <c r="J413" s="32"/>
      <c r="L413" s="55">
        <f t="shared" si="7"/>
        <v>0</v>
      </c>
    </row>
    <row r="414" spans="1:12" ht="15.75" thickBot="1">
      <c r="A414" s="204" t="str">
        <f>IF(ISBLANK(Construction[[#This Row],[DATE]]),"",ROW(Construction[[#This Row],[NUM]])-ROW($A$19))</f>
        <v/>
      </c>
      <c r="B414" s="34"/>
      <c r="C414" s="98"/>
      <c r="D414" s="99"/>
      <c r="E414" s="98"/>
      <c r="F414" s="95"/>
      <c r="G414" s="27"/>
      <c r="H414" s="105"/>
      <c r="I414" s="111">
        <f>IF(Construction[[#This Row],[MOTIF]]="",0,Construction[[#This Row],[MONTANT HTVA REALISE]])</f>
        <v>0</v>
      </c>
      <c r="J414" s="32"/>
      <c r="L414" s="55">
        <f t="shared" si="7"/>
        <v>0</v>
      </c>
    </row>
    <row r="415" spans="1:12" ht="15.75" thickBot="1">
      <c r="A415" s="204" t="str">
        <f>IF(ISBLANK(Construction[[#This Row],[DATE]]),"",ROW(Construction[[#This Row],[NUM]])-ROW($A$19))</f>
        <v/>
      </c>
      <c r="B415" s="34"/>
      <c r="C415" s="98"/>
      <c r="D415" s="99"/>
      <c r="E415" s="98"/>
      <c r="F415" s="95"/>
      <c r="G415" s="27"/>
      <c r="H415" s="105"/>
      <c r="I415" s="111">
        <f>IF(Construction[[#This Row],[MOTIF]]="",0,Construction[[#This Row],[MONTANT HTVA REALISE]])</f>
        <v>0</v>
      </c>
      <c r="J415" s="32"/>
      <c r="L415" s="55">
        <f t="shared" si="7"/>
        <v>0</v>
      </c>
    </row>
    <row r="416" spans="1:12" ht="15.75" thickBot="1">
      <c r="A416" s="204" t="str">
        <f>IF(ISBLANK(Construction[[#This Row],[DATE]]),"",ROW(Construction[[#This Row],[NUM]])-ROW($A$19))</f>
        <v/>
      </c>
      <c r="B416" s="34"/>
      <c r="C416" s="98"/>
      <c r="D416" s="99"/>
      <c r="E416" s="98"/>
      <c r="F416" s="95"/>
      <c r="G416" s="27"/>
      <c r="H416" s="105"/>
      <c r="I416" s="111">
        <f>IF(Construction[[#This Row],[MOTIF]]="",0,Construction[[#This Row],[MONTANT HTVA REALISE]])</f>
        <v>0</v>
      </c>
      <c r="J416" s="32"/>
      <c r="L416" s="55">
        <f t="shared" si="7"/>
        <v>0</v>
      </c>
    </row>
    <row r="417" spans="1:12" ht="15.75" thickBot="1">
      <c r="A417" s="204" t="str">
        <f>IF(ISBLANK(Construction[[#This Row],[DATE]]),"",ROW(Construction[[#This Row],[NUM]])-ROW($A$19))</f>
        <v/>
      </c>
      <c r="B417" s="34"/>
      <c r="C417" s="98"/>
      <c r="D417" s="99"/>
      <c r="E417" s="98"/>
      <c r="F417" s="95"/>
      <c r="G417" s="27"/>
      <c r="H417" s="105"/>
      <c r="I417" s="111">
        <f>IF(Construction[[#This Row],[MOTIF]]="",0,Construction[[#This Row],[MONTANT HTVA REALISE]])</f>
        <v>0</v>
      </c>
      <c r="J417" s="32"/>
      <c r="L417" s="55">
        <f t="shared" si="7"/>
        <v>0</v>
      </c>
    </row>
    <row r="418" spans="1:12" ht="15.75" thickBot="1">
      <c r="A418" s="204" t="str">
        <f>IF(ISBLANK(Construction[[#This Row],[DATE]]),"",ROW(Construction[[#This Row],[NUM]])-ROW($A$19))</f>
        <v/>
      </c>
      <c r="B418" s="34"/>
      <c r="C418" s="98"/>
      <c r="D418" s="99"/>
      <c r="E418" s="98"/>
      <c r="F418" s="95"/>
      <c r="G418" s="27"/>
      <c r="H418" s="105"/>
      <c r="I418" s="111">
        <f>IF(Construction[[#This Row],[MOTIF]]="",0,Construction[[#This Row],[MONTANT HTVA REALISE]])</f>
        <v>0</v>
      </c>
      <c r="J418" s="32"/>
      <c r="L418" s="55">
        <f t="shared" si="7"/>
        <v>0</v>
      </c>
    </row>
    <row r="419" spans="1:12" ht="15.75" thickBot="1">
      <c r="A419" s="204" t="str">
        <f>IF(ISBLANK(Construction[[#This Row],[DATE]]),"",ROW(Construction[[#This Row],[NUM]])-ROW($A$19))</f>
        <v/>
      </c>
      <c r="B419" s="34"/>
      <c r="C419" s="98"/>
      <c r="D419" s="99"/>
      <c r="E419" s="98"/>
      <c r="F419" s="95"/>
      <c r="G419" s="27"/>
      <c r="H419" s="105"/>
      <c r="I419" s="111">
        <f>IF(Construction[[#This Row],[MOTIF]]="",0,Construction[[#This Row],[MONTANT HTVA REALISE]])</f>
        <v>0</v>
      </c>
      <c r="J419" s="32"/>
      <c r="L419" s="55">
        <f t="shared" si="7"/>
        <v>0</v>
      </c>
    </row>
    <row r="420" spans="1:12" ht="15.75" thickBot="1">
      <c r="A420" s="204" t="str">
        <f>IF(ISBLANK(Construction[[#This Row],[DATE]]),"",ROW(Construction[[#This Row],[NUM]])-ROW($A$19))</f>
        <v/>
      </c>
      <c r="B420" s="34"/>
      <c r="C420" s="98"/>
      <c r="D420" s="99"/>
      <c r="E420" s="98"/>
      <c r="F420" s="95"/>
      <c r="G420" s="27"/>
      <c r="H420" s="105"/>
      <c r="I420" s="111">
        <f>IF(Construction[[#This Row],[MOTIF]]="",0,Construction[[#This Row],[MONTANT HTVA REALISE]])</f>
        <v>0</v>
      </c>
      <c r="J420" s="32"/>
      <c r="L420" s="55">
        <f t="shared" si="7"/>
        <v>0</v>
      </c>
    </row>
    <row r="421" spans="1:12" ht="15.75" thickBot="1">
      <c r="A421" s="204" t="str">
        <f>IF(ISBLANK(Construction[[#This Row],[DATE]]),"",ROW(Construction[[#This Row],[NUM]])-ROW($A$19))</f>
        <v/>
      </c>
      <c r="B421" s="34"/>
      <c r="C421" s="98"/>
      <c r="D421" s="99"/>
      <c r="E421" s="98"/>
      <c r="F421" s="95"/>
      <c r="G421" s="27"/>
      <c r="H421" s="105"/>
      <c r="I421" s="111">
        <f>IF(Construction[[#This Row],[MOTIF]]="",0,Construction[[#This Row],[MONTANT HTVA REALISE]])</f>
        <v>0</v>
      </c>
      <c r="J421" s="32"/>
      <c r="L421" s="55">
        <f t="shared" si="7"/>
        <v>0</v>
      </c>
    </row>
    <row r="422" spans="1:12" ht="15.75" thickBot="1">
      <c r="A422" s="204" t="str">
        <f>IF(ISBLANK(Construction[[#This Row],[DATE]]),"",ROW(Construction[[#This Row],[NUM]])-ROW($A$19))</f>
        <v/>
      </c>
      <c r="B422" s="34"/>
      <c r="C422" s="98"/>
      <c r="D422" s="99"/>
      <c r="E422" s="98"/>
      <c r="F422" s="95"/>
      <c r="G422" s="27"/>
      <c r="H422" s="105"/>
      <c r="I422" s="111">
        <f>IF(Construction[[#This Row],[MOTIF]]="",0,Construction[[#This Row],[MONTANT HTVA REALISE]])</f>
        <v>0</v>
      </c>
      <c r="J422" s="32"/>
      <c r="L422" s="55">
        <f t="shared" si="7"/>
        <v>0</v>
      </c>
    </row>
    <row r="423" spans="1:12" ht="15.75" thickBot="1">
      <c r="A423" s="204" t="str">
        <f>IF(ISBLANK(Construction[[#This Row],[DATE]]),"",ROW(Construction[[#This Row],[NUM]])-ROW($A$19))</f>
        <v/>
      </c>
      <c r="B423" s="34"/>
      <c r="C423" s="98"/>
      <c r="D423" s="99"/>
      <c r="E423" s="98"/>
      <c r="F423" s="95"/>
      <c r="G423" s="27"/>
      <c r="H423" s="105"/>
      <c r="I423" s="111">
        <f>IF(Construction[[#This Row],[MOTIF]]="",0,Construction[[#This Row],[MONTANT HTVA REALISE]])</f>
        <v>0</v>
      </c>
      <c r="J423" s="32"/>
      <c r="L423" s="55">
        <f t="shared" si="7"/>
        <v>0</v>
      </c>
    </row>
    <row r="424" spans="1:12" ht="15.75" thickBot="1">
      <c r="A424" s="204" t="str">
        <f>IF(ISBLANK(Construction[[#This Row],[DATE]]),"",ROW(Construction[[#This Row],[NUM]])-ROW($A$19))</f>
        <v/>
      </c>
      <c r="B424" s="34"/>
      <c r="C424" s="98"/>
      <c r="D424" s="99"/>
      <c r="E424" s="98"/>
      <c r="F424" s="95"/>
      <c r="G424" s="27"/>
      <c r="H424" s="105"/>
      <c r="I424" s="111">
        <f>IF(Construction[[#This Row],[MOTIF]]="",0,Construction[[#This Row],[MONTANT HTVA REALISE]])</f>
        <v>0</v>
      </c>
      <c r="J424" s="32"/>
      <c r="L424" s="55">
        <f t="shared" si="7"/>
        <v>0</v>
      </c>
    </row>
    <row r="425" spans="1:12" ht="15.75" thickBot="1">
      <c r="A425" s="204" t="str">
        <f>IF(ISBLANK(Construction[[#This Row],[DATE]]),"",ROW(Construction[[#This Row],[NUM]])-ROW($A$19))</f>
        <v/>
      </c>
      <c r="B425" s="34"/>
      <c r="C425" s="98"/>
      <c r="D425" s="99"/>
      <c r="E425" s="98"/>
      <c r="F425" s="95"/>
      <c r="G425" s="27"/>
      <c r="H425" s="105"/>
      <c r="I425" s="111">
        <f>IF(Construction[[#This Row],[MOTIF]]="",0,Construction[[#This Row],[MONTANT HTVA REALISE]])</f>
        <v>0</v>
      </c>
      <c r="J425" s="32"/>
      <c r="L425" s="55">
        <f t="shared" si="7"/>
        <v>0</v>
      </c>
    </row>
    <row r="426" spans="1:12" ht="15.75" thickBot="1">
      <c r="A426" s="204" t="str">
        <f>IF(ISBLANK(Construction[[#This Row],[DATE]]),"",ROW(Construction[[#This Row],[NUM]])-ROW($A$19))</f>
        <v/>
      </c>
      <c r="B426" s="34"/>
      <c r="C426" s="98"/>
      <c r="D426" s="99"/>
      <c r="E426" s="98"/>
      <c r="F426" s="95"/>
      <c r="G426" s="27"/>
      <c r="H426" s="105"/>
      <c r="I426" s="111">
        <f>IF(Construction[[#This Row],[MOTIF]]="",0,Construction[[#This Row],[MONTANT HTVA REALISE]])</f>
        <v>0</v>
      </c>
      <c r="J426" s="32"/>
      <c r="L426" s="55">
        <f t="shared" si="7"/>
        <v>0</v>
      </c>
    </row>
    <row r="427" spans="1:12" ht="15.75" thickBot="1">
      <c r="A427" s="204" t="str">
        <f>IF(ISBLANK(Construction[[#This Row],[DATE]]),"",ROW(Construction[[#This Row],[NUM]])-ROW($A$19))</f>
        <v/>
      </c>
      <c r="B427" s="34"/>
      <c r="C427" s="98"/>
      <c r="D427" s="99"/>
      <c r="E427" s="98"/>
      <c r="F427" s="95"/>
      <c r="G427" s="27"/>
      <c r="H427" s="105"/>
      <c r="I427" s="111">
        <f>IF(Construction[[#This Row],[MOTIF]]="",0,Construction[[#This Row],[MONTANT HTVA REALISE]])</f>
        <v>0</v>
      </c>
      <c r="J427" s="32"/>
      <c r="L427" s="55">
        <f t="shared" si="7"/>
        <v>0</v>
      </c>
    </row>
    <row r="428" spans="1:12" ht="15.75" thickBot="1">
      <c r="A428" s="204" t="str">
        <f>IF(ISBLANK(Construction[[#This Row],[DATE]]),"",ROW(Construction[[#This Row],[NUM]])-ROW($A$19))</f>
        <v/>
      </c>
      <c r="B428" s="34"/>
      <c r="C428" s="98"/>
      <c r="D428" s="99"/>
      <c r="E428" s="98"/>
      <c r="F428" s="95"/>
      <c r="G428" s="27"/>
      <c r="H428" s="105"/>
      <c r="I428" s="111">
        <f>IF(Construction[[#This Row],[MOTIF]]="",0,Construction[[#This Row],[MONTANT HTVA REALISE]])</f>
        <v>0</v>
      </c>
      <c r="J428" s="32"/>
      <c r="L428" s="55">
        <f t="shared" si="7"/>
        <v>0</v>
      </c>
    </row>
    <row r="429" spans="1:12" ht="15.75" thickBot="1">
      <c r="A429" s="204" t="str">
        <f>IF(ISBLANK(Construction[[#This Row],[DATE]]),"",ROW(Construction[[#This Row],[NUM]])-ROW($A$19))</f>
        <v/>
      </c>
      <c r="B429" s="34"/>
      <c r="C429" s="98"/>
      <c r="D429" s="99"/>
      <c r="E429" s="98"/>
      <c r="F429" s="95"/>
      <c r="G429" s="27"/>
      <c r="H429" s="105"/>
      <c r="I429" s="111">
        <f>IF(Construction[[#This Row],[MOTIF]]="",0,Construction[[#This Row],[MONTANT HTVA REALISE]])</f>
        <v>0</v>
      </c>
      <c r="J429" s="32"/>
      <c r="L429" s="55">
        <f t="shared" si="7"/>
        <v>0</v>
      </c>
    </row>
    <row r="430" spans="1:12" ht="15.75" thickBot="1">
      <c r="A430" s="204" t="str">
        <f>IF(ISBLANK(Construction[[#This Row],[DATE]]),"",ROW(Construction[[#This Row],[NUM]])-ROW($A$19))</f>
        <v/>
      </c>
      <c r="B430" s="34"/>
      <c r="C430" s="98"/>
      <c r="D430" s="99"/>
      <c r="E430" s="98"/>
      <c r="F430" s="95"/>
      <c r="G430" s="27"/>
      <c r="H430" s="105"/>
      <c r="I430" s="111">
        <f>IF(Construction[[#This Row],[MOTIF]]="",0,Construction[[#This Row],[MONTANT HTVA REALISE]])</f>
        <v>0</v>
      </c>
      <c r="J430" s="32"/>
      <c r="L430" s="55">
        <f t="shared" si="7"/>
        <v>0</v>
      </c>
    </row>
    <row r="431" spans="1:12" ht="15.75" thickBot="1">
      <c r="A431" s="204" t="str">
        <f>IF(ISBLANK(Construction[[#This Row],[DATE]]),"",ROW(Construction[[#This Row],[NUM]])-ROW($A$19))</f>
        <v/>
      </c>
      <c r="B431" s="34"/>
      <c r="C431" s="98"/>
      <c r="D431" s="99"/>
      <c r="E431" s="98"/>
      <c r="F431" s="95"/>
      <c r="G431" s="27"/>
      <c r="H431" s="105"/>
      <c r="I431" s="111">
        <f>IF(Construction[[#This Row],[MOTIF]]="",0,Construction[[#This Row],[MONTANT HTVA REALISE]])</f>
        <v>0</v>
      </c>
      <c r="J431" s="32"/>
      <c r="L431" s="55">
        <f t="shared" si="7"/>
        <v>0</v>
      </c>
    </row>
    <row r="432" spans="1:12" ht="15.75" thickBot="1">
      <c r="A432" s="204" t="str">
        <f>IF(ISBLANK(Construction[[#This Row],[DATE]]),"",ROW(Construction[[#This Row],[NUM]])-ROW($A$19))</f>
        <v/>
      </c>
      <c r="B432" s="34"/>
      <c r="C432" s="98"/>
      <c r="D432" s="99"/>
      <c r="E432" s="98"/>
      <c r="F432" s="95"/>
      <c r="G432" s="27"/>
      <c r="H432" s="105"/>
      <c r="I432" s="111">
        <f>IF(Construction[[#This Row],[MOTIF]]="",0,Construction[[#This Row],[MONTANT HTVA REALISE]])</f>
        <v>0</v>
      </c>
      <c r="J432" s="32"/>
      <c r="L432" s="55">
        <f t="shared" si="7"/>
        <v>0</v>
      </c>
    </row>
    <row r="433" spans="1:12" ht="15.75" thickBot="1">
      <c r="A433" s="204" t="str">
        <f>IF(ISBLANK(Construction[[#This Row],[DATE]]),"",ROW(Construction[[#This Row],[NUM]])-ROW($A$19))</f>
        <v/>
      </c>
      <c r="B433" s="34"/>
      <c r="C433" s="98"/>
      <c r="D433" s="99"/>
      <c r="E433" s="98"/>
      <c r="F433" s="95"/>
      <c r="G433" s="27"/>
      <c r="H433" s="105"/>
      <c r="I433" s="111">
        <f>IF(Construction[[#This Row],[MOTIF]]="",0,Construction[[#This Row],[MONTANT HTVA REALISE]])</f>
        <v>0</v>
      </c>
      <c r="J433" s="32"/>
      <c r="L433" s="55">
        <f t="shared" si="7"/>
        <v>0</v>
      </c>
    </row>
    <row r="434" spans="1:12" ht="15.75" thickBot="1">
      <c r="A434" s="204" t="str">
        <f>IF(ISBLANK(Construction[[#This Row],[DATE]]),"",ROW(Construction[[#This Row],[NUM]])-ROW($A$19))</f>
        <v/>
      </c>
      <c r="B434" s="34"/>
      <c r="C434" s="98"/>
      <c r="D434" s="99"/>
      <c r="E434" s="98"/>
      <c r="F434" s="95"/>
      <c r="G434" s="27"/>
      <c r="H434" s="105"/>
      <c r="I434" s="111">
        <f>IF(Construction[[#This Row],[MOTIF]]="",0,Construction[[#This Row],[MONTANT HTVA REALISE]])</f>
        <v>0</v>
      </c>
      <c r="J434" s="32"/>
      <c r="L434" s="55">
        <f t="shared" si="7"/>
        <v>0</v>
      </c>
    </row>
    <row r="435" spans="1:12" ht="15.75" thickBot="1">
      <c r="A435" s="204" t="str">
        <f>IF(ISBLANK(Construction[[#This Row],[DATE]]),"",ROW(Construction[[#This Row],[NUM]])-ROW($A$19))</f>
        <v/>
      </c>
      <c r="B435" s="34"/>
      <c r="C435" s="98"/>
      <c r="D435" s="99"/>
      <c r="E435" s="98"/>
      <c r="F435" s="95"/>
      <c r="G435" s="27"/>
      <c r="H435" s="105"/>
      <c r="I435" s="111">
        <f>IF(Construction[[#This Row],[MOTIF]]="",0,Construction[[#This Row],[MONTANT HTVA REALISE]])</f>
        <v>0</v>
      </c>
      <c r="J435" s="32"/>
      <c r="L435" s="55">
        <f t="shared" si="7"/>
        <v>0</v>
      </c>
    </row>
    <row r="436" spans="1:12" ht="15.75" thickBot="1">
      <c r="A436" s="204" t="str">
        <f>IF(ISBLANK(Construction[[#This Row],[DATE]]),"",ROW(Construction[[#This Row],[NUM]])-ROW($A$19))</f>
        <v/>
      </c>
      <c r="B436" s="34"/>
      <c r="C436" s="98"/>
      <c r="D436" s="99"/>
      <c r="E436" s="98"/>
      <c r="F436" s="95"/>
      <c r="G436" s="27"/>
      <c r="H436" s="105"/>
      <c r="I436" s="111">
        <f>IF(Construction[[#This Row],[MOTIF]]="",0,Construction[[#This Row],[MONTANT HTVA REALISE]])</f>
        <v>0</v>
      </c>
      <c r="J436" s="32"/>
      <c r="L436" s="55">
        <f t="shared" si="7"/>
        <v>0</v>
      </c>
    </row>
    <row r="437" spans="1:12" ht="15.75" thickBot="1">
      <c r="A437" s="204" t="str">
        <f>IF(ISBLANK(Construction[[#This Row],[DATE]]),"",ROW(Construction[[#This Row],[NUM]])-ROW($A$19))</f>
        <v/>
      </c>
      <c r="B437" s="34"/>
      <c r="C437" s="98"/>
      <c r="D437" s="99"/>
      <c r="E437" s="98"/>
      <c r="F437" s="95"/>
      <c r="G437" s="27"/>
      <c r="H437" s="105"/>
      <c r="I437" s="111">
        <f>IF(Construction[[#This Row],[MOTIF]]="",0,Construction[[#This Row],[MONTANT HTVA REALISE]])</f>
        <v>0</v>
      </c>
      <c r="J437" s="32"/>
      <c r="L437" s="55">
        <f t="shared" si="7"/>
        <v>0</v>
      </c>
    </row>
    <row r="438" spans="1:12" ht="15.75" thickBot="1">
      <c r="A438" s="204" t="str">
        <f>IF(ISBLANK(Construction[[#This Row],[DATE]]),"",ROW(Construction[[#This Row],[NUM]])-ROW($A$19))</f>
        <v/>
      </c>
      <c r="B438" s="34"/>
      <c r="C438" s="98"/>
      <c r="D438" s="99"/>
      <c r="E438" s="98"/>
      <c r="F438" s="95"/>
      <c r="G438" s="27"/>
      <c r="H438" s="105"/>
      <c r="I438" s="111">
        <f>IF(Construction[[#This Row],[MOTIF]]="",0,Construction[[#This Row],[MONTANT HTVA REALISE]])</f>
        <v>0</v>
      </c>
      <c r="J438" s="32"/>
      <c r="L438" s="55">
        <f t="shared" si="7"/>
        <v>0</v>
      </c>
    </row>
    <row r="439" spans="1:12" ht="15.75" thickBot="1">
      <c r="A439" s="204" t="str">
        <f>IF(ISBLANK(Construction[[#This Row],[DATE]]),"",ROW(Construction[[#This Row],[NUM]])-ROW($A$19))</f>
        <v/>
      </c>
      <c r="B439" s="34"/>
      <c r="C439" s="98"/>
      <c r="D439" s="99"/>
      <c r="E439" s="98"/>
      <c r="F439" s="95"/>
      <c r="G439" s="27"/>
      <c r="H439" s="105"/>
      <c r="I439" s="111">
        <f>IF(Construction[[#This Row],[MOTIF]]="",0,Construction[[#This Row],[MONTANT HTVA REALISE]])</f>
        <v>0</v>
      </c>
      <c r="J439" s="32"/>
      <c r="L439" s="55">
        <f t="shared" si="7"/>
        <v>0</v>
      </c>
    </row>
    <row r="440" spans="1:12" ht="15.75" thickBot="1">
      <c r="A440" s="204" t="str">
        <f>IF(ISBLANK(Construction[[#This Row],[DATE]]),"",ROW(Construction[[#This Row],[NUM]])-ROW($A$19))</f>
        <v/>
      </c>
      <c r="B440" s="34"/>
      <c r="C440" s="98"/>
      <c r="D440" s="99"/>
      <c r="E440" s="98"/>
      <c r="F440" s="95"/>
      <c r="G440" s="27"/>
      <c r="H440" s="105"/>
      <c r="I440" s="111">
        <f>IF(Construction[[#This Row],[MOTIF]]="",0,Construction[[#This Row],[MONTANT HTVA REALISE]])</f>
        <v>0</v>
      </c>
      <c r="J440" s="32"/>
      <c r="L440" s="55">
        <f t="shared" si="7"/>
        <v>0</v>
      </c>
    </row>
    <row r="441" spans="1:12" ht="15.75" thickBot="1">
      <c r="A441" s="204" t="str">
        <f>IF(ISBLANK(Construction[[#This Row],[DATE]]),"",ROW(Construction[[#This Row],[NUM]])-ROW($A$19))</f>
        <v/>
      </c>
      <c r="B441" s="34"/>
      <c r="C441" s="98"/>
      <c r="D441" s="99"/>
      <c r="E441" s="98"/>
      <c r="F441" s="95"/>
      <c r="G441" s="27"/>
      <c r="H441" s="105"/>
      <c r="I441" s="111">
        <f>IF(Construction[[#This Row],[MOTIF]]="",0,Construction[[#This Row],[MONTANT HTVA REALISE]])</f>
        <v>0</v>
      </c>
      <c r="J441" s="32"/>
      <c r="L441" s="55">
        <f t="shared" si="7"/>
        <v>0</v>
      </c>
    </row>
    <row r="442" spans="1:12" ht="15.75" thickBot="1">
      <c r="A442" s="204" t="str">
        <f>IF(ISBLANK(Construction[[#This Row],[DATE]]),"",ROW(Construction[[#This Row],[NUM]])-ROW($A$19))</f>
        <v/>
      </c>
      <c r="B442" s="34"/>
      <c r="C442" s="98"/>
      <c r="D442" s="99"/>
      <c r="E442" s="98"/>
      <c r="F442" s="95"/>
      <c r="G442" s="27"/>
      <c r="H442" s="105"/>
      <c r="I442" s="111">
        <f>IF(Construction[[#This Row],[MOTIF]]="",0,Construction[[#This Row],[MONTANT HTVA REALISE]])</f>
        <v>0</v>
      </c>
      <c r="J442" s="32"/>
      <c r="L442" s="55">
        <f t="shared" si="7"/>
        <v>0</v>
      </c>
    </row>
    <row r="443" spans="1:12" ht="15.75" thickBot="1">
      <c r="A443" s="204" t="str">
        <f>IF(ISBLANK(Construction[[#This Row],[DATE]]),"",ROW(Construction[[#This Row],[NUM]])-ROW($A$19))</f>
        <v/>
      </c>
      <c r="B443" s="34"/>
      <c r="C443" s="98"/>
      <c r="D443" s="99"/>
      <c r="E443" s="98"/>
      <c r="F443" s="95"/>
      <c r="G443" s="27"/>
      <c r="H443" s="105"/>
      <c r="I443" s="111">
        <f>IF(Construction[[#This Row],[MOTIF]]="",0,Construction[[#This Row],[MONTANT HTVA REALISE]])</f>
        <v>0</v>
      </c>
      <c r="J443" s="32"/>
      <c r="L443" s="55">
        <f t="shared" si="7"/>
        <v>0</v>
      </c>
    </row>
    <row r="444" spans="1:12" ht="15.75" thickBot="1">
      <c r="A444" s="204" t="str">
        <f>IF(ISBLANK(Construction[[#This Row],[DATE]]),"",ROW(Construction[[#This Row],[NUM]])-ROW($A$19))</f>
        <v/>
      </c>
      <c r="B444" s="34"/>
      <c r="C444" s="98"/>
      <c r="D444" s="99"/>
      <c r="E444" s="98"/>
      <c r="F444" s="95"/>
      <c r="G444" s="27"/>
      <c r="H444" s="105"/>
      <c r="I444" s="111">
        <f>IF(Construction[[#This Row],[MOTIF]]="",0,Construction[[#This Row],[MONTANT HTVA REALISE]])</f>
        <v>0</v>
      </c>
      <c r="J444" s="32"/>
      <c r="L444" s="55">
        <f t="shared" si="7"/>
        <v>0</v>
      </c>
    </row>
    <row r="445" spans="1:12" ht="15.75" thickBot="1">
      <c r="A445" s="204" t="str">
        <f>IF(ISBLANK(Construction[[#This Row],[DATE]]),"",ROW(Construction[[#This Row],[NUM]])-ROW($A$19))</f>
        <v/>
      </c>
      <c r="B445" s="34"/>
      <c r="C445" s="98"/>
      <c r="D445" s="99"/>
      <c r="E445" s="98"/>
      <c r="F445" s="95"/>
      <c r="G445" s="27"/>
      <c r="H445" s="105"/>
      <c r="I445" s="111">
        <f>IF(Construction[[#This Row],[MOTIF]]="",0,Construction[[#This Row],[MONTANT HTVA REALISE]])</f>
        <v>0</v>
      </c>
      <c r="J445" s="32"/>
      <c r="L445" s="55">
        <f t="shared" si="7"/>
        <v>0</v>
      </c>
    </row>
    <row r="446" spans="1:12" ht="15.75" thickBot="1">
      <c r="A446" s="204" t="str">
        <f>IF(ISBLANK(Construction[[#This Row],[DATE]]),"",ROW(Construction[[#This Row],[NUM]])-ROW($A$19))</f>
        <v/>
      </c>
      <c r="B446" s="34"/>
      <c r="C446" s="98"/>
      <c r="D446" s="99"/>
      <c r="E446" s="98"/>
      <c r="F446" s="95"/>
      <c r="G446" s="27"/>
      <c r="H446" s="105"/>
      <c r="I446" s="111">
        <f>IF(Construction[[#This Row],[MOTIF]]="",0,Construction[[#This Row],[MONTANT HTVA REALISE]])</f>
        <v>0</v>
      </c>
      <c r="J446" s="32"/>
      <c r="L446" s="55">
        <f t="shared" si="7"/>
        <v>0</v>
      </c>
    </row>
    <row r="447" spans="1:12" ht="15.75" thickBot="1">
      <c r="A447" s="204" t="str">
        <f>IF(ISBLANK(Construction[[#This Row],[DATE]]),"",ROW(Construction[[#This Row],[NUM]])-ROW($A$19))</f>
        <v/>
      </c>
      <c r="B447" s="34"/>
      <c r="C447" s="98"/>
      <c r="D447" s="99"/>
      <c r="E447" s="98"/>
      <c r="F447" s="95"/>
      <c r="G447" s="27"/>
      <c r="H447" s="105"/>
      <c r="I447" s="111">
        <f>IF(Construction[[#This Row],[MOTIF]]="",0,Construction[[#This Row],[MONTANT HTVA REALISE]])</f>
        <v>0</v>
      </c>
      <c r="J447" s="32"/>
      <c r="L447" s="55">
        <f t="shared" si="7"/>
        <v>0</v>
      </c>
    </row>
    <row r="448" spans="1:12" ht="15.75" thickBot="1">
      <c r="A448" s="204" t="str">
        <f>IF(ISBLANK(Construction[[#This Row],[DATE]]),"",ROW(Construction[[#This Row],[NUM]])-ROW($A$19))</f>
        <v/>
      </c>
      <c r="B448" s="34"/>
      <c r="C448" s="98"/>
      <c r="D448" s="99"/>
      <c r="E448" s="98"/>
      <c r="F448" s="95"/>
      <c r="G448" s="27"/>
      <c r="H448" s="105"/>
      <c r="I448" s="111">
        <f>IF(Construction[[#This Row],[MOTIF]]="",0,Construction[[#This Row],[MONTANT HTVA REALISE]])</f>
        <v>0</v>
      </c>
      <c r="J448" s="32"/>
      <c r="L448" s="55">
        <f t="shared" si="7"/>
        <v>0</v>
      </c>
    </row>
    <row r="449" spans="1:12" ht="15.75" thickBot="1">
      <c r="A449" s="204" t="str">
        <f>IF(ISBLANK(Construction[[#This Row],[DATE]]),"",ROW(Construction[[#This Row],[NUM]])-ROW($A$19))</f>
        <v/>
      </c>
      <c r="B449" s="34"/>
      <c r="C449" s="98"/>
      <c r="D449" s="99"/>
      <c r="E449" s="98"/>
      <c r="F449" s="95"/>
      <c r="G449" s="27"/>
      <c r="H449" s="105"/>
      <c r="I449" s="111">
        <f>IF(Construction[[#This Row],[MOTIF]]="",0,Construction[[#This Row],[MONTANT HTVA REALISE]])</f>
        <v>0</v>
      </c>
      <c r="J449" s="32"/>
      <c r="L449" s="55">
        <f t="shared" si="7"/>
        <v>0</v>
      </c>
    </row>
    <row r="450" spans="1:12" ht="15.75" thickBot="1">
      <c r="A450" s="204" t="str">
        <f>IF(ISBLANK(Construction[[#This Row],[DATE]]),"",ROW(Construction[[#This Row],[NUM]])-ROW($A$19))</f>
        <v/>
      </c>
      <c r="B450" s="34"/>
      <c r="C450" s="98"/>
      <c r="D450" s="99"/>
      <c r="E450" s="98"/>
      <c r="F450" s="95"/>
      <c r="G450" s="27"/>
      <c r="H450" s="105"/>
      <c r="I450" s="111">
        <f>IF(Construction[[#This Row],[MOTIF]]="",0,Construction[[#This Row],[MONTANT HTVA REALISE]])</f>
        <v>0</v>
      </c>
      <c r="J450" s="32"/>
      <c r="L450" s="55">
        <f t="shared" si="7"/>
        <v>0</v>
      </c>
    </row>
    <row r="451" spans="1:12" ht="15.75" thickBot="1">
      <c r="A451" s="204" t="str">
        <f>IF(ISBLANK(Construction[[#This Row],[DATE]]),"",ROW(Construction[[#This Row],[NUM]])-ROW($A$19))</f>
        <v/>
      </c>
      <c r="B451" s="34"/>
      <c r="C451" s="98"/>
      <c r="D451" s="99"/>
      <c r="E451" s="98"/>
      <c r="F451" s="95"/>
      <c r="G451" s="27"/>
      <c r="H451" s="105"/>
      <c r="I451" s="111">
        <f>IF(Construction[[#This Row],[MOTIF]]="",0,Construction[[#This Row],[MONTANT HTVA REALISE]])</f>
        <v>0</v>
      </c>
      <c r="J451" s="32"/>
      <c r="L451" s="55">
        <f t="shared" si="7"/>
        <v>0</v>
      </c>
    </row>
    <row r="452" spans="1:12" ht="15.75" thickBot="1">
      <c r="A452" s="204" t="str">
        <f>IF(ISBLANK(Construction[[#This Row],[DATE]]),"",ROW(Construction[[#This Row],[NUM]])-ROW($A$19))</f>
        <v/>
      </c>
      <c r="B452" s="34"/>
      <c r="C452" s="98"/>
      <c r="D452" s="99"/>
      <c r="E452" s="98"/>
      <c r="F452" s="95"/>
      <c r="G452" s="27"/>
      <c r="H452" s="105"/>
      <c r="I452" s="111">
        <f>IF(Construction[[#This Row],[MOTIF]]="",0,Construction[[#This Row],[MONTANT HTVA REALISE]])</f>
        <v>0</v>
      </c>
      <c r="J452" s="32"/>
      <c r="L452" s="55">
        <f t="shared" si="7"/>
        <v>0</v>
      </c>
    </row>
    <row r="453" spans="1:12" ht="15.75" thickBot="1">
      <c r="A453" s="204" t="str">
        <f>IF(ISBLANK(Construction[[#This Row],[DATE]]),"",ROW(Construction[[#This Row],[NUM]])-ROW($A$19))</f>
        <v/>
      </c>
      <c r="B453" s="34"/>
      <c r="C453" s="98"/>
      <c r="D453" s="99"/>
      <c r="E453" s="98"/>
      <c r="F453" s="95"/>
      <c r="G453" s="27"/>
      <c r="H453" s="105"/>
      <c r="I453" s="111">
        <f>IF(Construction[[#This Row],[MOTIF]]="",0,Construction[[#This Row],[MONTANT HTVA REALISE]])</f>
        <v>0</v>
      </c>
      <c r="J453" s="32"/>
      <c r="L453" s="55">
        <f t="shared" si="7"/>
        <v>0</v>
      </c>
    </row>
    <row r="454" spans="1:12" ht="15.75" thickBot="1">
      <c r="A454" s="204" t="str">
        <f>IF(ISBLANK(Construction[[#This Row],[DATE]]),"",ROW(Construction[[#This Row],[NUM]])-ROW($A$19))</f>
        <v/>
      </c>
      <c r="B454" s="34"/>
      <c r="C454" s="98"/>
      <c r="D454" s="99"/>
      <c r="E454" s="98"/>
      <c r="F454" s="95"/>
      <c r="G454" s="27"/>
      <c r="H454" s="105"/>
      <c r="I454" s="111">
        <f>IF(Construction[[#This Row],[MOTIF]]="",0,Construction[[#This Row],[MONTANT HTVA REALISE]])</f>
        <v>0</v>
      </c>
      <c r="J454" s="32"/>
      <c r="L454" s="55">
        <f t="shared" si="7"/>
        <v>0</v>
      </c>
    </row>
    <row r="455" spans="1:12" ht="15.75" thickBot="1">
      <c r="A455" s="204" t="str">
        <f>IF(ISBLANK(Construction[[#This Row],[DATE]]),"",ROW(Construction[[#This Row],[NUM]])-ROW($A$19))</f>
        <v/>
      </c>
      <c r="B455" s="34"/>
      <c r="C455" s="98"/>
      <c r="D455" s="99"/>
      <c r="E455" s="98"/>
      <c r="F455" s="95"/>
      <c r="G455" s="27"/>
      <c r="H455" s="105"/>
      <c r="I455" s="111">
        <f>IF(Construction[[#This Row],[MOTIF]]="",0,Construction[[#This Row],[MONTANT HTVA REALISE]])</f>
        <v>0</v>
      </c>
      <c r="J455" s="32"/>
      <c r="L455" s="55">
        <f t="shared" si="7"/>
        <v>0</v>
      </c>
    </row>
    <row r="456" spans="1:12" ht="15.75" thickBot="1">
      <c r="A456" s="204" t="str">
        <f>IF(ISBLANK(Construction[[#This Row],[DATE]]),"",ROW(Construction[[#This Row],[NUM]])-ROW($A$19))</f>
        <v/>
      </c>
      <c r="B456" s="34"/>
      <c r="C456" s="98"/>
      <c r="D456" s="99"/>
      <c r="E456" s="98"/>
      <c r="F456" s="95"/>
      <c r="G456" s="27"/>
      <c r="H456" s="105"/>
      <c r="I456" s="111">
        <f>IF(Construction[[#This Row],[MOTIF]]="",0,Construction[[#This Row],[MONTANT HTVA REALISE]])</f>
        <v>0</v>
      </c>
      <c r="J456" s="32"/>
      <c r="L456" s="55">
        <f t="shared" si="7"/>
        <v>0</v>
      </c>
    </row>
    <row r="457" spans="1:12" ht="15.75" thickBot="1">
      <c r="A457" s="204" t="str">
        <f>IF(ISBLANK(Construction[[#This Row],[DATE]]),"",ROW(Construction[[#This Row],[NUM]])-ROW($A$19))</f>
        <v/>
      </c>
      <c r="B457" s="34"/>
      <c r="C457" s="98"/>
      <c r="D457" s="99"/>
      <c r="E457" s="98"/>
      <c r="F457" s="95"/>
      <c r="G457" s="27"/>
      <c r="H457" s="105"/>
      <c r="I457" s="111">
        <f>IF(Construction[[#This Row],[MOTIF]]="",0,Construction[[#This Row],[MONTANT HTVA REALISE]])</f>
        <v>0</v>
      </c>
      <c r="J457" s="32"/>
      <c r="L457" s="55">
        <f t="shared" si="7"/>
        <v>0</v>
      </c>
    </row>
    <row r="458" spans="1:12" ht="15.75" thickBot="1">
      <c r="A458" s="204" t="str">
        <f>IF(ISBLANK(Construction[[#This Row],[DATE]]),"",ROW(Construction[[#This Row],[NUM]])-ROW($A$19))</f>
        <v/>
      </c>
      <c r="B458" s="34"/>
      <c r="C458" s="98"/>
      <c r="D458" s="99"/>
      <c r="E458" s="98"/>
      <c r="F458" s="95"/>
      <c r="G458" s="27"/>
      <c r="H458" s="105"/>
      <c r="I458" s="111">
        <f>IF(Construction[[#This Row],[MOTIF]]="",0,Construction[[#This Row],[MONTANT HTVA REALISE]])</f>
        <v>0</v>
      </c>
      <c r="J458" s="32"/>
      <c r="L458" s="55">
        <f t="shared" si="7"/>
        <v>0</v>
      </c>
    </row>
    <row r="459" spans="1:12" ht="15.75" thickBot="1">
      <c r="A459" s="204" t="str">
        <f>IF(ISBLANK(Construction[[#This Row],[DATE]]),"",ROW(Construction[[#This Row],[NUM]])-ROW($A$19))</f>
        <v/>
      </c>
      <c r="B459" s="34"/>
      <c r="C459" s="98"/>
      <c r="D459" s="99"/>
      <c r="E459" s="98"/>
      <c r="F459" s="95"/>
      <c r="G459" s="27"/>
      <c r="H459" s="105"/>
      <c r="I459" s="111">
        <f>IF(Construction[[#This Row],[MOTIF]]="",0,Construction[[#This Row],[MONTANT HTVA REALISE]])</f>
        <v>0</v>
      </c>
      <c r="J459" s="32"/>
      <c r="L459" s="55">
        <f t="shared" si="7"/>
        <v>0</v>
      </c>
    </row>
    <row r="460" spans="1:12" ht="15.75" thickBot="1">
      <c r="A460" s="204" t="str">
        <f>IF(ISBLANK(Construction[[#This Row],[DATE]]),"",ROW(Construction[[#This Row],[NUM]])-ROW($A$19))</f>
        <v/>
      </c>
      <c r="B460" s="34"/>
      <c r="C460" s="98"/>
      <c r="D460" s="99"/>
      <c r="E460" s="98"/>
      <c r="F460" s="95"/>
      <c r="G460" s="27"/>
      <c r="H460" s="105"/>
      <c r="I460" s="111">
        <f>IF(Construction[[#This Row],[MOTIF]]="",0,Construction[[#This Row],[MONTANT HTVA REALISE]])</f>
        <v>0</v>
      </c>
      <c r="J460" s="32"/>
      <c r="L460" s="55">
        <f t="shared" si="7"/>
        <v>0</v>
      </c>
    </row>
    <row r="461" spans="1:12" ht="15.75" thickBot="1">
      <c r="A461" s="204" t="str">
        <f>IF(ISBLANK(Construction[[#This Row],[DATE]]),"",ROW(Construction[[#This Row],[NUM]])-ROW($A$19))</f>
        <v/>
      </c>
      <c r="B461" s="34"/>
      <c r="C461" s="98"/>
      <c r="D461" s="99"/>
      <c r="E461" s="98"/>
      <c r="F461" s="95"/>
      <c r="G461" s="27"/>
      <c r="H461" s="105"/>
      <c r="I461" s="111">
        <f>IF(Construction[[#This Row],[MOTIF]]="",0,Construction[[#This Row],[MONTANT HTVA REALISE]])</f>
        <v>0</v>
      </c>
      <c r="J461" s="32"/>
      <c r="L461" s="55">
        <f t="shared" si="7"/>
        <v>0</v>
      </c>
    </row>
    <row r="462" spans="1:12" ht="15.75" thickBot="1">
      <c r="A462" s="204" t="str">
        <f>IF(ISBLANK(Construction[[#This Row],[DATE]]),"",ROW(Construction[[#This Row],[NUM]])-ROW($A$19))</f>
        <v/>
      </c>
      <c r="B462" s="34"/>
      <c r="C462" s="98"/>
      <c r="D462" s="99"/>
      <c r="E462" s="98"/>
      <c r="F462" s="95"/>
      <c r="G462" s="27"/>
      <c r="H462" s="105"/>
      <c r="I462" s="111">
        <f>IF(Construction[[#This Row],[MOTIF]]="",0,Construction[[#This Row],[MONTANT HTVA REALISE]])</f>
        <v>0</v>
      </c>
      <c r="J462" s="32"/>
      <c r="L462" s="55">
        <f t="shared" si="7"/>
        <v>0</v>
      </c>
    </row>
    <row r="463" spans="1:12" ht="15.75" thickBot="1">
      <c r="A463" s="204" t="str">
        <f>IF(ISBLANK(Construction[[#This Row],[DATE]]),"",ROW(Construction[[#This Row],[NUM]])-ROW($A$19))</f>
        <v/>
      </c>
      <c r="B463" s="34"/>
      <c r="C463" s="98"/>
      <c r="D463" s="99"/>
      <c r="E463" s="98"/>
      <c r="F463" s="95"/>
      <c r="G463" s="27"/>
      <c r="H463" s="105"/>
      <c r="I463" s="111">
        <f>IF(Construction[[#This Row],[MOTIF]]="",0,Construction[[#This Row],[MONTANT HTVA REALISE]])</f>
        <v>0</v>
      </c>
      <c r="J463" s="32"/>
      <c r="L463" s="55">
        <f t="shared" si="7"/>
        <v>0</v>
      </c>
    </row>
    <row r="464" spans="1:12" ht="15.75" thickBot="1">
      <c r="A464" s="204" t="str">
        <f>IF(ISBLANK(Construction[[#This Row],[DATE]]),"",ROW(Construction[[#This Row],[NUM]])-ROW($A$19))</f>
        <v/>
      </c>
      <c r="B464" s="34"/>
      <c r="C464" s="98"/>
      <c r="D464" s="99"/>
      <c r="E464" s="98"/>
      <c r="F464" s="95"/>
      <c r="G464" s="27"/>
      <c r="H464" s="105"/>
      <c r="I464" s="111">
        <f>IF(Construction[[#This Row],[MOTIF]]="",0,Construction[[#This Row],[MONTANT HTVA REALISE]])</f>
        <v>0</v>
      </c>
      <c r="J464" s="32"/>
      <c r="L464" s="55">
        <f t="shared" si="7"/>
        <v>0</v>
      </c>
    </row>
    <row r="465" spans="1:12" ht="15.75" thickBot="1">
      <c r="A465" s="204" t="str">
        <f>IF(ISBLANK(Construction[[#This Row],[DATE]]),"",ROW(Construction[[#This Row],[NUM]])-ROW($A$19))</f>
        <v/>
      </c>
      <c r="B465" s="34"/>
      <c r="C465" s="98"/>
      <c r="D465" s="99"/>
      <c r="E465" s="98"/>
      <c r="F465" s="95"/>
      <c r="G465" s="27"/>
      <c r="H465" s="105"/>
      <c r="I465" s="111">
        <f>IF(Construction[[#This Row],[MOTIF]]="",0,Construction[[#This Row],[MONTANT HTVA REALISE]])</f>
        <v>0</v>
      </c>
      <c r="J465" s="32"/>
      <c r="L465" s="55">
        <f t="shared" si="7"/>
        <v>0</v>
      </c>
    </row>
    <row r="466" spans="1:12" ht="15.75" thickBot="1">
      <c r="A466" s="204" t="str">
        <f>IF(ISBLANK(Construction[[#This Row],[DATE]]),"",ROW(Construction[[#This Row],[NUM]])-ROW($A$19))</f>
        <v/>
      </c>
      <c r="B466" s="34"/>
      <c r="C466" s="98"/>
      <c r="D466" s="99"/>
      <c r="E466" s="98"/>
      <c r="F466" s="95"/>
      <c r="G466" s="27"/>
      <c r="H466" s="105"/>
      <c r="I466" s="111">
        <f>IF(Construction[[#This Row],[MOTIF]]="",0,Construction[[#This Row],[MONTANT HTVA REALISE]])</f>
        <v>0</v>
      </c>
      <c r="J466" s="32"/>
      <c r="L466" s="55">
        <f t="shared" si="7"/>
        <v>0</v>
      </c>
    </row>
    <row r="467" spans="1:12" ht="15.75" thickBot="1">
      <c r="A467" s="204" t="str">
        <f>IF(ISBLANK(Construction[[#This Row],[DATE]]),"",ROW(Construction[[#This Row],[NUM]])-ROW($A$19))</f>
        <v/>
      </c>
      <c r="B467" s="34"/>
      <c r="C467" s="98"/>
      <c r="D467" s="99"/>
      <c r="E467" s="98"/>
      <c r="F467" s="95"/>
      <c r="G467" s="27"/>
      <c r="H467" s="105"/>
      <c r="I467" s="111">
        <f>IF(Construction[[#This Row],[MOTIF]]="",0,Construction[[#This Row],[MONTANT HTVA REALISE]])</f>
        <v>0</v>
      </c>
      <c r="J467" s="32"/>
      <c r="L467" s="55">
        <f t="shared" si="7"/>
        <v>0</v>
      </c>
    </row>
    <row r="468" spans="1:12" ht="15.75" thickBot="1">
      <c r="A468" s="204" t="str">
        <f>IF(ISBLANK(Construction[[#This Row],[DATE]]),"",ROW(Construction[[#This Row],[NUM]])-ROW($A$19))</f>
        <v/>
      </c>
      <c r="B468" s="34"/>
      <c r="C468" s="98"/>
      <c r="D468" s="99"/>
      <c r="E468" s="98"/>
      <c r="F468" s="95"/>
      <c r="G468" s="27"/>
      <c r="H468" s="105"/>
      <c r="I468" s="111">
        <f>IF(Construction[[#This Row],[MOTIF]]="",0,Construction[[#This Row],[MONTANT HTVA REALISE]])</f>
        <v>0</v>
      </c>
      <c r="J468" s="32"/>
      <c r="L468" s="55">
        <f t="shared" si="7"/>
        <v>0</v>
      </c>
    </row>
    <row r="469" spans="1:12" ht="15.75" thickBot="1">
      <c r="A469" s="204" t="str">
        <f>IF(ISBLANK(Construction[[#This Row],[DATE]]),"",ROW(Construction[[#This Row],[NUM]])-ROW($A$19))</f>
        <v/>
      </c>
      <c r="B469" s="34"/>
      <c r="C469" s="98"/>
      <c r="D469" s="99"/>
      <c r="E469" s="98"/>
      <c r="F469" s="95"/>
      <c r="G469" s="27"/>
      <c r="H469" s="105"/>
      <c r="I469" s="111">
        <f>IF(Construction[[#This Row],[MOTIF]]="",0,Construction[[#This Row],[MONTANT HTVA REALISE]])</f>
        <v>0</v>
      </c>
      <c r="J469" s="32"/>
      <c r="L469" s="55">
        <f t="shared" si="7"/>
        <v>0</v>
      </c>
    </row>
    <row r="470" spans="1:12" ht="15.75" thickBot="1">
      <c r="A470" s="204" t="str">
        <f>IF(ISBLANK(Construction[[#This Row],[DATE]]),"",ROW(Construction[[#This Row],[NUM]])-ROW($A$19))</f>
        <v/>
      </c>
      <c r="B470" s="34"/>
      <c r="C470" s="98"/>
      <c r="D470" s="99"/>
      <c r="E470" s="98"/>
      <c r="F470" s="95"/>
      <c r="G470" s="27"/>
      <c r="H470" s="105"/>
      <c r="I470" s="111">
        <f>IF(Construction[[#This Row],[MOTIF]]="",0,Construction[[#This Row],[MONTANT HTVA REALISE]])</f>
        <v>0</v>
      </c>
      <c r="J470" s="32"/>
      <c r="L470" s="55">
        <f t="shared" ref="L470:L493" si="8">+F470-I470</f>
        <v>0</v>
      </c>
    </row>
    <row r="471" spans="1:12" ht="15.75" thickBot="1">
      <c r="A471" s="204" t="str">
        <f>IF(ISBLANK(Construction[[#This Row],[DATE]]),"",ROW(Construction[[#This Row],[NUM]])-ROW($A$19))</f>
        <v/>
      </c>
      <c r="B471" s="34"/>
      <c r="C471" s="98"/>
      <c r="D471" s="99"/>
      <c r="E471" s="98"/>
      <c r="F471" s="95"/>
      <c r="G471" s="27"/>
      <c r="H471" s="105"/>
      <c r="I471" s="111">
        <f>IF(Construction[[#This Row],[MOTIF]]="",0,Construction[[#This Row],[MONTANT HTVA REALISE]])</f>
        <v>0</v>
      </c>
      <c r="J471" s="32"/>
      <c r="L471" s="55">
        <f t="shared" si="8"/>
        <v>0</v>
      </c>
    </row>
    <row r="472" spans="1:12" ht="15.75" thickBot="1">
      <c r="A472" s="204" t="str">
        <f>IF(ISBLANK(Construction[[#This Row],[DATE]]),"",ROW(Construction[[#This Row],[NUM]])-ROW($A$19))</f>
        <v/>
      </c>
      <c r="B472" s="34"/>
      <c r="C472" s="98"/>
      <c r="D472" s="99"/>
      <c r="E472" s="98"/>
      <c r="F472" s="95"/>
      <c r="G472" s="27"/>
      <c r="H472" s="105"/>
      <c r="I472" s="111">
        <f>IF(Construction[[#This Row],[MOTIF]]="",0,Construction[[#This Row],[MONTANT HTVA REALISE]])</f>
        <v>0</v>
      </c>
      <c r="J472" s="32"/>
      <c r="L472" s="55">
        <f t="shared" si="8"/>
        <v>0</v>
      </c>
    </row>
    <row r="473" spans="1:12" ht="15.75" thickBot="1">
      <c r="A473" s="204" t="str">
        <f>IF(ISBLANK(Construction[[#This Row],[DATE]]),"",ROW(Construction[[#This Row],[NUM]])-ROW($A$19))</f>
        <v/>
      </c>
      <c r="B473" s="34"/>
      <c r="C473" s="98"/>
      <c r="D473" s="99"/>
      <c r="E473" s="98"/>
      <c r="F473" s="95"/>
      <c r="G473" s="27"/>
      <c r="H473" s="105"/>
      <c r="I473" s="111">
        <f>IF(Construction[[#This Row],[MOTIF]]="",0,Construction[[#This Row],[MONTANT HTVA REALISE]])</f>
        <v>0</v>
      </c>
      <c r="J473" s="32"/>
      <c r="L473" s="55">
        <f t="shared" si="8"/>
        <v>0</v>
      </c>
    </row>
    <row r="474" spans="1:12" ht="15.75" thickBot="1">
      <c r="A474" s="204" t="str">
        <f>IF(ISBLANK(Construction[[#This Row],[DATE]]),"",ROW(Construction[[#This Row],[NUM]])-ROW($A$19))</f>
        <v/>
      </c>
      <c r="B474" s="34"/>
      <c r="C474" s="98"/>
      <c r="D474" s="99"/>
      <c r="E474" s="98"/>
      <c r="F474" s="95"/>
      <c r="G474" s="27"/>
      <c r="H474" s="105"/>
      <c r="I474" s="111">
        <f>IF(Construction[[#This Row],[MOTIF]]="",0,Construction[[#This Row],[MONTANT HTVA REALISE]])</f>
        <v>0</v>
      </c>
      <c r="J474" s="32"/>
      <c r="L474" s="55">
        <f t="shared" si="8"/>
        <v>0</v>
      </c>
    </row>
    <row r="475" spans="1:12" ht="15.75" thickBot="1">
      <c r="A475" s="204" t="str">
        <f>IF(ISBLANK(Construction[[#This Row],[DATE]]),"",ROW(Construction[[#This Row],[NUM]])-ROW($A$19))</f>
        <v/>
      </c>
      <c r="B475" s="34"/>
      <c r="C475" s="98"/>
      <c r="D475" s="99"/>
      <c r="E475" s="98"/>
      <c r="F475" s="95"/>
      <c r="G475" s="27"/>
      <c r="H475" s="105"/>
      <c r="I475" s="111">
        <f>IF(Construction[[#This Row],[MOTIF]]="",0,Construction[[#This Row],[MONTANT HTVA REALISE]])</f>
        <v>0</v>
      </c>
      <c r="J475" s="32"/>
      <c r="L475" s="55">
        <f t="shared" si="8"/>
        <v>0</v>
      </c>
    </row>
    <row r="476" spans="1:12" ht="15.75" thickBot="1">
      <c r="A476" s="204" t="str">
        <f>IF(ISBLANK(Construction[[#This Row],[DATE]]),"",ROW(Construction[[#This Row],[NUM]])-ROW($A$19))</f>
        <v/>
      </c>
      <c r="B476" s="34"/>
      <c r="C476" s="98"/>
      <c r="D476" s="99"/>
      <c r="E476" s="98"/>
      <c r="F476" s="95"/>
      <c r="G476" s="27"/>
      <c r="H476" s="105"/>
      <c r="I476" s="111">
        <f>IF(Construction[[#This Row],[MOTIF]]="",0,Construction[[#This Row],[MONTANT HTVA REALISE]])</f>
        <v>0</v>
      </c>
      <c r="J476" s="32"/>
      <c r="L476" s="55">
        <f t="shared" si="8"/>
        <v>0</v>
      </c>
    </row>
    <row r="477" spans="1:12" ht="15.75" thickBot="1">
      <c r="A477" s="204" t="str">
        <f>IF(ISBLANK(Construction[[#This Row],[DATE]]),"",ROW(Construction[[#This Row],[NUM]])-ROW($A$19))</f>
        <v/>
      </c>
      <c r="B477" s="34"/>
      <c r="C477" s="98"/>
      <c r="D477" s="99"/>
      <c r="E477" s="98"/>
      <c r="F477" s="95"/>
      <c r="G477" s="27"/>
      <c r="H477" s="105"/>
      <c r="I477" s="111">
        <f>IF(Construction[[#This Row],[MOTIF]]="",0,Construction[[#This Row],[MONTANT HTVA REALISE]])</f>
        <v>0</v>
      </c>
      <c r="J477" s="32"/>
      <c r="L477" s="55">
        <f t="shared" si="8"/>
        <v>0</v>
      </c>
    </row>
    <row r="478" spans="1:12" ht="15.75" thickBot="1">
      <c r="A478" s="204" t="str">
        <f>IF(ISBLANK(Construction[[#This Row],[DATE]]),"",ROW(Construction[[#This Row],[NUM]])-ROW($A$19))</f>
        <v/>
      </c>
      <c r="B478" s="34"/>
      <c r="C478" s="98"/>
      <c r="D478" s="99"/>
      <c r="E478" s="98"/>
      <c r="F478" s="95"/>
      <c r="G478" s="27"/>
      <c r="H478" s="105"/>
      <c r="I478" s="111">
        <f>IF(Construction[[#This Row],[MOTIF]]="",0,Construction[[#This Row],[MONTANT HTVA REALISE]])</f>
        <v>0</v>
      </c>
      <c r="J478" s="32"/>
      <c r="L478" s="55">
        <f t="shared" si="8"/>
        <v>0</v>
      </c>
    </row>
    <row r="479" spans="1:12" ht="15.75" thickBot="1">
      <c r="A479" s="204" t="str">
        <f>IF(ISBLANK(Construction[[#This Row],[DATE]]),"",ROW(Construction[[#This Row],[NUM]])-ROW($A$19))</f>
        <v/>
      </c>
      <c r="B479" s="34"/>
      <c r="C479" s="98"/>
      <c r="D479" s="99"/>
      <c r="E479" s="98"/>
      <c r="F479" s="95"/>
      <c r="G479" s="27"/>
      <c r="H479" s="105"/>
      <c r="I479" s="111">
        <f>IF(Construction[[#This Row],[MOTIF]]="",0,Construction[[#This Row],[MONTANT HTVA REALISE]])</f>
        <v>0</v>
      </c>
      <c r="J479" s="32"/>
      <c r="L479" s="55">
        <f t="shared" si="8"/>
        <v>0</v>
      </c>
    </row>
    <row r="480" spans="1:12" ht="15.75" thickBot="1">
      <c r="A480" s="204" t="str">
        <f>IF(ISBLANK(Construction[[#This Row],[DATE]]),"",ROW(Construction[[#This Row],[NUM]])-ROW($A$19))</f>
        <v/>
      </c>
      <c r="B480" s="34"/>
      <c r="C480" s="98"/>
      <c r="D480" s="99"/>
      <c r="E480" s="98"/>
      <c r="F480" s="95"/>
      <c r="G480" s="27"/>
      <c r="H480" s="105"/>
      <c r="I480" s="111">
        <f>IF(Construction[[#This Row],[MOTIF]]="",0,Construction[[#This Row],[MONTANT HTVA REALISE]])</f>
        <v>0</v>
      </c>
      <c r="J480" s="32"/>
      <c r="L480" s="55">
        <f t="shared" si="8"/>
        <v>0</v>
      </c>
    </row>
    <row r="481" spans="1:12" ht="15.75" thickBot="1">
      <c r="A481" s="204" t="str">
        <f>IF(ISBLANK(Construction[[#This Row],[DATE]]),"",ROW(Construction[[#This Row],[NUM]])-ROW($A$19))</f>
        <v/>
      </c>
      <c r="B481" s="34"/>
      <c r="C481" s="98"/>
      <c r="D481" s="99"/>
      <c r="E481" s="98"/>
      <c r="F481" s="95"/>
      <c r="G481" s="27"/>
      <c r="H481" s="105"/>
      <c r="I481" s="111">
        <f>IF(Construction[[#This Row],[MOTIF]]="",0,Construction[[#This Row],[MONTANT HTVA REALISE]])</f>
        <v>0</v>
      </c>
      <c r="J481" s="32"/>
      <c r="L481" s="55">
        <f t="shared" si="8"/>
        <v>0</v>
      </c>
    </row>
    <row r="482" spans="1:12" ht="15.75" thickBot="1">
      <c r="A482" s="204" t="str">
        <f>IF(ISBLANK(Construction[[#This Row],[DATE]]),"",ROW(Construction[[#This Row],[NUM]])-ROW($A$19))</f>
        <v/>
      </c>
      <c r="B482" s="34"/>
      <c r="C482" s="98"/>
      <c r="D482" s="99"/>
      <c r="E482" s="98"/>
      <c r="F482" s="95"/>
      <c r="G482" s="27"/>
      <c r="H482" s="105"/>
      <c r="I482" s="111">
        <f>IF(Construction[[#This Row],[MOTIF]]="",0,Construction[[#This Row],[MONTANT HTVA REALISE]])</f>
        <v>0</v>
      </c>
      <c r="J482" s="32"/>
      <c r="L482" s="55">
        <f t="shared" si="8"/>
        <v>0</v>
      </c>
    </row>
    <row r="483" spans="1:12" ht="15.75" thickBot="1">
      <c r="A483" s="204" t="str">
        <f>IF(ISBLANK(Construction[[#This Row],[DATE]]),"",ROW(Construction[[#This Row],[NUM]])-ROW($A$19))</f>
        <v/>
      </c>
      <c r="B483" s="34"/>
      <c r="C483" s="98"/>
      <c r="D483" s="99"/>
      <c r="E483" s="98"/>
      <c r="F483" s="95"/>
      <c r="G483" s="27"/>
      <c r="H483" s="105"/>
      <c r="I483" s="111">
        <f>IF(Construction[[#This Row],[MOTIF]]="",0,Construction[[#This Row],[MONTANT HTVA REALISE]])</f>
        <v>0</v>
      </c>
      <c r="J483" s="32"/>
      <c r="L483" s="55">
        <f t="shared" si="8"/>
        <v>0</v>
      </c>
    </row>
    <row r="484" spans="1:12" ht="15.75" thickBot="1">
      <c r="A484" s="204" t="str">
        <f>IF(ISBLANK(Construction[[#This Row],[DATE]]),"",ROW(Construction[[#This Row],[NUM]])-ROW($A$19))</f>
        <v/>
      </c>
      <c r="B484" s="34"/>
      <c r="C484" s="98"/>
      <c r="D484" s="99"/>
      <c r="E484" s="98"/>
      <c r="F484" s="95"/>
      <c r="G484" s="27"/>
      <c r="H484" s="105"/>
      <c r="I484" s="111">
        <f>IF(Construction[[#This Row],[MOTIF]]="",0,Construction[[#This Row],[MONTANT HTVA REALISE]])</f>
        <v>0</v>
      </c>
      <c r="J484" s="32"/>
      <c r="L484" s="55">
        <f t="shared" si="8"/>
        <v>0</v>
      </c>
    </row>
    <row r="485" spans="1:12" ht="15.75" thickBot="1">
      <c r="A485" s="204" t="str">
        <f>IF(ISBLANK(Construction[[#This Row],[DATE]]),"",ROW(Construction[[#This Row],[NUM]])-ROW($A$19))</f>
        <v/>
      </c>
      <c r="B485" s="34"/>
      <c r="C485" s="98"/>
      <c r="D485" s="99"/>
      <c r="E485" s="98"/>
      <c r="F485" s="95"/>
      <c r="G485" s="27"/>
      <c r="H485" s="105"/>
      <c r="I485" s="111">
        <f>IF(Construction[[#This Row],[MOTIF]]="",0,Construction[[#This Row],[MONTANT HTVA REALISE]])</f>
        <v>0</v>
      </c>
      <c r="J485" s="32"/>
      <c r="L485" s="55">
        <f t="shared" si="8"/>
        <v>0</v>
      </c>
    </row>
    <row r="486" spans="1:12" ht="15.75" thickBot="1">
      <c r="A486" s="204" t="str">
        <f>IF(ISBLANK(Construction[[#This Row],[DATE]]),"",ROW(Construction[[#This Row],[NUM]])-ROW($A$19))</f>
        <v/>
      </c>
      <c r="B486" s="34"/>
      <c r="C486" s="98"/>
      <c r="D486" s="99"/>
      <c r="E486" s="98"/>
      <c r="F486" s="95"/>
      <c r="G486" s="27"/>
      <c r="H486" s="105"/>
      <c r="I486" s="111">
        <f>IF(Construction[[#This Row],[MOTIF]]="",0,Construction[[#This Row],[MONTANT HTVA REALISE]])</f>
        <v>0</v>
      </c>
      <c r="J486" s="32"/>
      <c r="L486" s="55">
        <f t="shared" si="8"/>
        <v>0</v>
      </c>
    </row>
    <row r="487" spans="1:12" ht="15.75" thickBot="1">
      <c r="A487" s="204" t="str">
        <f>IF(ISBLANK(Construction[[#This Row],[DATE]]),"",ROW(Construction[[#This Row],[NUM]])-ROW($A$19))</f>
        <v/>
      </c>
      <c r="B487" s="34"/>
      <c r="C487" s="98"/>
      <c r="D487" s="99"/>
      <c r="E487" s="98"/>
      <c r="F487" s="95"/>
      <c r="G487" s="27"/>
      <c r="H487" s="105"/>
      <c r="I487" s="111">
        <f>IF(Construction[[#This Row],[MOTIF]]="",0,Construction[[#This Row],[MONTANT HTVA REALISE]])</f>
        <v>0</v>
      </c>
      <c r="J487" s="32"/>
      <c r="L487" s="55">
        <f t="shared" si="8"/>
        <v>0</v>
      </c>
    </row>
    <row r="488" spans="1:12" ht="15.75" thickBot="1">
      <c r="A488" s="204" t="str">
        <f>IF(ISBLANK(Construction[[#This Row],[DATE]]),"",ROW(Construction[[#This Row],[NUM]])-ROW($A$19))</f>
        <v/>
      </c>
      <c r="B488" s="34"/>
      <c r="C488" s="98"/>
      <c r="D488" s="99"/>
      <c r="E488" s="98"/>
      <c r="F488" s="95"/>
      <c r="G488" s="27"/>
      <c r="H488" s="105"/>
      <c r="I488" s="111">
        <f>IF(Construction[[#This Row],[MOTIF]]="",0,Construction[[#This Row],[MONTANT HTVA REALISE]])</f>
        <v>0</v>
      </c>
      <c r="J488" s="32"/>
      <c r="L488" s="55">
        <f t="shared" si="8"/>
        <v>0</v>
      </c>
    </row>
    <row r="489" spans="1:12" ht="15.75" thickBot="1">
      <c r="A489" s="204" t="str">
        <f>IF(ISBLANK(Construction[[#This Row],[DATE]]),"",ROW(Construction[[#This Row],[NUM]])-ROW($A$19))</f>
        <v/>
      </c>
      <c r="B489" s="34"/>
      <c r="C489" s="98"/>
      <c r="D489" s="99"/>
      <c r="E489" s="98"/>
      <c r="F489" s="95"/>
      <c r="G489" s="27"/>
      <c r="H489" s="105"/>
      <c r="I489" s="111">
        <f>IF(Construction[[#This Row],[MOTIF]]="",0,Construction[[#This Row],[MONTANT HTVA REALISE]])</f>
        <v>0</v>
      </c>
      <c r="J489" s="32"/>
      <c r="L489" s="55">
        <f t="shared" si="8"/>
        <v>0</v>
      </c>
    </row>
    <row r="490" spans="1:12" ht="15.75" thickBot="1">
      <c r="A490" s="204" t="str">
        <f>IF(ISBLANK(Construction[[#This Row],[DATE]]),"",ROW(Construction[[#This Row],[NUM]])-ROW($A$19))</f>
        <v/>
      </c>
      <c r="B490" s="34"/>
      <c r="C490" s="98"/>
      <c r="D490" s="99"/>
      <c r="E490" s="98"/>
      <c r="F490" s="95"/>
      <c r="G490" s="27"/>
      <c r="H490" s="105"/>
      <c r="I490" s="111">
        <f>IF(Construction[[#This Row],[MOTIF]]="",0,Construction[[#This Row],[MONTANT HTVA REALISE]])</f>
        <v>0</v>
      </c>
      <c r="J490" s="32"/>
      <c r="L490" s="55">
        <f t="shared" si="8"/>
        <v>0</v>
      </c>
    </row>
    <row r="491" spans="1:12" ht="15.75" thickBot="1">
      <c r="A491" s="204" t="str">
        <f>IF(ISBLANK(Construction[[#This Row],[DATE]]),"",ROW(Construction[[#This Row],[NUM]])-ROW($A$19))</f>
        <v/>
      </c>
      <c r="B491" s="34"/>
      <c r="C491" s="98"/>
      <c r="D491" s="99"/>
      <c r="E491" s="98"/>
      <c r="F491" s="95"/>
      <c r="G491" s="27"/>
      <c r="H491" s="105"/>
      <c r="I491" s="111">
        <f>IF(Construction[[#This Row],[MOTIF]]="",0,Construction[[#This Row],[MONTANT HTVA REALISE]])</f>
        <v>0</v>
      </c>
      <c r="J491" s="32"/>
      <c r="L491" s="55">
        <f t="shared" si="8"/>
        <v>0</v>
      </c>
    </row>
    <row r="492" spans="1:12" ht="15.75" thickBot="1">
      <c r="A492" s="204" t="str">
        <f>IF(ISBLANK(Construction[[#This Row],[DATE]]),"",ROW(Construction[[#This Row],[NUM]])-ROW($A$19))</f>
        <v/>
      </c>
      <c r="B492" s="34"/>
      <c r="C492" s="98"/>
      <c r="D492" s="99"/>
      <c r="E492" s="98"/>
      <c r="F492" s="95"/>
      <c r="G492" s="27"/>
      <c r="H492" s="105"/>
      <c r="I492" s="111">
        <f>IF(Construction[[#This Row],[MOTIF]]="",0,Construction[[#This Row],[MONTANT HTVA REALISE]])</f>
        <v>0</v>
      </c>
      <c r="J492" s="32"/>
      <c r="L492" s="55">
        <f t="shared" si="8"/>
        <v>0</v>
      </c>
    </row>
    <row r="493" spans="1:12" ht="15.75" thickBot="1">
      <c r="A493" s="204" t="str">
        <f>IF(ISBLANK(Construction[[#This Row],[DATE]]),"",ROW(Construction[[#This Row],[NUM]])-ROW($A$19))</f>
        <v/>
      </c>
      <c r="B493" s="34"/>
      <c r="C493" s="98"/>
      <c r="D493" s="99"/>
      <c r="E493" s="98"/>
      <c r="F493" s="95"/>
      <c r="G493" s="27"/>
      <c r="H493" s="105"/>
      <c r="I493" s="111">
        <f>IF(Construction[[#This Row],[MOTIF]]="",0,Construction[[#This Row],[MONTANT HTVA REALISE]])</f>
        <v>0</v>
      </c>
      <c r="J493" s="32"/>
      <c r="L493" s="55">
        <f t="shared" si="8"/>
        <v>0</v>
      </c>
    </row>
    <row r="494" spans="1:12">
      <c r="G494" s="27"/>
    </row>
    <row r="495" spans="1:12">
      <c r="G495" s="27"/>
    </row>
  </sheetData>
  <sheetProtection algorithmName="SHA-512" hashValue="GNPpcNV65ew42IIopaGa04UPQcRDYfeP/FkP+yu0dBVW0ahJiJIak/m1xGcFN/BcMEsov2XOav/mSZHiTwccOQ==" saltValue="mld43ZWcPZBsMsgPa34aQ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493">
    <cfRule type="notContainsBlanks" dxfId="115" priority="7">
      <formula>LEN(TRIM(A20))&gt;0</formula>
    </cfRule>
  </conditionalFormatting>
  <conditionalFormatting sqref="D2">
    <cfRule type="notContainsBlanks" dxfId="114" priority="3">
      <formula>LEN(TRIM(D2))&gt;0</formula>
    </cfRule>
  </conditionalFormatting>
  <conditionalFormatting sqref="D4">
    <cfRule type="notContainsBlanks" dxfId="113" priority="2">
      <formula>LEN(TRIM(D4))&gt;0</formula>
    </cfRule>
  </conditionalFormatting>
  <conditionalFormatting sqref="D6">
    <cfRule type="notContainsBlanks" dxfId="112"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F17823D1-F76C-4C85-AABB-5779052F420F}">
          <x14:formula1>
            <xm:f>RESSOURCE!$B$3:$B$17</xm:f>
          </x14:formula1>
          <xm:sqref>H20:H493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E378F-E741-4DE7-86C2-C152F18B1E3D}">
  <sheetPr codeName="Feuil7"/>
  <dimension ref="A1:L541"/>
  <sheetViews>
    <sheetView topLeftCell="A4" zoomScale="80" zoomScaleNormal="80" workbookViewId="0">
      <selection activeCell="F21" sqref="F21:F539"/>
    </sheetView>
  </sheetViews>
  <sheetFormatPr baseColWidth="10" defaultColWidth="10.875" defaultRowHeight="15"/>
  <cols>
    <col min="1" max="1" width="9.75" style="28" customWidth="1"/>
    <col min="2" max="2" width="16.875" style="28" bestFit="1" customWidth="1"/>
    <col min="3" max="3" width="38.25" style="28" customWidth="1"/>
    <col min="4" max="4" width="16.75" style="28" customWidth="1"/>
    <col min="5" max="5" width="23.375" style="28" customWidth="1"/>
    <col min="6" max="6" width="28.5" style="28" bestFit="1"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66</v>
      </c>
      <c r="C19" s="48"/>
      <c r="D19" s="48"/>
      <c r="E19" s="48"/>
      <c r="F19" s="55">
        <f>SUM(F20:F635)</f>
        <v>0</v>
      </c>
      <c r="G19" s="44"/>
      <c r="H19" s="56"/>
      <c r="I19" s="55">
        <f>SUM(I20:I635)</f>
        <v>0</v>
      </c>
      <c r="J19" s="57" t="e">
        <f>I19/F19</f>
        <v>#DIV/0!</v>
      </c>
      <c r="K19" s="48"/>
      <c r="L19" s="55">
        <f t="shared" ref="L19" si="0">+F19-I19</f>
        <v>0</v>
      </c>
    </row>
    <row r="20" spans="1:12" ht="15.75" thickBot="1">
      <c r="A20" s="204" t="str">
        <f>IF(ISBLANK(Install_Agenc[[#This Row],[DATE]]),"",ROW(Install_Agenc[[#This Row],[NUM]])-ROW($A$19))</f>
        <v/>
      </c>
      <c r="B20" s="33"/>
      <c r="C20" s="98"/>
      <c r="D20" s="99"/>
      <c r="E20" s="100"/>
      <c r="F20" s="37"/>
      <c r="G20" s="27"/>
      <c r="H20" s="38"/>
      <c r="I20" s="109">
        <f>IF(Install_Agenc[[#This Row],[MOTIF]]="",0,Install_Agenc[[#This Row],[MONTANT HTVA REALISE]])</f>
        <v>0</v>
      </c>
      <c r="J20" s="32"/>
      <c r="L20" s="55">
        <f>+F20-I20</f>
        <v>0</v>
      </c>
    </row>
    <row r="21" spans="1:12" ht="15.75" thickBot="1">
      <c r="A21" s="204" t="str">
        <f>IF(ISBLANK(Install_Agenc[[#This Row],[DATE]]),"",ROW(Install_Agenc[[#This Row],[NUM]])-ROW($A$19))</f>
        <v/>
      </c>
      <c r="B21" s="60"/>
      <c r="C21" s="65"/>
      <c r="D21" s="120"/>
      <c r="E21" s="65"/>
      <c r="F21" s="37"/>
      <c r="G21" s="27"/>
      <c r="H21" s="105"/>
      <c r="I21" s="110">
        <f>IF(Install_Agenc[[#This Row],[MOTIF]]="",0,Install_Agenc[[#This Row],[MONTANT HTVA REALISE]])</f>
        <v>0</v>
      </c>
      <c r="J21" s="32"/>
      <c r="L21" s="55">
        <f>+F21-I21</f>
        <v>0</v>
      </c>
    </row>
    <row r="22" spans="1:12" ht="15.75" thickBot="1">
      <c r="A22" s="204" t="str">
        <f>IF(ISBLANK(Install_Agenc[[#This Row],[DATE]]),"",ROW(Install_Agenc[[#This Row],[NUM]])-ROW($A$19))</f>
        <v/>
      </c>
      <c r="B22" s="117"/>
      <c r="C22" s="121"/>
      <c r="D22" s="122"/>
      <c r="E22" s="121"/>
      <c r="F22" s="94"/>
      <c r="G22" s="27"/>
      <c r="H22" s="105"/>
      <c r="I22" s="111">
        <f>IF(Install_Agenc[[#This Row],[MOTIF]]="",0,Install_Agenc[[#This Row],[MONTANT HTVA REALISE]])</f>
        <v>0</v>
      </c>
      <c r="J22" s="32"/>
      <c r="L22" s="55">
        <f>+F22-I22</f>
        <v>0</v>
      </c>
    </row>
    <row r="23" spans="1:12" ht="15.75" thickBot="1">
      <c r="A23" s="204" t="str">
        <f>IF(ISBLANK(Install_Agenc[[#This Row],[DATE]]),"",ROW(Install_Agenc[[#This Row],[NUM]])-ROW($A$19))</f>
        <v/>
      </c>
      <c r="B23" s="33"/>
      <c r="C23" s="98"/>
      <c r="D23" s="99"/>
      <c r="E23" s="98"/>
      <c r="F23" s="95"/>
      <c r="G23" s="27"/>
      <c r="H23" s="105"/>
      <c r="I23" s="111">
        <f>IF(Install_Agenc[[#This Row],[MOTIF]]="",0,Install_Agenc[[#This Row],[MONTANT HTVA REALISE]])</f>
        <v>0</v>
      </c>
      <c r="J23" s="32"/>
      <c r="L23" s="55">
        <f t="shared" ref="L23:L86" si="1">+F23-I23</f>
        <v>0</v>
      </c>
    </row>
    <row r="24" spans="1:12" ht="15.75" thickBot="1">
      <c r="A24" s="204" t="str">
        <f>IF(ISBLANK(Install_Agenc[[#This Row],[DATE]]),"",ROW(Install_Agenc[[#This Row],[NUM]])-ROW($A$19))</f>
        <v/>
      </c>
      <c r="B24" s="33"/>
      <c r="C24" s="98"/>
      <c r="D24" s="99"/>
      <c r="E24" s="98"/>
      <c r="F24" s="95"/>
      <c r="G24" s="27"/>
      <c r="H24" s="105"/>
      <c r="I24" s="111">
        <f>IF(Install_Agenc[[#This Row],[MOTIF]]="",0,Install_Agenc[[#This Row],[MONTANT HTVA REALISE]])</f>
        <v>0</v>
      </c>
      <c r="J24" s="32"/>
      <c r="L24" s="55">
        <f t="shared" si="1"/>
        <v>0</v>
      </c>
    </row>
    <row r="25" spans="1:12" ht="15.75" thickBot="1">
      <c r="A25" s="204" t="str">
        <f>IF(ISBLANK(Install_Agenc[[#This Row],[DATE]]),"",ROW(Install_Agenc[[#This Row],[NUM]])-ROW($A$19))</f>
        <v/>
      </c>
      <c r="B25" s="33"/>
      <c r="C25" s="98"/>
      <c r="D25" s="99"/>
      <c r="E25" s="98"/>
      <c r="F25" s="95"/>
      <c r="G25" s="27"/>
      <c r="H25" s="105"/>
      <c r="I25" s="111">
        <f>IF(Install_Agenc[[#This Row],[MOTIF]]="",0,Install_Agenc[[#This Row],[MONTANT HTVA REALISE]])</f>
        <v>0</v>
      </c>
      <c r="J25" s="32"/>
      <c r="L25" s="55">
        <f t="shared" si="1"/>
        <v>0</v>
      </c>
    </row>
    <row r="26" spans="1:12" ht="15.75" thickBot="1">
      <c r="A26" s="204" t="str">
        <f>IF(ISBLANK(Install_Agenc[[#This Row],[DATE]]),"",ROW(Install_Agenc[[#This Row],[NUM]])-ROW($A$19))</f>
        <v/>
      </c>
      <c r="B26" s="33"/>
      <c r="C26" s="98"/>
      <c r="D26" s="99"/>
      <c r="E26" s="98"/>
      <c r="F26" s="95"/>
      <c r="G26" s="27"/>
      <c r="H26" s="105"/>
      <c r="I26" s="111">
        <f>IF(Install_Agenc[[#This Row],[MOTIF]]="",0,Install_Agenc[[#This Row],[MONTANT HTVA REALISE]])</f>
        <v>0</v>
      </c>
      <c r="J26" s="32"/>
      <c r="L26" s="55">
        <f t="shared" si="1"/>
        <v>0</v>
      </c>
    </row>
    <row r="27" spans="1:12" ht="15.75" thickBot="1">
      <c r="A27" s="204" t="str">
        <f>IF(ISBLANK(Install_Agenc[[#This Row],[DATE]]),"",ROW(Install_Agenc[[#This Row],[NUM]])-ROW($A$19))</f>
        <v/>
      </c>
      <c r="B27" s="33"/>
      <c r="C27" s="98"/>
      <c r="D27" s="99"/>
      <c r="E27" s="98"/>
      <c r="F27" s="95"/>
      <c r="G27" s="27"/>
      <c r="H27" s="105"/>
      <c r="I27" s="111">
        <f>IF(Install_Agenc[[#This Row],[MOTIF]]="",0,Install_Agenc[[#This Row],[MONTANT HTVA REALISE]])</f>
        <v>0</v>
      </c>
      <c r="J27" s="32"/>
      <c r="L27" s="55">
        <f t="shared" si="1"/>
        <v>0</v>
      </c>
    </row>
    <row r="28" spans="1:12" ht="15.75" thickBot="1">
      <c r="A28" s="204" t="str">
        <f>IF(ISBLANK(Install_Agenc[[#This Row],[DATE]]),"",ROW(Install_Agenc[[#This Row],[NUM]])-ROW($A$19))</f>
        <v/>
      </c>
      <c r="B28" s="33"/>
      <c r="C28" s="98"/>
      <c r="D28" s="99"/>
      <c r="E28" s="98"/>
      <c r="F28" s="95"/>
      <c r="G28" s="27"/>
      <c r="H28" s="105"/>
      <c r="I28" s="111">
        <f>IF(Install_Agenc[[#This Row],[MOTIF]]="",0,Install_Agenc[[#This Row],[MONTANT HTVA REALISE]])</f>
        <v>0</v>
      </c>
      <c r="J28" s="32"/>
      <c r="L28" s="55">
        <f t="shared" si="1"/>
        <v>0</v>
      </c>
    </row>
    <row r="29" spans="1:12" ht="15.75" thickBot="1">
      <c r="A29" s="204" t="str">
        <f>IF(ISBLANK(Install_Agenc[[#This Row],[DATE]]),"",ROW(Install_Agenc[[#This Row],[NUM]])-ROW($A$19))</f>
        <v/>
      </c>
      <c r="B29" s="33"/>
      <c r="C29" s="98"/>
      <c r="D29" s="99"/>
      <c r="E29" s="98"/>
      <c r="F29" s="95"/>
      <c r="G29" s="27"/>
      <c r="H29" s="105"/>
      <c r="I29" s="111">
        <f>IF(Install_Agenc[[#This Row],[MOTIF]]="",0,Install_Agenc[[#This Row],[MONTANT HTVA REALISE]])</f>
        <v>0</v>
      </c>
      <c r="J29" s="32"/>
      <c r="L29" s="55">
        <f t="shared" si="1"/>
        <v>0</v>
      </c>
    </row>
    <row r="30" spans="1:12" ht="15.75" thickBot="1">
      <c r="A30" s="204" t="str">
        <f>IF(ISBLANK(Install_Agenc[[#This Row],[DATE]]),"",ROW(Install_Agenc[[#This Row],[NUM]])-ROW($A$19))</f>
        <v/>
      </c>
      <c r="B30" s="33"/>
      <c r="C30" s="98"/>
      <c r="D30" s="99"/>
      <c r="E30" s="98"/>
      <c r="F30" s="95"/>
      <c r="G30" s="27"/>
      <c r="H30" s="105"/>
      <c r="I30" s="111">
        <f>IF(Install_Agenc[[#This Row],[MOTIF]]="",0,Install_Agenc[[#This Row],[MONTANT HTVA REALISE]])</f>
        <v>0</v>
      </c>
      <c r="J30" s="32"/>
      <c r="L30" s="55">
        <f t="shared" si="1"/>
        <v>0</v>
      </c>
    </row>
    <row r="31" spans="1:12" ht="15.75" thickBot="1">
      <c r="A31" s="204" t="str">
        <f>IF(ISBLANK(Install_Agenc[[#This Row],[DATE]]),"",ROW(Install_Agenc[[#This Row],[NUM]])-ROW($A$19))</f>
        <v/>
      </c>
      <c r="B31" s="33"/>
      <c r="C31" s="98"/>
      <c r="D31" s="99"/>
      <c r="E31" s="98"/>
      <c r="F31" s="95"/>
      <c r="G31" s="27"/>
      <c r="H31" s="105"/>
      <c r="I31" s="111">
        <f>IF(Install_Agenc[[#This Row],[MOTIF]]="",0,Install_Agenc[[#This Row],[MONTANT HTVA REALISE]])</f>
        <v>0</v>
      </c>
      <c r="J31" s="32"/>
      <c r="L31" s="55">
        <f t="shared" si="1"/>
        <v>0</v>
      </c>
    </row>
    <row r="32" spans="1:12" ht="15.75" thickBot="1">
      <c r="A32" s="204" t="str">
        <f>IF(ISBLANK(Install_Agenc[[#This Row],[DATE]]),"",ROW(Install_Agenc[[#This Row],[NUM]])-ROW($A$19))</f>
        <v/>
      </c>
      <c r="B32" s="33"/>
      <c r="C32" s="98"/>
      <c r="D32" s="99"/>
      <c r="E32" s="98"/>
      <c r="F32" s="95"/>
      <c r="G32" s="27"/>
      <c r="H32" s="105"/>
      <c r="I32" s="111">
        <f>IF(Install_Agenc[[#This Row],[MOTIF]]="",0,Install_Agenc[[#This Row],[MONTANT HTVA REALISE]])</f>
        <v>0</v>
      </c>
      <c r="J32" s="32"/>
      <c r="L32" s="55">
        <f t="shared" si="1"/>
        <v>0</v>
      </c>
    </row>
    <row r="33" spans="1:12" ht="15.75" thickBot="1">
      <c r="A33" s="204" t="str">
        <f>IF(ISBLANK(Install_Agenc[[#This Row],[DATE]]),"",ROW(Install_Agenc[[#This Row],[NUM]])-ROW($A$19))</f>
        <v/>
      </c>
      <c r="B33" s="33"/>
      <c r="C33" s="98"/>
      <c r="D33" s="99"/>
      <c r="E33" s="98"/>
      <c r="F33" s="95"/>
      <c r="G33" s="27"/>
      <c r="H33" s="105"/>
      <c r="I33" s="111">
        <f>IF(Install_Agenc[[#This Row],[MOTIF]]="",0,Install_Agenc[[#This Row],[MONTANT HTVA REALISE]])</f>
        <v>0</v>
      </c>
      <c r="J33" s="32"/>
      <c r="L33" s="55">
        <f t="shared" si="1"/>
        <v>0</v>
      </c>
    </row>
    <row r="34" spans="1:12" ht="15.75" thickBot="1">
      <c r="A34" s="204" t="str">
        <f>IF(ISBLANK(Install_Agenc[[#This Row],[DATE]]),"",ROW(Install_Agenc[[#This Row],[NUM]])-ROW($A$19))</f>
        <v/>
      </c>
      <c r="B34" s="33"/>
      <c r="C34" s="98"/>
      <c r="D34" s="99"/>
      <c r="E34" s="98"/>
      <c r="F34" s="95"/>
      <c r="G34" s="27"/>
      <c r="H34" s="105"/>
      <c r="I34" s="111">
        <f>IF(Install_Agenc[[#This Row],[MOTIF]]="",0,Install_Agenc[[#This Row],[MONTANT HTVA REALISE]])</f>
        <v>0</v>
      </c>
      <c r="J34" s="32"/>
      <c r="L34" s="55">
        <f t="shared" si="1"/>
        <v>0</v>
      </c>
    </row>
    <row r="35" spans="1:12" ht="15.75" thickBot="1">
      <c r="A35" s="204" t="str">
        <f>IF(ISBLANK(Install_Agenc[[#This Row],[DATE]]),"",ROW(Install_Agenc[[#This Row],[NUM]])-ROW($A$19))</f>
        <v/>
      </c>
      <c r="B35" s="33"/>
      <c r="C35" s="98"/>
      <c r="D35" s="99"/>
      <c r="E35" s="98"/>
      <c r="F35" s="95"/>
      <c r="G35" s="27"/>
      <c r="H35" s="105"/>
      <c r="I35" s="111">
        <f>IF(Install_Agenc[[#This Row],[MOTIF]]="",0,Install_Agenc[[#This Row],[MONTANT HTVA REALISE]])</f>
        <v>0</v>
      </c>
      <c r="J35" s="32"/>
      <c r="L35" s="55">
        <f t="shared" si="1"/>
        <v>0</v>
      </c>
    </row>
    <row r="36" spans="1:12" ht="15.75" thickBot="1">
      <c r="A36" s="204" t="str">
        <f>IF(ISBLANK(Install_Agenc[[#This Row],[DATE]]),"",ROW(Install_Agenc[[#This Row],[NUM]])-ROW($A$19))</f>
        <v/>
      </c>
      <c r="B36" s="33"/>
      <c r="C36" s="98"/>
      <c r="D36" s="99"/>
      <c r="E36" s="98"/>
      <c r="F36" s="95"/>
      <c r="G36" s="27"/>
      <c r="H36" s="105"/>
      <c r="I36" s="111">
        <f>IF(Install_Agenc[[#This Row],[MOTIF]]="",0,Install_Agenc[[#This Row],[MONTANT HTVA REALISE]])</f>
        <v>0</v>
      </c>
      <c r="J36" s="32"/>
      <c r="L36" s="55">
        <f t="shared" si="1"/>
        <v>0</v>
      </c>
    </row>
    <row r="37" spans="1:12" ht="15.75" thickBot="1">
      <c r="A37" s="204" t="str">
        <f>IF(ISBLANK(Install_Agenc[[#This Row],[DATE]]),"",ROW(Install_Agenc[[#This Row],[NUM]])-ROW($A$19))</f>
        <v/>
      </c>
      <c r="B37" s="33"/>
      <c r="C37" s="98"/>
      <c r="D37" s="99"/>
      <c r="E37" s="98"/>
      <c r="F37" s="95"/>
      <c r="G37" s="27"/>
      <c r="H37" s="105"/>
      <c r="I37" s="111">
        <f>IF(Install_Agenc[[#This Row],[MOTIF]]="",0,Install_Agenc[[#This Row],[MONTANT HTVA REALISE]])</f>
        <v>0</v>
      </c>
      <c r="J37" s="32"/>
      <c r="L37" s="55">
        <f t="shared" si="1"/>
        <v>0</v>
      </c>
    </row>
    <row r="38" spans="1:12" ht="15.75" thickBot="1">
      <c r="A38" s="204" t="str">
        <f>IF(ISBLANK(Install_Agenc[[#This Row],[DATE]]),"",ROW(Install_Agenc[[#This Row],[NUM]])-ROW($A$19))</f>
        <v/>
      </c>
      <c r="B38" s="33"/>
      <c r="C38" s="98"/>
      <c r="D38" s="99"/>
      <c r="E38" s="98"/>
      <c r="F38" s="95"/>
      <c r="G38" s="27"/>
      <c r="H38" s="105"/>
      <c r="I38" s="111">
        <f>IF(Install_Agenc[[#This Row],[MOTIF]]="",0,Install_Agenc[[#This Row],[MONTANT HTVA REALISE]])</f>
        <v>0</v>
      </c>
      <c r="J38" s="32"/>
      <c r="L38" s="55">
        <f t="shared" si="1"/>
        <v>0</v>
      </c>
    </row>
    <row r="39" spans="1:12" ht="15.75" thickBot="1">
      <c r="A39" s="204" t="str">
        <f>IF(ISBLANK(Install_Agenc[[#This Row],[DATE]]),"",ROW(Install_Agenc[[#This Row],[NUM]])-ROW($A$19))</f>
        <v/>
      </c>
      <c r="B39" s="33"/>
      <c r="C39" s="98"/>
      <c r="D39" s="99"/>
      <c r="E39" s="98"/>
      <c r="F39" s="95"/>
      <c r="G39" s="27"/>
      <c r="H39" s="105"/>
      <c r="I39" s="111">
        <f>IF(Install_Agenc[[#This Row],[MOTIF]]="",0,Install_Agenc[[#This Row],[MONTANT HTVA REALISE]])</f>
        <v>0</v>
      </c>
      <c r="J39" s="32"/>
      <c r="L39" s="55">
        <f t="shared" si="1"/>
        <v>0</v>
      </c>
    </row>
    <row r="40" spans="1:12" ht="15.75" thickBot="1">
      <c r="A40" s="204" t="str">
        <f>IF(ISBLANK(Install_Agenc[[#This Row],[DATE]]),"",ROW(Install_Agenc[[#This Row],[NUM]])-ROW($A$19))</f>
        <v/>
      </c>
      <c r="B40" s="33"/>
      <c r="C40" s="98"/>
      <c r="D40" s="99"/>
      <c r="E40" s="98"/>
      <c r="F40" s="95"/>
      <c r="G40" s="27"/>
      <c r="H40" s="105"/>
      <c r="I40" s="111">
        <f>IF(Install_Agenc[[#This Row],[MOTIF]]="",0,Install_Agenc[[#This Row],[MONTANT HTVA REALISE]])</f>
        <v>0</v>
      </c>
      <c r="J40" s="32"/>
      <c r="L40" s="55">
        <f t="shared" si="1"/>
        <v>0</v>
      </c>
    </row>
    <row r="41" spans="1:12" ht="15.75" thickBot="1">
      <c r="A41" s="204" t="str">
        <f>IF(ISBLANK(Install_Agenc[[#This Row],[DATE]]),"",ROW(Install_Agenc[[#This Row],[NUM]])-ROW($A$19))</f>
        <v/>
      </c>
      <c r="B41" s="33"/>
      <c r="C41" s="98"/>
      <c r="D41" s="99"/>
      <c r="E41" s="98"/>
      <c r="F41" s="95"/>
      <c r="G41" s="27"/>
      <c r="H41" s="105"/>
      <c r="I41" s="111">
        <f>IF(Install_Agenc[[#This Row],[MOTIF]]="",0,Install_Agenc[[#This Row],[MONTANT HTVA REALISE]])</f>
        <v>0</v>
      </c>
      <c r="J41" s="32"/>
      <c r="L41" s="55">
        <f t="shared" si="1"/>
        <v>0</v>
      </c>
    </row>
    <row r="42" spans="1:12" ht="15.75" thickBot="1">
      <c r="A42" s="204" t="str">
        <f>IF(ISBLANK(Install_Agenc[[#This Row],[DATE]]),"",ROW(Install_Agenc[[#This Row],[NUM]])-ROW($A$19))</f>
        <v/>
      </c>
      <c r="B42" s="33"/>
      <c r="C42" s="98"/>
      <c r="D42" s="99"/>
      <c r="E42" s="98"/>
      <c r="F42" s="95"/>
      <c r="G42" s="27"/>
      <c r="H42" s="105"/>
      <c r="I42" s="111">
        <f>IF(Install_Agenc[[#This Row],[MOTIF]]="",0,Install_Agenc[[#This Row],[MONTANT HTVA REALISE]])</f>
        <v>0</v>
      </c>
      <c r="J42" s="32"/>
      <c r="L42" s="55">
        <f t="shared" si="1"/>
        <v>0</v>
      </c>
    </row>
    <row r="43" spans="1:12" ht="15.75" thickBot="1">
      <c r="A43" s="204" t="str">
        <f>IF(ISBLANK(Install_Agenc[[#This Row],[DATE]]),"",ROW(Install_Agenc[[#This Row],[NUM]])-ROW($A$19))</f>
        <v/>
      </c>
      <c r="B43" s="33"/>
      <c r="C43" s="98"/>
      <c r="D43" s="99"/>
      <c r="E43" s="98"/>
      <c r="F43" s="95"/>
      <c r="G43" s="27"/>
      <c r="H43" s="105"/>
      <c r="I43" s="111">
        <f>IF(Install_Agenc[[#This Row],[MOTIF]]="",0,Install_Agenc[[#This Row],[MONTANT HTVA REALISE]])</f>
        <v>0</v>
      </c>
      <c r="J43" s="32"/>
      <c r="L43" s="55">
        <f t="shared" si="1"/>
        <v>0</v>
      </c>
    </row>
    <row r="44" spans="1:12" ht="15.75" thickBot="1">
      <c r="A44" s="204" t="str">
        <f>IF(ISBLANK(Install_Agenc[[#This Row],[DATE]]),"",ROW(Install_Agenc[[#This Row],[NUM]])-ROW($A$19))</f>
        <v/>
      </c>
      <c r="B44" s="33"/>
      <c r="C44" s="98"/>
      <c r="D44" s="99"/>
      <c r="E44" s="98"/>
      <c r="F44" s="95"/>
      <c r="G44" s="27"/>
      <c r="H44" s="105"/>
      <c r="I44" s="111">
        <f>IF(Install_Agenc[[#This Row],[MOTIF]]="",0,Install_Agenc[[#This Row],[MONTANT HTVA REALISE]])</f>
        <v>0</v>
      </c>
      <c r="J44" s="32"/>
      <c r="L44" s="55">
        <f t="shared" si="1"/>
        <v>0</v>
      </c>
    </row>
    <row r="45" spans="1:12" ht="15.75" thickBot="1">
      <c r="A45" s="204" t="str">
        <f>IF(ISBLANK(Install_Agenc[[#This Row],[DATE]]),"",ROW(Install_Agenc[[#This Row],[NUM]])-ROW($A$19))</f>
        <v/>
      </c>
      <c r="B45" s="33"/>
      <c r="C45" s="98"/>
      <c r="D45" s="99"/>
      <c r="E45" s="98"/>
      <c r="F45" s="95"/>
      <c r="G45" s="27"/>
      <c r="H45" s="105"/>
      <c r="I45" s="111">
        <f>IF(Install_Agenc[[#This Row],[MOTIF]]="",0,Install_Agenc[[#This Row],[MONTANT HTVA REALISE]])</f>
        <v>0</v>
      </c>
      <c r="J45" s="32"/>
      <c r="L45" s="55">
        <f t="shared" si="1"/>
        <v>0</v>
      </c>
    </row>
    <row r="46" spans="1:12" ht="15.75" thickBot="1">
      <c r="A46" s="204" t="str">
        <f>IF(ISBLANK(Install_Agenc[[#This Row],[DATE]]),"",ROW(Install_Agenc[[#This Row],[NUM]])-ROW($A$19))</f>
        <v/>
      </c>
      <c r="B46" s="33"/>
      <c r="C46" s="98"/>
      <c r="D46" s="99"/>
      <c r="E46" s="98"/>
      <c r="F46" s="95"/>
      <c r="G46" s="27"/>
      <c r="H46" s="105"/>
      <c r="I46" s="111">
        <f>IF(Install_Agenc[[#This Row],[MOTIF]]="",0,Install_Agenc[[#This Row],[MONTANT HTVA REALISE]])</f>
        <v>0</v>
      </c>
      <c r="J46" s="32"/>
      <c r="L46" s="55">
        <f t="shared" si="1"/>
        <v>0</v>
      </c>
    </row>
    <row r="47" spans="1:12" ht="15.75" thickBot="1">
      <c r="A47" s="204" t="str">
        <f>IF(ISBLANK(Install_Agenc[[#This Row],[DATE]]),"",ROW(Install_Agenc[[#This Row],[NUM]])-ROW($A$19))</f>
        <v/>
      </c>
      <c r="B47" s="33"/>
      <c r="C47" s="98"/>
      <c r="D47" s="99"/>
      <c r="E47" s="98"/>
      <c r="F47" s="95"/>
      <c r="G47" s="27"/>
      <c r="H47" s="105"/>
      <c r="I47" s="111">
        <f>IF(Install_Agenc[[#This Row],[MOTIF]]="",0,Install_Agenc[[#This Row],[MONTANT HTVA REALISE]])</f>
        <v>0</v>
      </c>
      <c r="J47" s="32"/>
      <c r="L47" s="55">
        <f t="shared" si="1"/>
        <v>0</v>
      </c>
    </row>
    <row r="48" spans="1:12" ht="15.75" thickBot="1">
      <c r="A48" s="204" t="str">
        <f>IF(ISBLANK(Install_Agenc[[#This Row],[DATE]]),"",ROW(Install_Agenc[[#This Row],[NUM]])-ROW($A$19))</f>
        <v/>
      </c>
      <c r="B48" s="33"/>
      <c r="C48" s="98"/>
      <c r="D48" s="99"/>
      <c r="E48" s="98"/>
      <c r="F48" s="95"/>
      <c r="G48" s="27"/>
      <c r="H48" s="105"/>
      <c r="I48" s="111">
        <f>IF(Install_Agenc[[#This Row],[MOTIF]]="",0,Install_Agenc[[#This Row],[MONTANT HTVA REALISE]])</f>
        <v>0</v>
      </c>
      <c r="J48" s="32"/>
      <c r="L48" s="55">
        <f t="shared" si="1"/>
        <v>0</v>
      </c>
    </row>
    <row r="49" spans="1:12" ht="15.75" thickBot="1">
      <c r="A49" s="204" t="str">
        <f>IF(ISBLANK(Install_Agenc[[#This Row],[DATE]]),"",ROW(Install_Agenc[[#This Row],[NUM]])-ROW($A$19))</f>
        <v/>
      </c>
      <c r="B49" s="33"/>
      <c r="C49" s="98"/>
      <c r="D49" s="99"/>
      <c r="E49" s="98"/>
      <c r="F49" s="95"/>
      <c r="G49" s="27"/>
      <c r="H49" s="105"/>
      <c r="I49" s="111">
        <f>IF(Install_Agenc[[#This Row],[MOTIF]]="",0,Install_Agenc[[#This Row],[MONTANT HTVA REALISE]])</f>
        <v>0</v>
      </c>
      <c r="J49" s="32"/>
      <c r="L49" s="55">
        <f t="shared" si="1"/>
        <v>0</v>
      </c>
    </row>
    <row r="50" spans="1:12" ht="15.75" thickBot="1">
      <c r="A50" s="204" t="str">
        <f>IF(ISBLANK(Install_Agenc[[#This Row],[DATE]]),"",ROW(Install_Agenc[[#This Row],[NUM]])-ROW($A$19))</f>
        <v/>
      </c>
      <c r="B50" s="33"/>
      <c r="C50" s="98"/>
      <c r="D50" s="99"/>
      <c r="E50" s="98"/>
      <c r="F50" s="95"/>
      <c r="G50" s="27"/>
      <c r="H50" s="105"/>
      <c r="I50" s="111">
        <f>IF(Install_Agenc[[#This Row],[MOTIF]]="",0,Install_Agenc[[#This Row],[MONTANT HTVA REALISE]])</f>
        <v>0</v>
      </c>
      <c r="J50" s="32"/>
      <c r="L50" s="55">
        <f t="shared" si="1"/>
        <v>0</v>
      </c>
    </row>
    <row r="51" spans="1:12" ht="15.75" thickBot="1">
      <c r="A51" s="204" t="str">
        <f>IF(ISBLANK(Install_Agenc[[#This Row],[DATE]]),"",ROW(Install_Agenc[[#This Row],[NUM]])-ROW($A$19))</f>
        <v/>
      </c>
      <c r="B51" s="33"/>
      <c r="C51" s="98"/>
      <c r="D51" s="99"/>
      <c r="E51" s="98"/>
      <c r="F51" s="95"/>
      <c r="G51" s="27"/>
      <c r="H51" s="105"/>
      <c r="I51" s="111">
        <f>IF(Install_Agenc[[#This Row],[MOTIF]]="",0,Install_Agenc[[#This Row],[MONTANT HTVA REALISE]])</f>
        <v>0</v>
      </c>
      <c r="J51" s="32"/>
      <c r="L51" s="55">
        <f t="shared" si="1"/>
        <v>0</v>
      </c>
    </row>
    <row r="52" spans="1:12" ht="15.75" thickBot="1">
      <c r="A52" s="204" t="str">
        <f>IF(ISBLANK(Install_Agenc[[#This Row],[DATE]]),"",ROW(Install_Agenc[[#This Row],[NUM]])-ROW($A$19))</f>
        <v/>
      </c>
      <c r="B52" s="33"/>
      <c r="C52" s="98"/>
      <c r="D52" s="99"/>
      <c r="E52" s="98"/>
      <c r="F52" s="95"/>
      <c r="G52" s="27"/>
      <c r="H52" s="105"/>
      <c r="I52" s="111">
        <f>IF(Install_Agenc[[#This Row],[MOTIF]]="",0,Install_Agenc[[#This Row],[MONTANT HTVA REALISE]])</f>
        <v>0</v>
      </c>
      <c r="J52" s="32"/>
      <c r="L52" s="55">
        <f t="shared" si="1"/>
        <v>0</v>
      </c>
    </row>
    <row r="53" spans="1:12" ht="15.75" thickBot="1">
      <c r="A53" s="204" t="str">
        <f>IF(ISBLANK(Install_Agenc[[#This Row],[DATE]]),"",ROW(Install_Agenc[[#This Row],[NUM]])-ROW($A$19))</f>
        <v/>
      </c>
      <c r="B53" s="33"/>
      <c r="C53" s="98"/>
      <c r="D53" s="99"/>
      <c r="E53" s="98"/>
      <c r="F53" s="95"/>
      <c r="G53" s="27"/>
      <c r="H53" s="105"/>
      <c r="I53" s="111">
        <f>IF(Install_Agenc[[#This Row],[MOTIF]]="",0,Install_Agenc[[#This Row],[MONTANT HTVA REALISE]])</f>
        <v>0</v>
      </c>
      <c r="J53" s="32"/>
      <c r="L53" s="55">
        <f t="shared" si="1"/>
        <v>0</v>
      </c>
    </row>
    <row r="54" spans="1:12" ht="15.75" thickBot="1">
      <c r="A54" s="204" t="str">
        <f>IF(ISBLANK(Install_Agenc[[#This Row],[DATE]]),"",ROW(Install_Agenc[[#This Row],[NUM]])-ROW($A$19))</f>
        <v/>
      </c>
      <c r="B54" s="33"/>
      <c r="C54" s="98"/>
      <c r="D54" s="99"/>
      <c r="E54" s="98"/>
      <c r="F54" s="95"/>
      <c r="G54" s="27"/>
      <c r="H54" s="105"/>
      <c r="I54" s="111">
        <f>IF(Install_Agenc[[#This Row],[MOTIF]]="",0,Install_Agenc[[#This Row],[MONTANT HTVA REALISE]])</f>
        <v>0</v>
      </c>
      <c r="J54" s="32"/>
      <c r="L54" s="55">
        <f t="shared" si="1"/>
        <v>0</v>
      </c>
    </row>
    <row r="55" spans="1:12" ht="15.75" thickBot="1">
      <c r="A55" s="204" t="str">
        <f>IF(ISBLANK(Install_Agenc[[#This Row],[DATE]]),"",ROW(Install_Agenc[[#This Row],[NUM]])-ROW($A$19))</f>
        <v/>
      </c>
      <c r="B55" s="33"/>
      <c r="C55" s="98"/>
      <c r="D55" s="99"/>
      <c r="E55" s="98"/>
      <c r="F55" s="95"/>
      <c r="G55" s="27"/>
      <c r="H55" s="105"/>
      <c r="I55" s="111">
        <f>IF(Install_Agenc[[#This Row],[MOTIF]]="",0,Install_Agenc[[#This Row],[MONTANT HTVA REALISE]])</f>
        <v>0</v>
      </c>
      <c r="J55" s="32"/>
      <c r="L55" s="55">
        <f t="shared" si="1"/>
        <v>0</v>
      </c>
    </row>
    <row r="56" spans="1:12" ht="15.75" thickBot="1">
      <c r="A56" s="204" t="str">
        <f>IF(ISBLANK(Install_Agenc[[#This Row],[DATE]]),"",ROW(Install_Agenc[[#This Row],[NUM]])-ROW($A$19))</f>
        <v/>
      </c>
      <c r="B56" s="33"/>
      <c r="C56" s="98"/>
      <c r="D56" s="99"/>
      <c r="E56" s="98"/>
      <c r="F56" s="95"/>
      <c r="G56" s="27"/>
      <c r="H56" s="105"/>
      <c r="I56" s="111">
        <f>IF(Install_Agenc[[#This Row],[MOTIF]]="",0,Install_Agenc[[#This Row],[MONTANT HTVA REALISE]])</f>
        <v>0</v>
      </c>
      <c r="J56" s="32"/>
      <c r="L56" s="55">
        <f t="shared" si="1"/>
        <v>0</v>
      </c>
    </row>
    <row r="57" spans="1:12" ht="15.75" thickBot="1">
      <c r="A57" s="204" t="str">
        <f>IF(ISBLANK(Install_Agenc[[#This Row],[DATE]]),"",ROW(Install_Agenc[[#This Row],[NUM]])-ROW($A$19))</f>
        <v/>
      </c>
      <c r="B57" s="33"/>
      <c r="C57" s="98"/>
      <c r="D57" s="99"/>
      <c r="E57" s="98"/>
      <c r="F57" s="95"/>
      <c r="G57" s="27"/>
      <c r="H57" s="105"/>
      <c r="I57" s="111">
        <f>IF(Install_Agenc[[#This Row],[MOTIF]]="",0,Install_Agenc[[#This Row],[MONTANT HTVA REALISE]])</f>
        <v>0</v>
      </c>
      <c r="J57" s="32"/>
      <c r="L57" s="55">
        <f t="shared" si="1"/>
        <v>0</v>
      </c>
    </row>
    <row r="58" spans="1:12" ht="15.75" thickBot="1">
      <c r="A58" s="204" t="str">
        <f>IF(ISBLANK(Install_Agenc[[#This Row],[DATE]]),"",ROW(Install_Agenc[[#This Row],[NUM]])-ROW($A$19))</f>
        <v/>
      </c>
      <c r="B58" s="33"/>
      <c r="C58" s="98"/>
      <c r="D58" s="99"/>
      <c r="E58" s="98"/>
      <c r="F58" s="95"/>
      <c r="G58" s="27"/>
      <c r="H58" s="105"/>
      <c r="I58" s="111">
        <f>IF(Install_Agenc[[#This Row],[MOTIF]]="",0,Install_Agenc[[#This Row],[MONTANT HTVA REALISE]])</f>
        <v>0</v>
      </c>
      <c r="J58" s="32"/>
      <c r="L58" s="55">
        <f t="shared" si="1"/>
        <v>0</v>
      </c>
    </row>
    <row r="59" spans="1:12" ht="15.75" thickBot="1">
      <c r="A59" s="204" t="str">
        <f>IF(ISBLANK(Install_Agenc[[#This Row],[DATE]]),"",ROW(Install_Agenc[[#This Row],[NUM]])-ROW($A$19))</f>
        <v/>
      </c>
      <c r="B59" s="33"/>
      <c r="C59" s="98"/>
      <c r="D59" s="99"/>
      <c r="E59" s="98"/>
      <c r="F59" s="95"/>
      <c r="G59" s="27"/>
      <c r="H59" s="105"/>
      <c r="I59" s="111">
        <f>IF(Install_Agenc[[#This Row],[MOTIF]]="",0,Install_Agenc[[#This Row],[MONTANT HTVA REALISE]])</f>
        <v>0</v>
      </c>
      <c r="J59" s="32"/>
      <c r="L59" s="55">
        <f t="shared" si="1"/>
        <v>0</v>
      </c>
    </row>
    <row r="60" spans="1:12" ht="15.75" thickBot="1">
      <c r="A60" s="204" t="str">
        <f>IF(ISBLANK(Install_Agenc[[#This Row],[DATE]]),"",ROW(Install_Agenc[[#This Row],[NUM]])-ROW($A$19))</f>
        <v/>
      </c>
      <c r="B60" s="33"/>
      <c r="C60" s="98"/>
      <c r="D60" s="99"/>
      <c r="E60" s="98"/>
      <c r="F60" s="95"/>
      <c r="G60" s="27"/>
      <c r="H60" s="105"/>
      <c r="I60" s="111">
        <f>IF(Install_Agenc[[#This Row],[MOTIF]]="",0,Install_Agenc[[#This Row],[MONTANT HTVA REALISE]])</f>
        <v>0</v>
      </c>
      <c r="J60" s="32"/>
      <c r="L60" s="55">
        <f t="shared" si="1"/>
        <v>0</v>
      </c>
    </row>
    <row r="61" spans="1:12" ht="15.75" thickBot="1">
      <c r="A61" s="204" t="str">
        <f>IF(ISBLANK(Install_Agenc[[#This Row],[DATE]]),"",ROW(Install_Agenc[[#This Row],[NUM]])-ROW($A$19))</f>
        <v/>
      </c>
      <c r="B61" s="33"/>
      <c r="C61" s="98"/>
      <c r="D61" s="99"/>
      <c r="E61" s="98"/>
      <c r="F61" s="95"/>
      <c r="G61" s="27"/>
      <c r="H61" s="105"/>
      <c r="I61" s="111">
        <f>IF(Install_Agenc[[#This Row],[MOTIF]]="",0,Install_Agenc[[#This Row],[MONTANT HTVA REALISE]])</f>
        <v>0</v>
      </c>
      <c r="J61" s="32"/>
      <c r="L61" s="55">
        <f t="shared" si="1"/>
        <v>0</v>
      </c>
    </row>
    <row r="62" spans="1:12" ht="15.75" thickBot="1">
      <c r="A62" s="204" t="str">
        <f>IF(ISBLANK(Install_Agenc[[#This Row],[DATE]]),"",ROW(Install_Agenc[[#This Row],[NUM]])-ROW($A$19))</f>
        <v/>
      </c>
      <c r="B62" s="33"/>
      <c r="C62" s="98"/>
      <c r="D62" s="99"/>
      <c r="E62" s="98"/>
      <c r="F62" s="95"/>
      <c r="G62" s="27"/>
      <c r="H62" s="105"/>
      <c r="I62" s="111">
        <f>IF(Install_Agenc[[#This Row],[MOTIF]]="",0,Install_Agenc[[#This Row],[MONTANT HTVA REALISE]])</f>
        <v>0</v>
      </c>
      <c r="J62" s="32"/>
      <c r="L62" s="55">
        <f t="shared" si="1"/>
        <v>0</v>
      </c>
    </row>
    <row r="63" spans="1:12" ht="15.75" thickBot="1">
      <c r="A63" s="204" t="str">
        <f>IF(ISBLANK(Install_Agenc[[#This Row],[DATE]]),"",ROW(Install_Agenc[[#This Row],[NUM]])-ROW($A$19))</f>
        <v/>
      </c>
      <c r="B63" s="33"/>
      <c r="C63" s="98"/>
      <c r="D63" s="99"/>
      <c r="E63" s="98"/>
      <c r="F63" s="95"/>
      <c r="G63" s="27"/>
      <c r="H63" s="105"/>
      <c r="I63" s="111">
        <f>IF(Install_Agenc[[#This Row],[MOTIF]]="",0,Install_Agenc[[#This Row],[MONTANT HTVA REALISE]])</f>
        <v>0</v>
      </c>
      <c r="J63" s="32"/>
      <c r="L63" s="55">
        <f t="shared" si="1"/>
        <v>0</v>
      </c>
    </row>
    <row r="64" spans="1:12" ht="15.75" thickBot="1">
      <c r="A64" s="204" t="str">
        <f>IF(ISBLANK(Install_Agenc[[#This Row],[DATE]]),"",ROW(Install_Agenc[[#This Row],[NUM]])-ROW($A$19))</f>
        <v/>
      </c>
      <c r="B64" s="33"/>
      <c r="C64" s="98"/>
      <c r="D64" s="99"/>
      <c r="E64" s="98"/>
      <c r="F64" s="95"/>
      <c r="G64" s="27"/>
      <c r="H64" s="105"/>
      <c r="I64" s="111">
        <f>IF(Install_Agenc[[#This Row],[MOTIF]]="",0,Install_Agenc[[#This Row],[MONTANT HTVA REALISE]])</f>
        <v>0</v>
      </c>
      <c r="J64" s="32"/>
      <c r="L64" s="55">
        <f t="shared" si="1"/>
        <v>0</v>
      </c>
    </row>
    <row r="65" spans="1:12" ht="15.75" thickBot="1">
      <c r="A65" s="204" t="str">
        <f>IF(ISBLANK(Install_Agenc[[#This Row],[DATE]]),"",ROW(Install_Agenc[[#This Row],[NUM]])-ROW($A$19))</f>
        <v/>
      </c>
      <c r="B65" s="33"/>
      <c r="C65" s="98"/>
      <c r="D65" s="99"/>
      <c r="E65" s="98"/>
      <c r="F65" s="95"/>
      <c r="G65" s="27"/>
      <c r="H65" s="105"/>
      <c r="I65" s="111">
        <f>IF(Install_Agenc[[#This Row],[MOTIF]]="",0,Install_Agenc[[#This Row],[MONTANT HTVA REALISE]])</f>
        <v>0</v>
      </c>
      <c r="J65" s="32"/>
      <c r="L65" s="55">
        <f t="shared" si="1"/>
        <v>0</v>
      </c>
    </row>
    <row r="66" spans="1:12" ht="15.75" thickBot="1">
      <c r="A66" s="204" t="str">
        <f>IF(ISBLANK(Install_Agenc[[#This Row],[DATE]]),"",ROW(Install_Agenc[[#This Row],[NUM]])-ROW($A$19))</f>
        <v/>
      </c>
      <c r="B66" s="33"/>
      <c r="C66" s="98"/>
      <c r="D66" s="99"/>
      <c r="E66" s="98"/>
      <c r="F66" s="95"/>
      <c r="G66" s="27"/>
      <c r="H66" s="105"/>
      <c r="I66" s="111">
        <f>IF(Install_Agenc[[#This Row],[MOTIF]]="",0,Install_Agenc[[#This Row],[MONTANT HTVA REALISE]])</f>
        <v>0</v>
      </c>
      <c r="J66" s="32"/>
      <c r="L66" s="55">
        <f t="shared" si="1"/>
        <v>0</v>
      </c>
    </row>
    <row r="67" spans="1:12" ht="15.75" thickBot="1">
      <c r="A67" s="204" t="str">
        <f>IF(ISBLANK(Install_Agenc[[#This Row],[DATE]]),"",ROW(Install_Agenc[[#This Row],[NUM]])-ROW($A$19))</f>
        <v/>
      </c>
      <c r="B67" s="33"/>
      <c r="C67" s="98"/>
      <c r="D67" s="99"/>
      <c r="E67" s="98"/>
      <c r="F67" s="95"/>
      <c r="G67" s="27"/>
      <c r="H67" s="105"/>
      <c r="I67" s="111">
        <f>IF(Install_Agenc[[#This Row],[MOTIF]]="",0,Install_Agenc[[#This Row],[MONTANT HTVA REALISE]])</f>
        <v>0</v>
      </c>
      <c r="J67" s="32"/>
      <c r="L67" s="55">
        <f t="shared" si="1"/>
        <v>0</v>
      </c>
    </row>
    <row r="68" spans="1:12" ht="15.75" thickBot="1">
      <c r="A68" s="204" t="str">
        <f>IF(ISBLANK(Install_Agenc[[#This Row],[DATE]]),"",ROW(Install_Agenc[[#This Row],[NUM]])-ROW($A$19))</f>
        <v/>
      </c>
      <c r="B68" s="33"/>
      <c r="C68" s="98"/>
      <c r="D68" s="99"/>
      <c r="E68" s="98"/>
      <c r="F68" s="95"/>
      <c r="G68" s="27"/>
      <c r="H68" s="105"/>
      <c r="I68" s="111">
        <f>IF(Install_Agenc[[#This Row],[MOTIF]]="",0,Install_Agenc[[#This Row],[MONTANT HTVA REALISE]])</f>
        <v>0</v>
      </c>
      <c r="J68" s="32"/>
      <c r="L68" s="55">
        <f t="shared" si="1"/>
        <v>0</v>
      </c>
    </row>
    <row r="69" spans="1:12" ht="15.75" thickBot="1">
      <c r="A69" s="204" t="str">
        <f>IF(ISBLANK(Install_Agenc[[#This Row],[DATE]]),"",ROW(Install_Agenc[[#This Row],[NUM]])-ROW($A$19))</f>
        <v/>
      </c>
      <c r="B69" s="33"/>
      <c r="C69" s="98"/>
      <c r="D69" s="99"/>
      <c r="E69" s="98"/>
      <c r="F69" s="95"/>
      <c r="G69" s="27"/>
      <c r="H69" s="105"/>
      <c r="I69" s="111">
        <f>IF(Install_Agenc[[#This Row],[MOTIF]]="",0,Install_Agenc[[#This Row],[MONTANT HTVA REALISE]])</f>
        <v>0</v>
      </c>
      <c r="J69" s="32"/>
      <c r="L69" s="55">
        <f t="shared" si="1"/>
        <v>0</v>
      </c>
    </row>
    <row r="70" spans="1:12" ht="15.75" thickBot="1">
      <c r="A70" s="204" t="str">
        <f>IF(ISBLANK(Install_Agenc[[#This Row],[DATE]]),"",ROW(Install_Agenc[[#This Row],[NUM]])-ROW($A$19))</f>
        <v/>
      </c>
      <c r="B70" s="33"/>
      <c r="C70" s="98"/>
      <c r="D70" s="99"/>
      <c r="E70" s="98"/>
      <c r="F70" s="95"/>
      <c r="G70" s="27"/>
      <c r="H70" s="105"/>
      <c r="I70" s="111">
        <f>IF(Install_Agenc[[#This Row],[MOTIF]]="",0,Install_Agenc[[#This Row],[MONTANT HTVA REALISE]])</f>
        <v>0</v>
      </c>
      <c r="J70" s="32"/>
      <c r="L70" s="55">
        <f t="shared" si="1"/>
        <v>0</v>
      </c>
    </row>
    <row r="71" spans="1:12" ht="15.75" thickBot="1">
      <c r="A71" s="204" t="str">
        <f>IF(ISBLANK(Install_Agenc[[#This Row],[DATE]]),"",ROW(Install_Agenc[[#This Row],[NUM]])-ROW($A$19))</f>
        <v/>
      </c>
      <c r="B71" s="33"/>
      <c r="C71" s="98"/>
      <c r="D71" s="99"/>
      <c r="E71" s="98"/>
      <c r="F71" s="95"/>
      <c r="G71" s="27"/>
      <c r="H71" s="105"/>
      <c r="I71" s="111">
        <f>IF(Install_Agenc[[#This Row],[MOTIF]]="",0,Install_Agenc[[#This Row],[MONTANT HTVA REALISE]])</f>
        <v>0</v>
      </c>
      <c r="J71" s="32"/>
      <c r="L71" s="55">
        <f t="shared" si="1"/>
        <v>0</v>
      </c>
    </row>
    <row r="72" spans="1:12" ht="15.75" thickBot="1">
      <c r="A72" s="204" t="str">
        <f>IF(ISBLANK(Install_Agenc[[#This Row],[DATE]]),"",ROW(Install_Agenc[[#This Row],[NUM]])-ROW($A$19))</f>
        <v/>
      </c>
      <c r="B72" s="33"/>
      <c r="C72" s="98"/>
      <c r="D72" s="99"/>
      <c r="E72" s="98"/>
      <c r="F72" s="95"/>
      <c r="G72" s="27"/>
      <c r="H72" s="105"/>
      <c r="I72" s="111">
        <f>IF(Install_Agenc[[#This Row],[MOTIF]]="",0,Install_Agenc[[#This Row],[MONTANT HTVA REALISE]])</f>
        <v>0</v>
      </c>
      <c r="J72" s="32"/>
      <c r="L72" s="55">
        <f t="shared" si="1"/>
        <v>0</v>
      </c>
    </row>
    <row r="73" spans="1:12" ht="15.75" thickBot="1">
      <c r="A73" s="204" t="str">
        <f>IF(ISBLANK(Install_Agenc[[#This Row],[DATE]]),"",ROW(Install_Agenc[[#This Row],[NUM]])-ROW($A$19))</f>
        <v/>
      </c>
      <c r="B73" s="33"/>
      <c r="C73" s="98"/>
      <c r="D73" s="99"/>
      <c r="E73" s="98"/>
      <c r="F73" s="95"/>
      <c r="G73" s="27"/>
      <c r="H73" s="105"/>
      <c r="I73" s="111">
        <f>IF(Install_Agenc[[#This Row],[MOTIF]]="",0,Install_Agenc[[#This Row],[MONTANT HTVA REALISE]])</f>
        <v>0</v>
      </c>
      <c r="J73" s="32"/>
      <c r="L73" s="55">
        <f t="shared" si="1"/>
        <v>0</v>
      </c>
    </row>
    <row r="74" spans="1:12" ht="15.75" thickBot="1">
      <c r="A74" s="204" t="str">
        <f>IF(ISBLANK(Install_Agenc[[#This Row],[DATE]]),"",ROW(Install_Agenc[[#This Row],[NUM]])-ROW($A$19))</f>
        <v/>
      </c>
      <c r="B74" s="33"/>
      <c r="C74" s="98"/>
      <c r="D74" s="99"/>
      <c r="E74" s="98"/>
      <c r="F74" s="95"/>
      <c r="G74" s="27"/>
      <c r="H74" s="105"/>
      <c r="I74" s="111">
        <f>IF(Install_Agenc[[#This Row],[MOTIF]]="",0,Install_Agenc[[#This Row],[MONTANT HTVA REALISE]])</f>
        <v>0</v>
      </c>
      <c r="J74" s="32"/>
      <c r="L74" s="55">
        <f t="shared" si="1"/>
        <v>0</v>
      </c>
    </row>
    <row r="75" spans="1:12" ht="15.75" thickBot="1">
      <c r="A75" s="204" t="str">
        <f>IF(ISBLANK(Install_Agenc[[#This Row],[DATE]]),"",ROW(Install_Agenc[[#This Row],[NUM]])-ROW($A$19))</f>
        <v/>
      </c>
      <c r="B75" s="33"/>
      <c r="C75" s="98"/>
      <c r="D75" s="99"/>
      <c r="E75" s="98"/>
      <c r="F75" s="95"/>
      <c r="G75" s="27"/>
      <c r="H75" s="105"/>
      <c r="I75" s="111">
        <f>IF(Install_Agenc[[#This Row],[MOTIF]]="",0,Install_Agenc[[#This Row],[MONTANT HTVA REALISE]])</f>
        <v>0</v>
      </c>
      <c r="J75" s="32"/>
      <c r="L75" s="55">
        <f t="shared" si="1"/>
        <v>0</v>
      </c>
    </row>
    <row r="76" spans="1:12" ht="15.75" thickBot="1">
      <c r="A76" s="204" t="str">
        <f>IF(ISBLANK(Install_Agenc[[#This Row],[DATE]]),"",ROW(Install_Agenc[[#This Row],[NUM]])-ROW($A$19))</f>
        <v/>
      </c>
      <c r="B76" s="33"/>
      <c r="C76" s="98"/>
      <c r="D76" s="99"/>
      <c r="E76" s="98"/>
      <c r="F76" s="95"/>
      <c r="G76" s="27"/>
      <c r="H76" s="105"/>
      <c r="I76" s="111">
        <f>IF(Install_Agenc[[#This Row],[MOTIF]]="",0,Install_Agenc[[#This Row],[MONTANT HTVA REALISE]])</f>
        <v>0</v>
      </c>
      <c r="J76" s="32"/>
      <c r="L76" s="55">
        <f t="shared" si="1"/>
        <v>0</v>
      </c>
    </row>
    <row r="77" spans="1:12" ht="15.75" thickBot="1">
      <c r="A77" s="204" t="str">
        <f>IF(ISBLANK(Install_Agenc[[#This Row],[DATE]]),"",ROW(Install_Agenc[[#This Row],[NUM]])-ROW($A$19))</f>
        <v/>
      </c>
      <c r="B77" s="33"/>
      <c r="C77" s="98"/>
      <c r="D77" s="99"/>
      <c r="E77" s="98"/>
      <c r="F77" s="95"/>
      <c r="G77" s="27"/>
      <c r="H77" s="105"/>
      <c r="I77" s="111">
        <f>IF(Install_Agenc[[#This Row],[MOTIF]]="",0,Install_Agenc[[#This Row],[MONTANT HTVA REALISE]])</f>
        <v>0</v>
      </c>
      <c r="J77" s="32"/>
      <c r="L77" s="55">
        <f t="shared" si="1"/>
        <v>0</v>
      </c>
    </row>
    <row r="78" spans="1:12" ht="15.75" thickBot="1">
      <c r="A78" s="204" t="str">
        <f>IF(ISBLANK(Install_Agenc[[#This Row],[DATE]]),"",ROW(Install_Agenc[[#This Row],[NUM]])-ROW($A$19))</f>
        <v/>
      </c>
      <c r="B78" s="33"/>
      <c r="C78" s="98"/>
      <c r="D78" s="99"/>
      <c r="E78" s="98"/>
      <c r="F78" s="95"/>
      <c r="G78" s="27"/>
      <c r="H78" s="105"/>
      <c r="I78" s="111">
        <f>IF(Install_Agenc[[#This Row],[MOTIF]]="",0,Install_Agenc[[#This Row],[MONTANT HTVA REALISE]])</f>
        <v>0</v>
      </c>
      <c r="J78" s="32"/>
      <c r="L78" s="55">
        <f t="shared" si="1"/>
        <v>0</v>
      </c>
    </row>
    <row r="79" spans="1:12" ht="15.75" thickBot="1">
      <c r="A79" s="204" t="str">
        <f>IF(ISBLANK(Install_Agenc[[#This Row],[DATE]]),"",ROW(Install_Agenc[[#This Row],[NUM]])-ROW($A$19))</f>
        <v/>
      </c>
      <c r="B79" s="33"/>
      <c r="C79" s="98"/>
      <c r="D79" s="99"/>
      <c r="E79" s="98"/>
      <c r="F79" s="95"/>
      <c r="G79" s="27"/>
      <c r="H79" s="105"/>
      <c r="I79" s="111">
        <f>IF(Install_Agenc[[#This Row],[MOTIF]]="",0,Install_Agenc[[#This Row],[MONTANT HTVA REALISE]])</f>
        <v>0</v>
      </c>
      <c r="J79" s="32"/>
      <c r="L79" s="55">
        <f t="shared" si="1"/>
        <v>0</v>
      </c>
    </row>
    <row r="80" spans="1:12" ht="15.75" thickBot="1">
      <c r="A80" s="204" t="str">
        <f>IF(ISBLANK(Install_Agenc[[#This Row],[DATE]]),"",ROW(Install_Agenc[[#This Row],[NUM]])-ROW($A$19))</f>
        <v/>
      </c>
      <c r="B80" s="33"/>
      <c r="C80" s="98"/>
      <c r="D80" s="99"/>
      <c r="E80" s="98"/>
      <c r="F80" s="95"/>
      <c r="G80" s="27"/>
      <c r="H80" s="105"/>
      <c r="I80" s="111">
        <f>IF(Install_Agenc[[#This Row],[MOTIF]]="",0,Install_Agenc[[#This Row],[MONTANT HTVA REALISE]])</f>
        <v>0</v>
      </c>
      <c r="J80" s="32"/>
      <c r="L80" s="55">
        <f t="shared" si="1"/>
        <v>0</v>
      </c>
    </row>
    <row r="81" spans="1:12" ht="15.75" thickBot="1">
      <c r="A81" s="204" t="str">
        <f>IF(ISBLANK(Install_Agenc[[#This Row],[DATE]]),"",ROW(Install_Agenc[[#This Row],[NUM]])-ROW($A$19))</f>
        <v/>
      </c>
      <c r="B81" s="33"/>
      <c r="C81" s="98"/>
      <c r="D81" s="99"/>
      <c r="E81" s="98"/>
      <c r="F81" s="95"/>
      <c r="G81" s="27"/>
      <c r="H81" s="105"/>
      <c r="I81" s="111">
        <f>IF(Install_Agenc[[#This Row],[MOTIF]]="",0,Install_Agenc[[#This Row],[MONTANT HTVA REALISE]])</f>
        <v>0</v>
      </c>
      <c r="J81" s="32"/>
      <c r="L81" s="55">
        <f t="shared" si="1"/>
        <v>0</v>
      </c>
    </row>
    <row r="82" spans="1:12" ht="15.75" thickBot="1">
      <c r="A82" s="204" t="str">
        <f>IF(ISBLANK(Install_Agenc[[#This Row],[DATE]]),"",ROW(Install_Agenc[[#This Row],[NUM]])-ROW($A$19))</f>
        <v/>
      </c>
      <c r="B82" s="33"/>
      <c r="C82" s="98"/>
      <c r="D82" s="99"/>
      <c r="E82" s="98"/>
      <c r="F82" s="95"/>
      <c r="G82" s="27"/>
      <c r="H82" s="105"/>
      <c r="I82" s="111">
        <f>IF(Install_Agenc[[#This Row],[MOTIF]]="",0,Install_Agenc[[#This Row],[MONTANT HTVA REALISE]])</f>
        <v>0</v>
      </c>
      <c r="J82" s="32"/>
      <c r="L82" s="55">
        <f t="shared" si="1"/>
        <v>0</v>
      </c>
    </row>
    <row r="83" spans="1:12" ht="15.75" thickBot="1">
      <c r="A83" s="204" t="str">
        <f>IF(ISBLANK(Install_Agenc[[#This Row],[DATE]]),"",ROW(Install_Agenc[[#This Row],[NUM]])-ROW($A$19))</f>
        <v/>
      </c>
      <c r="B83" s="33"/>
      <c r="C83" s="98"/>
      <c r="D83" s="99"/>
      <c r="E83" s="98"/>
      <c r="F83" s="95"/>
      <c r="G83" s="27"/>
      <c r="H83" s="105"/>
      <c r="I83" s="111">
        <f>IF(Install_Agenc[[#This Row],[MOTIF]]="",0,Install_Agenc[[#This Row],[MONTANT HTVA REALISE]])</f>
        <v>0</v>
      </c>
      <c r="J83" s="32"/>
      <c r="L83" s="55">
        <f t="shared" si="1"/>
        <v>0</v>
      </c>
    </row>
    <row r="84" spans="1:12" ht="15.75" thickBot="1">
      <c r="A84" s="204" t="str">
        <f>IF(ISBLANK(Install_Agenc[[#This Row],[DATE]]),"",ROW(Install_Agenc[[#This Row],[NUM]])-ROW($A$19))</f>
        <v/>
      </c>
      <c r="B84" s="33"/>
      <c r="C84" s="98"/>
      <c r="D84" s="99"/>
      <c r="E84" s="98"/>
      <c r="F84" s="95"/>
      <c r="G84" s="27"/>
      <c r="H84" s="105"/>
      <c r="I84" s="111">
        <f>IF(Install_Agenc[[#This Row],[MOTIF]]="",0,Install_Agenc[[#This Row],[MONTANT HTVA REALISE]])</f>
        <v>0</v>
      </c>
      <c r="J84" s="32"/>
      <c r="L84" s="55">
        <f t="shared" si="1"/>
        <v>0</v>
      </c>
    </row>
    <row r="85" spans="1:12" ht="15.75" thickBot="1">
      <c r="A85" s="204" t="str">
        <f>IF(ISBLANK(Install_Agenc[[#This Row],[DATE]]),"",ROW(Install_Agenc[[#This Row],[NUM]])-ROW($A$19))</f>
        <v/>
      </c>
      <c r="B85" s="33"/>
      <c r="C85" s="98"/>
      <c r="D85" s="99"/>
      <c r="E85" s="98"/>
      <c r="F85" s="95"/>
      <c r="G85" s="27"/>
      <c r="H85" s="105"/>
      <c r="I85" s="111">
        <f>IF(Install_Agenc[[#This Row],[MOTIF]]="",0,Install_Agenc[[#This Row],[MONTANT HTVA REALISE]])</f>
        <v>0</v>
      </c>
      <c r="J85" s="32"/>
      <c r="L85" s="55">
        <f t="shared" si="1"/>
        <v>0</v>
      </c>
    </row>
    <row r="86" spans="1:12" ht="15.75" thickBot="1">
      <c r="A86" s="204" t="str">
        <f>IF(ISBLANK(Install_Agenc[[#This Row],[DATE]]),"",ROW(Install_Agenc[[#This Row],[NUM]])-ROW($A$19))</f>
        <v/>
      </c>
      <c r="B86" s="33"/>
      <c r="C86" s="98"/>
      <c r="D86" s="99"/>
      <c r="E86" s="98"/>
      <c r="F86" s="95"/>
      <c r="G86" s="27"/>
      <c r="H86" s="105"/>
      <c r="I86" s="111">
        <f>IF(Install_Agenc[[#This Row],[MOTIF]]="",0,Install_Agenc[[#This Row],[MONTANT HTVA REALISE]])</f>
        <v>0</v>
      </c>
      <c r="J86" s="32"/>
      <c r="L86" s="55">
        <f t="shared" si="1"/>
        <v>0</v>
      </c>
    </row>
    <row r="87" spans="1:12" ht="15.75" thickBot="1">
      <c r="A87" s="204" t="str">
        <f>IF(ISBLANK(Install_Agenc[[#This Row],[DATE]]),"",ROW(Install_Agenc[[#This Row],[NUM]])-ROW($A$19))</f>
        <v/>
      </c>
      <c r="B87" s="33"/>
      <c r="C87" s="98"/>
      <c r="D87" s="99"/>
      <c r="E87" s="98"/>
      <c r="F87" s="95"/>
      <c r="G87" s="27"/>
      <c r="H87" s="105"/>
      <c r="I87" s="111">
        <f>IF(Install_Agenc[[#This Row],[MOTIF]]="",0,Install_Agenc[[#This Row],[MONTANT HTVA REALISE]])</f>
        <v>0</v>
      </c>
      <c r="J87" s="32"/>
      <c r="L87" s="55">
        <f t="shared" ref="L87:L150" si="2">+F87-I87</f>
        <v>0</v>
      </c>
    </row>
    <row r="88" spans="1:12" ht="15.75" thickBot="1">
      <c r="A88" s="204" t="str">
        <f>IF(ISBLANK(Install_Agenc[[#This Row],[DATE]]),"",ROW(Install_Agenc[[#This Row],[NUM]])-ROW($A$19))</f>
        <v/>
      </c>
      <c r="B88" s="33"/>
      <c r="C88" s="98"/>
      <c r="D88" s="99"/>
      <c r="E88" s="98"/>
      <c r="F88" s="95"/>
      <c r="G88" s="27"/>
      <c r="H88" s="105"/>
      <c r="I88" s="111">
        <f>IF(Install_Agenc[[#This Row],[MOTIF]]="",0,Install_Agenc[[#This Row],[MONTANT HTVA REALISE]])</f>
        <v>0</v>
      </c>
      <c r="J88" s="32"/>
      <c r="L88" s="55">
        <f t="shared" si="2"/>
        <v>0</v>
      </c>
    </row>
    <row r="89" spans="1:12" ht="15.75" thickBot="1">
      <c r="A89" s="204" t="str">
        <f>IF(ISBLANK(Install_Agenc[[#This Row],[DATE]]),"",ROW(Install_Agenc[[#This Row],[NUM]])-ROW($A$19))</f>
        <v/>
      </c>
      <c r="B89" s="33"/>
      <c r="C89" s="98"/>
      <c r="D89" s="99"/>
      <c r="E89" s="98"/>
      <c r="F89" s="95"/>
      <c r="G89" s="27"/>
      <c r="H89" s="105"/>
      <c r="I89" s="111">
        <f>IF(Install_Agenc[[#This Row],[MOTIF]]="",0,Install_Agenc[[#This Row],[MONTANT HTVA REALISE]])</f>
        <v>0</v>
      </c>
      <c r="J89" s="32"/>
      <c r="L89" s="55">
        <f t="shared" si="2"/>
        <v>0</v>
      </c>
    </row>
    <row r="90" spans="1:12" ht="15.75" thickBot="1">
      <c r="A90" s="204" t="str">
        <f>IF(ISBLANK(Install_Agenc[[#This Row],[DATE]]),"",ROW(Install_Agenc[[#This Row],[NUM]])-ROW($A$19))</f>
        <v/>
      </c>
      <c r="B90" s="33"/>
      <c r="C90" s="98"/>
      <c r="D90" s="99"/>
      <c r="E90" s="98"/>
      <c r="F90" s="95"/>
      <c r="G90" s="27"/>
      <c r="H90" s="105"/>
      <c r="I90" s="111">
        <f>IF(Install_Agenc[[#This Row],[MOTIF]]="",0,Install_Agenc[[#This Row],[MONTANT HTVA REALISE]])</f>
        <v>0</v>
      </c>
      <c r="J90" s="32"/>
      <c r="L90" s="55">
        <f t="shared" si="2"/>
        <v>0</v>
      </c>
    </row>
    <row r="91" spans="1:12" ht="15.75" thickBot="1">
      <c r="A91" s="204" t="str">
        <f>IF(ISBLANK(Install_Agenc[[#This Row],[DATE]]),"",ROW(Install_Agenc[[#This Row],[NUM]])-ROW($A$19))</f>
        <v/>
      </c>
      <c r="B91" s="33"/>
      <c r="C91" s="98"/>
      <c r="D91" s="99"/>
      <c r="E91" s="98"/>
      <c r="F91" s="95"/>
      <c r="G91" s="27"/>
      <c r="H91" s="105"/>
      <c r="I91" s="111">
        <f>IF(Install_Agenc[[#This Row],[MOTIF]]="",0,Install_Agenc[[#This Row],[MONTANT HTVA REALISE]])</f>
        <v>0</v>
      </c>
      <c r="J91" s="32"/>
      <c r="L91" s="55">
        <f t="shared" si="2"/>
        <v>0</v>
      </c>
    </row>
    <row r="92" spans="1:12" ht="15.75" thickBot="1">
      <c r="A92" s="204" t="str">
        <f>IF(ISBLANK(Install_Agenc[[#This Row],[DATE]]),"",ROW(Install_Agenc[[#This Row],[NUM]])-ROW($A$19))</f>
        <v/>
      </c>
      <c r="B92" s="33"/>
      <c r="C92" s="98"/>
      <c r="D92" s="99"/>
      <c r="E92" s="98"/>
      <c r="F92" s="95"/>
      <c r="G92" s="27"/>
      <c r="H92" s="105"/>
      <c r="I92" s="111">
        <f>IF(Install_Agenc[[#This Row],[MOTIF]]="",0,Install_Agenc[[#This Row],[MONTANT HTVA REALISE]])</f>
        <v>0</v>
      </c>
      <c r="J92" s="32"/>
      <c r="L92" s="55">
        <f t="shared" si="2"/>
        <v>0</v>
      </c>
    </row>
    <row r="93" spans="1:12" ht="15.75" thickBot="1">
      <c r="A93" s="204" t="str">
        <f>IF(ISBLANK(Install_Agenc[[#This Row],[DATE]]),"",ROW(Install_Agenc[[#This Row],[NUM]])-ROW($A$19))</f>
        <v/>
      </c>
      <c r="B93" s="33"/>
      <c r="C93" s="98"/>
      <c r="D93" s="99"/>
      <c r="E93" s="98"/>
      <c r="F93" s="95"/>
      <c r="G93" s="27"/>
      <c r="H93" s="105"/>
      <c r="I93" s="111">
        <f>IF(Install_Agenc[[#This Row],[MOTIF]]="",0,Install_Agenc[[#This Row],[MONTANT HTVA REALISE]])</f>
        <v>0</v>
      </c>
      <c r="J93" s="32"/>
      <c r="L93" s="55">
        <f t="shared" si="2"/>
        <v>0</v>
      </c>
    </row>
    <row r="94" spans="1:12" ht="15.75" thickBot="1">
      <c r="A94" s="204" t="str">
        <f>IF(ISBLANK(Install_Agenc[[#This Row],[DATE]]),"",ROW(Install_Agenc[[#This Row],[NUM]])-ROW($A$19))</f>
        <v/>
      </c>
      <c r="B94" s="33"/>
      <c r="C94" s="98"/>
      <c r="D94" s="99"/>
      <c r="E94" s="98"/>
      <c r="F94" s="95"/>
      <c r="G94" s="27"/>
      <c r="H94" s="105"/>
      <c r="I94" s="111">
        <f>IF(Install_Agenc[[#This Row],[MOTIF]]="",0,Install_Agenc[[#This Row],[MONTANT HTVA REALISE]])</f>
        <v>0</v>
      </c>
      <c r="J94" s="32"/>
      <c r="L94" s="55">
        <f t="shared" si="2"/>
        <v>0</v>
      </c>
    </row>
    <row r="95" spans="1:12" ht="15.75" thickBot="1">
      <c r="A95" s="204" t="str">
        <f>IF(ISBLANK(Install_Agenc[[#This Row],[DATE]]),"",ROW(Install_Agenc[[#This Row],[NUM]])-ROW($A$19))</f>
        <v/>
      </c>
      <c r="B95" s="33"/>
      <c r="C95" s="98"/>
      <c r="D95" s="99"/>
      <c r="E95" s="98"/>
      <c r="F95" s="95"/>
      <c r="G95" s="27"/>
      <c r="H95" s="105"/>
      <c r="I95" s="111">
        <f>IF(Install_Agenc[[#This Row],[MOTIF]]="",0,Install_Agenc[[#This Row],[MONTANT HTVA REALISE]])</f>
        <v>0</v>
      </c>
      <c r="J95" s="32"/>
      <c r="L95" s="55">
        <f t="shared" si="2"/>
        <v>0</v>
      </c>
    </row>
    <row r="96" spans="1:12" ht="15.75" thickBot="1">
      <c r="A96" s="204" t="str">
        <f>IF(ISBLANK(Install_Agenc[[#This Row],[DATE]]),"",ROW(Install_Agenc[[#This Row],[NUM]])-ROW($A$19))</f>
        <v/>
      </c>
      <c r="B96" s="33"/>
      <c r="C96" s="98"/>
      <c r="D96" s="99"/>
      <c r="E96" s="98"/>
      <c r="F96" s="95"/>
      <c r="G96" s="27"/>
      <c r="H96" s="105"/>
      <c r="I96" s="111">
        <f>IF(Install_Agenc[[#This Row],[MOTIF]]="",0,Install_Agenc[[#This Row],[MONTANT HTVA REALISE]])</f>
        <v>0</v>
      </c>
      <c r="J96" s="32"/>
      <c r="L96" s="55">
        <f t="shared" si="2"/>
        <v>0</v>
      </c>
    </row>
    <row r="97" spans="1:12" ht="15.75" thickBot="1">
      <c r="A97" s="204" t="str">
        <f>IF(ISBLANK(Install_Agenc[[#This Row],[DATE]]),"",ROW(Install_Agenc[[#This Row],[NUM]])-ROW($A$19))</f>
        <v/>
      </c>
      <c r="B97" s="33"/>
      <c r="C97" s="98"/>
      <c r="D97" s="99"/>
      <c r="E97" s="98"/>
      <c r="F97" s="95"/>
      <c r="G97" s="27"/>
      <c r="H97" s="105"/>
      <c r="I97" s="111">
        <f>IF(Install_Agenc[[#This Row],[MOTIF]]="",0,Install_Agenc[[#This Row],[MONTANT HTVA REALISE]])</f>
        <v>0</v>
      </c>
      <c r="J97" s="32"/>
      <c r="L97" s="55">
        <f t="shared" si="2"/>
        <v>0</v>
      </c>
    </row>
    <row r="98" spans="1:12" ht="15.75" thickBot="1">
      <c r="A98" s="204" t="str">
        <f>IF(ISBLANK(Install_Agenc[[#This Row],[DATE]]),"",ROW(Install_Agenc[[#This Row],[NUM]])-ROW($A$19))</f>
        <v/>
      </c>
      <c r="B98" s="33"/>
      <c r="C98" s="98"/>
      <c r="D98" s="99"/>
      <c r="E98" s="98"/>
      <c r="F98" s="95"/>
      <c r="G98" s="27"/>
      <c r="H98" s="105"/>
      <c r="I98" s="111">
        <f>IF(Install_Agenc[[#This Row],[MOTIF]]="",0,Install_Agenc[[#This Row],[MONTANT HTVA REALISE]])</f>
        <v>0</v>
      </c>
      <c r="J98" s="32"/>
      <c r="L98" s="55">
        <f t="shared" si="2"/>
        <v>0</v>
      </c>
    </row>
    <row r="99" spans="1:12" ht="15.75" thickBot="1">
      <c r="A99" s="204" t="str">
        <f>IF(ISBLANK(Install_Agenc[[#This Row],[DATE]]),"",ROW(Install_Agenc[[#This Row],[NUM]])-ROW($A$19))</f>
        <v/>
      </c>
      <c r="B99" s="33"/>
      <c r="C99" s="98"/>
      <c r="D99" s="99"/>
      <c r="E99" s="98"/>
      <c r="F99" s="95"/>
      <c r="G99" s="27"/>
      <c r="H99" s="105"/>
      <c r="I99" s="111">
        <f>IF(Install_Agenc[[#This Row],[MOTIF]]="",0,Install_Agenc[[#This Row],[MONTANT HTVA REALISE]])</f>
        <v>0</v>
      </c>
      <c r="J99" s="32"/>
      <c r="L99" s="55">
        <f t="shared" si="2"/>
        <v>0</v>
      </c>
    </row>
    <row r="100" spans="1:12" ht="15.75" thickBot="1">
      <c r="A100" s="204" t="str">
        <f>IF(ISBLANK(Install_Agenc[[#This Row],[DATE]]),"",ROW(Install_Agenc[[#This Row],[NUM]])-ROW($A$19))</f>
        <v/>
      </c>
      <c r="B100" s="33"/>
      <c r="C100" s="98"/>
      <c r="D100" s="99"/>
      <c r="E100" s="98"/>
      <c r="F100" s="95"/>
      <c r="G100" s="27"/>
      <c r="H100" s="105"/>
      <c r="I100" s="111">
        <f>IF(Install_Agenc[[#This Row],[MOTIF]]="",0,Install_Agenc[[#This Row],[MONTANT HTVA REALISE]])</f>
        <v>0</v>
      </c>
      <c r="J100" s="32"/>
      <c r="L100" s="55">
        <f t="shared" si="2"/>
        <v>0</v>
      </c>
    </row>
    <row r="101" spans="1:12" ht="15.75" thickBot="1">
      <c r="A101" s="204" t="str">
        <f>IF(ISBLANK(Install_Agenc[[#This Row],[DATE]]),"",ROW(Install_Agenc[[#This Row],[NUM]])-ROW($A$19))</f>
        <v/>
      </c>
      <c r="B101" s="33"/>
      <c r="C101" s="98"/>
      <c r="D101" s="99"/>
      <c r="E101" s="98"/>
      <c r="F101" s="95"/>
      <c r="G101" s="27"/>
      <c r="H101" s="105"/>
      <c r="I101" s="111">
        <f>IF(Install_Agenc[[#This Row],[MOTIF]]="",0,Install_Agenc[[#This Row],[MONTANT HTVA REALISE]])</f>
        <v>0</v>
      </c>
      <c r="J101" s="32"/>
      <c r="L101" s="55">
        <f t="shared" si="2"/>
        <v>0</v>
      </c>
    </row>
    <row r="102" spans="1:12" ht="15.75" thickBot="1">
      <c r="A102" s="204" t="str">
        <f>IF(ISBLANK(Install_Agenc[[#This Row],[DATE]]),"",ROW(Install_Agenc[[#This Row],[NUM]])-ROW($A$19))</f>
        <v/>
      </c>
      <c r="B102" s="33"/>
      <c r="C102" s="98"/>
      <c r="D102" s="99"/>
      <c r="E102" s="98"/>
      <c r="F102" s="95"/>
      <c r="G102" s="27"/>
      <c r="H102" s="105"/>
      <c r="I102" s="111">
        <f>IF(Install_Agenc[[#This Row],[MOTIF]]="",0,Install_Agenc[[#This Row],[MONTANT HTVA REALISE]])</f>
        <v>0</v>
      </c>
      <c r="J102" s="32"/>
      <c r="L102" s="55">
        <f t="shared" si="2"/>
        <v>0</v>
      </c>
    </row>
    <row r="103" spans="1:12" ht="15.75" thickBot="1">
      <c r="A103" s="204" t="str">
        <f>IF(ISBLANK(Install_Agenc[[#This Row],[DATE]]),"",ROW(Install_Agenc[[#This Row],[NUM]])-ROW($A$19))</f>
        <v/>
      </c>
      <c r="B103" s="33"/>
      <c r="C103" s="98"/>
      <c r="D103" s="99"/>
      <c r="E103" s="98"/>
      <c r="F103" s="95"/>
      <c r="G103" s="27"/>
      <c r="H103" s="105"/>
      <c r="I103" s="111">
        <f>IF(Install_Agenc[[#This Row],[MOTIF]]="",0,Install_Agenc[[#This Row],[MONTANT HTVA REALISE]])</f>
        <v>0</v>
      </c>
      <c r="J103" s="32"/>
      <c r="L103" s="55">
        <f t="shared" si="2"/>
        <v>0</v>
      </c>
    </row>
    <row r="104" spans="1:12" ht="15.75" thickBot="1">
      <c r="A104" s="204" t="str">
        <f>IF(ISBLANK(Install_Agenc[[#This Row],[DATE]]),"",ROW(Install_Agenc[[#This Row],[NUM]])-ROW($A$19))</f>
        <v/>
      </c>
      <c r="B104" s="33"/>
      <c r="C104" s="98"/>
      <c r="D104" s="99"/>
      <c r="E104" s="98"/>
      <c r="F104" s="95"/>
      <c r="G104" s="27"/>
      <c r="H104" s="105"/>
      <c r="I104" s="111">
        <f>IF(Install_Agenc[[#This Row],[MOTIF]]="",0,Install_Agenc[[#This Row],[MONTANT HTVA REALISE]])</f>
        <v>0</v>
      </c>
      <c r="J104" s="32"/>
      <c r="L104" s="55">
        <f t="shared" si="2"/>
        <v>0</v>
      </c>
    </row>
    <row r="105" spans="1:12" ht="15.75" thickBot="1">
      <c r="A105" s="204" t="str">
        <f>IF(ISBLANK(Install_Agenc[[#This Row],[DATE]]),"",ROW(Install_Agenc[[#This Row],[NUM]])-ROW($A$19))</f>
        <v/>
      </c>
      <c r="B105" s="33"/>
      <c r="C105" s="98"/>
      <c r="D105" s="99"/>
      <c r="E105" s="98"/>
      <c r="F105" s="95"/>
      <c r="G105" s="27"/>
      <c r="H105" s="105"/>
      <c r="I105" s="111">
        <f>IF(Install_Agenc[[#This Row],[MOTIF]]="",0,Install_Agenc[[#This Row],[MONTANT HTVA REALISE]])</f>
        <v>0</v>
      </c>
      <c r="J105" s="32"/>
      <c r="L105" s="55">
        <f t="shared" si="2"/>
        <v>0</v>
      </c>
    </row>
    <row r="106" spans="1:12" ht="15.75" thickBot="1">
      <c r="A106" s="204" t="str">
        <f>IF(ISBLANK(Install_Agenc[[#This Row],[DATE]]),"",ROW(Install_Agenc[[#This Row],[NUM]])-ROW($A$19))</f>
        <v/>
      </c>
      <c r="B106" s="33"/>
      <c r="C106" s="98"/>
      <c r="D106" s="99"/>
      <c r="E106" s="98"/>
      <c r="F106" s="95"/>
      <c r="G106" s="27"/>
      <c r="H106" s="105"/>
      <c r="I106" s="111">
        <f>IF(Install_Agenc[[#This Row],[MOTIF]]="",0,Install_Agenc[[#This Row],[MONTANT HTVA REALISE]])</f>
        <v>0</v>
      </c>
      <c r="J106" s="32"/>
      <c r="L106" s="55">
        <f t="shared" si="2"/>
        <v>0</v>
      </c>
    </row>
    <row r="107" spans="1:12" ht="15.75" thickBot="1">
      <c r="A107" s="204" t="str">
        <f>IF(ISBLANK(Install_Agenc[[#This Row],[DATE]]),"",ROW(Install_Agenc[[#This Row],[NUM]])-ROW($A$19))</f>
        <v/>
      </c>
      <c r="B107" s="33"/>
      <c r="C107" s="98"/>
      <c r="D107" s="99"/>
      <c r="E107" s="98"/>
      <c r="F107" s="95"/>
      <c r="G107" s="27"/>
      <c r="H107" s="105"/>
      <c r="I107" s="111">
        <f>IF(Install_Agenc[[#This Row],[MOTIF]]="",0,Install_Agenc[[#This Row],[MONTANT HTVA REALISE]])</f>
        <v>0</v>
      </c>
      <c r="J107" s="32"/>
      <c r="L107" s="55">
        <f t="shared" si="2"/>
        <v>0</v>
      </c>
    </row>
    <row r="108" spans="1:12" ht="15.75" thickBot="1">
      <c r="A108" s="204" t="str">
        <f>IF(ISBLANK(Install_Agenc[[#This Row],[DATE]]),"",ROW(Install_Agenc[[#This Row],[NUM]])-ROW($A$19))</f>
        <v/>
      </c>
      <c r="B108" s="33"/>
      <c r="C108" s="98"/>
      <c r="D108" s="99"/>
      <c r="E108" s="98"/>
      <c r="F108" s="95"/>
      <c r="G108" s="27"/>
      <c r="H108" s="105"/>
      <c r="I108" s="111">
        <f>IF(Install_Agenc[[#This Row],[MOTIF]]="",0,Install_Agenc[[#This Row],[MONTANT HTVA REALISE]])</f>
        <v>0</v>
      </c>
      <c r="J108" s="32"/>
      <c r="L108" s="55">
        <f t="shared" si="2"/>
        <v>0</v>
      </c>
    </row>
    <row r="109" spans="1:12" ht="15.75" thickBot="1">
      <c r="A109" s="204" t="str">
        <f>IF(ISBLANK(Install_Agenc[[#This Row],[DATE]]),"",ROW(Install_Agenc[[#This Row],[NUM]])-ROW($A$19))</f>
        <v/>
      </c>
      <c r="B109" s="33"/>
      <c r="C109" s="98"/>
      <c r="D109" s="99"/>
      <c r="E109" s="98"/>
      <c r="F109" s="95"/>
      <c r="G109" s="27"/>
      <c r="H109" s="105"/>
      <c r="I109" s="111">
        <f>IF(Install_Agenc[[#This Row],[MOTIF]]="",0,Install_Agenc[[#This Row],[MONTANT HTVA REALISE]])</f>
        <v>0</v>
      </c>
      <c r="J109" s="32"/>
      <c r="L109" s="55">
        <f t="shared" si="2"/>
        <v>0</v>
      </c>
    </row>
    <row r="110" spans="1:12" ht="15.75" thickBot="1">
      <c r="A110" s="204" t="str">
        <f>IF(ISBLANK(Install_Agenc[[#This Row],[DATE]]),"",ROW(Install_Agenc[[#This Row],[NUM]])-ROW($A$19))</f>
        <v/>
      </c>
      <c r="B110" s="33"/>
      <c r="C110" s="98"/>
      <c r="D110" s="99"/>
      <c r="E110" s="98"/>
      <c r="F110" s="95"/>
      <c r="G110" s="27"/>
      <c r="H110" s="105"/>
      <c r="I110" s="111">
        <f>IF(Install_Agenc[[#This Row],[MOTIF]]="",0,Install_Agenc[[#This Row],[MONTANT HTVA REALISE]])</f>
        <v>0</v>
      </c>
      <c r="J110" s="32"/>
      <c r="L110" s="55">
        <f t="shared" si="2"/>
        <v>0</v>
      </c>
    </row>
    <row r="111" spans="1:12" ht="15.75" thickBot="1">
      <c r="A111" s="204" t="str">
        <f>IF(ISBLANK(Install_Agenc[[#This Row],[DATE]]),"",ROW(Install_Agenc[[#This Row],[NUM]])-ROW($A$19))</f>
        <v/>
      </c>
      <c r="B111" s="33"/>
      <c r="C111" s="98"/>
      <c r="D111" s="99"/>
      <c r="E111" s="98"/>
      <c r="F111" s="95"/>
      <c r="G111" s="27"/>
      <c r="H111" s="105"/>
      <c r="I111" s="111">
        <f>IF(Install_Agenc[[#This Row],[MOTIF]]="",0,Install_Agenc[[#This Row],[MONTANT HTVA REALISE]])</f>
        <v>0</v>
      </c>
      <c r="J111" s="32"/>
      <c r="L111" s="55">
        <f t="shared" si="2"/>
        <v>0</v>
      </c>
    </row>
    <row r="112" spans="1:12" ht="15.75" thickBot="1">
      <c r="A112" s="204" t="str">
        <f>IF(ISBLANK(Install_Agenc[[#This Row],[DATE]]),"",ROW(Install_Agenc[[#This Row],[NUM]])-ROW($A$19))</f>
        <v/>
      </c>
      <c r="B112" s="33"/>
      <c r="C112" s="98"/>
      <c r="D112" s="99"/>
      <c r="E112" s="98"/>
      <c r="F112" s="95"/>
      <c r="G112" s="27"/>
      <c r="H112" s="105"/>
      <c r="I112" s="111">
        <f>IF(Install_Agenc[[#This Row],[MOTIF]]="",0,Install_Agenc[[#This Row],[MONTANT HTVA REALISE]])</f>
        <v>0</v>
      </c>
      <c r="J112" s="32"/>
      <c r="L112" s="55">
        <f t="shared" si="2"/>
        <v>0</v>
      </c>
    </row>
    <row r="113" spans="1:12" ht="15.75" thickBot="1">
      <c r="A113" s="204" t="str">
        <f>IF(ISBLANK(Install_Agenc[[#This Row],[DATE]]),"",ROW(Install_Agenc[[#This Row],[NUM]])-ROW($A$19))</f>
        <v/>
      </c>
      <c r="B113" s="33"/>
      <c r="C113" s="98"/>
      <c r="D113" s="99"/>
      <c r="E113" s="98"/>
      <c r="F113" s="95"/>
      <c r="G113" s="27"/>
      <c r="H113" s="105"/>
      <c r="I113" s="111">
        <f>IF(Install_Agenc[[#This Row],[MOTIF]]="",0,Install_Agenc[[#This Row],[MONTANT HTVA REALISE]])</f>
        <v>0</v>
      </c>
      <c r="J113" s="32"/>
      <c r="L113" s="55">
        <f t="shared" si="2"/>
        <v>0</v>
      </c>
    </row>
    <row r="114" spans="1:12" ht="15.75" thickBot="1">
      <c r="A114" s="204" t="str">
        <f>IF(ISBLANK(Install_Agenc[[#This Row],[DATE]]),"",ROW(Install_Agenc[[#This Row],[NUM]])-ROW($A$19))</f>
        <v/>
      </c>
      <c r="B114" s="33"/>
      <c r="C114" s="98"/>
      <c r="D114" s="99"/>
      <c r="E114" s="98"/>
      <c r="F114" s="95"/>
      <c r="G114" s="27"/>
      <c r="H114" s="105"/>
      <c r="I114" s="111">
        <f>IF(Install_Agenc[[#This Row],[MOTIF]]="",0,Install_Agenc[[#This Row],[MONTANT HTVA REALISE]])</f>
        <v>0</v>
      </c>
      <c r="J114" s="32"/>
      <c r="L114" s="55">
        <f t="shared" si="2"/>
        <v>0</v>
      </c>
    </row>
    <row r="115" spans="1:12" ht="15.75" thickBot="1">
      <c r="A115" s="204" t="str">
        <f>IF(ISBLANK(Install_Agenc[[#This Row],[DATE]]),"",ROW(Install_Agenc[[#This Row],[NUM]])-ROW($A$19))</f>
        <v/>
      </c>
      <c r="B115" s="33"/>
      <c r="C115" s="98"/>
      <c r="D115" s="99"/>
      <c r="E115" s="98"/>
      <c r="F115" s="95"/>
      <c r="G115" s="27"/>
      <c r="H115" s="105"/>
      <c r="I115" s="111">
        <f>IF(Install_Agenc[[#This Row],[MOTIF]]="",0,Install_Agenc[[#This Row],[MONTANT HTVA REALISE]])</f>
        <v>0</v>
      </c>
      <c r="J115" s="32"/>
      <c r="L115" s="55">
        <f t="shared" si="2"/>
        <v>0</v>
      </c>
    </row>
    <row r="116" spans="1:12" ht="15.75" thickBot="1">
      <c r="A116" s="204" t="str">
        <f>IF(ISBLANK(Install_Agenc[[#This Row],[DATE]]),"",ROW(Install_Agenc[[#This Row],[NUM]])-ROW($A$19))</f>
        <v/>
      </c>
      <c r="B116" s="33"/>
      <c r="C116" s="98"/>
      <c r="D116" s="99"/>
      <c r="E116" s="98"/>
      <c r="F116" s="95"/>
      <c r="G116" s="27"/>
      <c r="H116" s="105"/>
      <c r="I116" s="111">
        <f>IF(Install_Agenc[[#This Row],[MOTIF]]="",0,Install_Agenc[[#This Row],[MONTANT HTVA REALISE]])</f>
        <v>0</v>
      </c>
      <c r="J116" s="32"/>
      <c r="L116" s="55">
        <f t="shared" si="2"/>
        <v>0</v>
      </c>
    </row>
    <row r="117" spans="1:12" ht="15.75" thickBot="1">
      <c r="A117" s="204" t="str">
        <f>IF(ISBLANK(Install_Agenc[[#This Row],[DATE]]),"",ROW(Install_Agenc[[#This Row],[NUM]])-ROW($A$19))</f>
        <v/>
      </c>
      <c r="B117" s="33"/>
      <c r="C117" s="98"/>
      <c r="D117" s="99"/>
      <c r="E117" s="98"/>
      <c r="F117" s="95"/>
      <c r="G117" s="27"/>
      <c r="H117" s="105"/>
      <c r="I117" s="111">
        <f>IF(Install_Agenc[[#This Row],[MOTIF]]="",0,Install_Agenc[[#This Row],[MONTANT HTVA REALISE]])</f>
        <v>0</v>
      </c>
      <c r="J117" s="32"/>
      <c r="L117" s="55">
        <f t="shared" si="2"/>
        <v>0</v>
      </c>
    </row>
    <row r="118" spans="1:12" ht="15.75" thickBot="1">
      <c r="A118" s="204" t="str">
        <f>IF(ISBLANK(Install_Agenc[[#This Row],[DATE]]),"",ROW(Install_Agenc[[#This Row],[NUM]])-ROW($A$19))</f>
        <v/>
      </c>
      <c r="B118" s="33"/>
      <c r="C118" s="98"/>
      <c r="D118" s="99"/>
      <c r="E118" s="98"/>
      <c r="F118" s="95"/>
      <c r="G118" s="27"/>
      <c r="H118" s="105"/>
      <c r="I118" s="111">
        <f>IF(Install_Agenc[[#This Row],[MOTIF]]="",0,Install_Agenc[[#This Row],[MONTANT HTVA REALISE]])</f>
        <v>0</v>
      </c>
      <c r="J118" s="32"/>
      <c r="L118" s="55">
        <f t="shared" si="2"/>
        <v>0</v>
      </c>
    </row>
    <row r="119" spans="1:12" ht="15.75" thickBot="1">
      <c r="A119" s="204" t="str">
        <f>IF(ISBLANK(Install_Agenc[[#This Row],[DATE]]),"",ROW(Install_Agenc[[#This Row],[NUM]])-ROW($A$19))</f>
        <v/>
      </c>
      <c r="B119" s="33"/>
      <c r="C119" s="98"/>
      <c r="D119" s="99"/>
      <c r="E119" s="98"/>
      <c r="F119" s="95"/>
      <c r="G119" s="27"/>
      <c r="H119" s="105"/>
      <c r="I119" s="111">
        <f>IF(Install_Agenc[[#This Row],[MOTIF]]="",0,Install_Agenc[[#This Row],[MONTANT HTVA REALISE]])</f>
        <v>0</v>
      </c>
      <c r="J119" s="32"/>
      <c r="L119" s="55">
        <f t="shared" si="2"/>
        <v>0</v>
      </c>
    </row>
    <row r="120" spans="1:12" ht="15.75" thickBot="1">
      <c r="A120" s="204" t="str">
        <f>IF(ISBLANK(Install_Agenc[[#This Row],[DATE]]),"",ROW(Install_Agenc[[#This Row],[NUM]])-ROW($A$19))</f>
        <v/>
      </c>
      <c r="B120" s="33"/>
      <c r="C120" s="98"/>
      <c r="D120" s="99"/>
      <c r="E120" s="98"/>
      <c r="F120" s="95"/>
      <c r="G120" s="27"/>
      <c r="H120" s="105"/>
      <c r="I120" s="111">
        <f>IF(Install_Agenc[[#This Row],[MOTIF]]="",0,Install_Agenc[[#This Row],[MONTANT HTVA REALISE]])</f>
        <v>0</v>
      </c>
      <c r="J120" s="32"/>
      <c r="L120" s="55">
        <f t="shared" si="2"/>
        <v>0</v>
      </c>
    </row>
    <row r="121" spans="1:12" ht="15.75" thickBot="1">
      <c r="A121" s="204" t="str">
        <f>IF(ISBLANK(Install_Agenc[[#This Row],[DATE]]),"",ROW(Install_Agenc[[#This Row],[NUM]])-ROW($A$19))</f>
        <v/>
      </c>
      <c r="B121" s="33"/>
      <c r="C121" s="98"/>
      <c r="D121" s="99"/>
      <c r="E121" s="98"/>
      <c r="F121" s="95"/>
      <c r="G121" s="27"/>
      <c r="H121" s="105"/>
      <c r="I121" s="111">
        <f>IF(Install_Agenc[[#This Row],[MOTIF]]="",0,Install_Agenc[[#This Row],[MONTANT HTVA REALISE]])</f>
        <v>0</v>
      </c>
      <c r="J121" s="32"/>
      <c r="L121" s="55">
        <f t="shared" si="2"/>
        <v>0</v>
      </c>
    </row>
    <row r="122" spans="1:12" ht="15.75" thickBot="1">
      <c r="A122" s="204" t="str">
        <f>IF(ISBLANK(Install_Agenc[[#This Row],[DATE]]),"",ROW(Install_Agenc[[#This Row],[NUM]])-ROW($A$19))</f>
        <v/>
      </c>
      <c r="B122" s="33"/>
      <c r="C122" s="98"/>
      <c r="D122" s="99"/>
      <c r="E122" s="98"/>
      <c r="F122" s="95"/>
      <c r="G122" s="27"/>
      <c r="H122" s="105"/>
      <c r="I122" s="111">
        <f>IF(Install_Agenc[[#This Row],[MOTIF]]="",0,Install_Agenc[[#This Row],[MONTANT HTVA REALISE]])</f>
        <v>0</v>
      </c>
      <c r="J122" s="32"/>
      <c r="L122" s="55">
        <f t="shared" si="2"/>
        <v>0</v>
      </c>
    </row>
    <row r="123" spans="1:12" ht="15.75" thickBot="1">
      <c r="A123" s="204" t="str">
        <f>IF(ISBLANK(Install_Agenc[[#This Row],[DATE]]),"",ROW(Install_Agenc[[#This Row],[NUM]])-ROW($A$19))</f>
        <v/>
      </c>
      <c r="B123" s="33"/>
      <c r="C123" s="98"/>
      <c r="D123" s="99"/>
      <c r="E123" s="98"/>
      <c r="F123" s="95"/>
      <c r="G123" s="27"/>
      <c r="H123" s="105"/>
      <c r="I123" s="111">
        <f>IF(Install_Agenc[[#This Row],[MOTIF]]="",0,Install_Agenc[[#This Row],[MONTANT HTVA REALISE]])</f>
        <v>0</v>
      </c>
      <c r="J123" s="32"/>
      <c r="L123" s="55">
        <f t="shared" si="2"/>
        <v>0</v>
      </c>
    </row>
    <row r="124" spans="1:12" ht="15.75" thickBot="1">
      <c r="A124" s="204" t="str">
        <f>IF(ISBLANK(Install_Agenc[[#This Row],[DATE]]),"",ROW(Install_Agenc[[#This Row],[NUM]])-ROW($A$19))</f>
        <v/>
      </c>
      <c r="B124" s="33"/>
      <c r="C124" s="98"/>
      <c r="D124" s="99"/>
      <c r="E124" s="98"/>
      <c r="F124" s="95"/>
      <c r="G124" s="27"/>
      <c r="H124" s="105"/>
      <c r="I124" s="111">
        <f>IF(Install_Agenc[[#This Row],[MOTIF]]="",0,Install_Agenc[[#This Row],[MONTANT HTVA REALISE]])</f>
        <v>0</v>
      </c>
      <c r="J124" s="32"/>
      <c r="L124" s="55">
        <f t="shared" si="2"/>
        <v>0</v>
      </c>
    </row>
    <row r="125" spans="1:12" ht="15.75" thickBot="1">
      <c r="A125" s="204" t="str">
        <f>IF(ISBLANK(Install_Agenc[[#This Row],[DATE]]),"",ROW(Install_Agenc[[#This Row],[NUM]])-ROW($A$19))</f>
        <v/>
      </c>
      <c r="B125" s="33"/>
      <c r="C125" s="98"/>
      <c r="D125" s="99"/>
      <c r="E125" s="98"/>
      <c r="F125" s="95"/>
      <c r="G125" s="27"/>
      <c r="H125" s="105"/>
      <c r="I125" s="111">
        <f>IF(Install_Agenc[[#This Row],[MOTIF]]="",0,Install_Agenc[[#This Row],[MONTANT HTVA REALISE]])</f>
        <v>0</v>
      </c>
      <c r="J125" s="32"/>
      <c r="L125" s="55">
        <f t="shared" si="2"/>
        <v>0</v>
      </c>
    </row>
    <row r="126" spans="1:12" ht="15.75" thickBot="1">
      <c r="A126" s="204" t="str">
        <f>IF(ISBLANK(Install_Agenc[[#This Row],[DATE]]),"",ROW(Install_Agenc[[#This Row],[NUM]])-ROW($A$19))</f>
        <v/>
      </c>
      <c r="B126" s="33"/>
      <c r="C126" s="98"/>
      <c r="D126" s="99"/>
      <c r="E126" s="98"/>
      <c r="F126" s="95"/>
      <c r="G126" s="27"/>
      <c r="H126" s="105"/>
      <c r="I126" s="111">
        <f>IF(Install_Agenc[[#This Row],[MOTIF]]="",0,Install_Agenc[[#This Row],[MONTANT HTVA REALISE]])</f>
        <v>0</v>
      </c>
      <c r="J126" s="32"/>
      <c r="L126" s="55">
        <f t="shared" si="2"/>
        <v>0</v>
      </c>
    </row>
    <row r="127" spans="1:12" ht="15.75" thickBot="1">
      <c r="A127" s="204" t="str">
        <f>IF(ISBLANK(Install_Agenc[[#This Row],[DATE]]),"",ROW(Install_Agenc[[#This Row],[NUM]])-ROW($A$19))</f>
        <v/>
      </c>
      <c r="B127" s="33"/>
      <c r="C127" s="98"/>
      <c r="D127" s="99"/>
      <c r="E127" s="98"/>
      <c r="F127" s="95"/>
      <c r="G127" s="27"/>
      <c r="H127" s="105"/>
      <c r="I127" s="111">
        <f>IF(Install_Agenc[[#This Row],[MOTIF]]="",0,Install_Agenc[[#This Row],[MONTANT HTVA REALISE]])</f>
        <v>0</v>
      </c>
      <c r="J127" s="32"/>
      <c r="L127" s="55">
        <f t="shared" si="2"/>
        <v>0</v>
      </c>
    </row>
    <row r="128" spans="1:12" ht="15.75" thickBot="1">
      <c r="A128" s="204" t="str">
        <f>IF(ISBLANK(Install_Agenc[[#This Row],[DATE]]),"",ROW(Install_Agenc[[#This Row],[NUM]])-ROW($A$19))</f>
        <v/>
      </c>
      <c r="B128" s="33"/>
      <c r="C128" s="98"/>
      <c r="D128" s="99"/>
      <c r="E128" s="98"/>
      <c r="F128" s="95"/>
      <c r="G128" s="27"/>
      <c r="H128" s="105"/>
      <c r="I128" s="111">
        <f>IF(Install_Agenc[[#This Row],[MOTIF]]="",0,Install_Agenc[[#This Row],[MONTANT HTVA REALISE]])</f>
        <v>0</v>
      </c>
      <c r="J128" s="32"/>
      <c r="L128" s="55">
        <f t="shared" si="2"/>
        <v>0</v>
      </c>
    </row>
    <row r="129" spans="1:12" ht="15.75" thickBot="1">
      <c r="A129" s="204" t="str">
        <f>IF(ISBLANK(Install_Agenc[[#This Row],[DATE]]),"",ROW(Install_Agenc[[#This Row],[NUM]])-ROW($A$19))</f>
        <v/>
      </c>
      <c r="B129" s="33"/>
      <c r="C129" s="98"/>
      <c r="D129" s="99"/>
      <c r="E129" s="98"/>
      <c r="F129" s="95"/>
      <c r="G129" s="27"/>
      <c r="H129" s="105"/>
      <c r="I129" s="111">
        <f>IF(Install_Agenc[[#This Row],[MOTIF]]="",0,Install_Agenc[[#This Row],[MONTANT HTVA REALISE]])</f>
        <v>0</v>
      </c>
      <c r="J129" s="32"/>
      <c r="L129" s="55">
        <f t="shared" si="2"/>
        <v>0</v>
      </c>
    </row>
    <row r="130" spans="1:12" ht="15.75" thickBot="1">
      <c r="A130" s="204" t="str">
        <f>IF(ISBLANK(Install_Agenc[[#This Row],[DATE]]),"",ROW(Install_Agenc[[#This Row],[NUM]])-ROW($A$19))</f>
        <v/>
      </c>
      <c r="B130" s="33"/>
      <c r="C130" s="98"/>
      <c r="D130" s="99"/>
      <c r="E130" s="98"/>
      <c r="F130" s="95"/>
      <c r="G130" s="27"/>
      <c r="H130" s="105"/>
      <c r="I130" s="111">
        <f>IF(Install_Agenc[[#This Row],[MOTIF]]="",0,Install_Agenc[[#This Row],[MONTANT HTVA REALISE]])</f>
        <v>0</v>
      </c>
      <c r="J130" s="32"/>
      <c r="L130" s="55">
        <f t="shared" si="2"/>
        <v>0</v>
      </c>
    </row>
    <row r="131" spans="1:12" ht="15.75" thickBot="1">
      <c r="A131" s="204" t="str">
        <f>IF(ISBLANK(Install_Agenc[[#This Row],[DATE]]),"",ROW(Install_Agenc[[#This Row],[NUM]])-ROW($A$19))</f>
        <v/>
      </c>
      <c r="B131" s="33"/>
      <c r="C131" s="98"/>
      <c r="D131" s="99"/>
      <c r="E131" s="98"/>
      <c r="F131" s="95"/>
      <c r="G131" s="27"/>
      <c r="H131" s="105"/>
      <c r="I131" s="111">
        <f>IF(Install_Agenc[[#This Row],[MOTIF]]="",0,Install_Agenc[[#This Row],[MONTANT HTVA REALISE]])</f>
        <v>0</v>
      </c>
      <c r="J131" s="32"/>
      <c r="L131" s="55">
        <f t="shared" si="2"/>
        <v>0</v>
      </c>
    </row>
    <row r="132" spans="1:12" ht="15.75" thickBot="1">
      <c r="A132" s="204" t="str">
        <f>IF(ISBLANK(Install_Agenc[[#This Row],[DATE]]),"",ROW(Install_Agenc[[#This Row],[NUM]])-ROW($A$19))</f>
        <v/>
      </c>
      <c r="B132" s="33"/>
      <c r="C132" s="98"/>
      <c r="D132" s="99"/>
      <c r="E132" s="98"/>
      <c r="F132" s="95"/>
      <c r="G132" s="27"/>
      <c r="H132" s="105"/>
      <c r="I132" s="111">
        <f>IF(Install_Agenc[[#This Row],[MOTIF]]="",0,Install_Agenc[[#This Row],[MONTANT HTVA REALISE]])</f>
        <v>0</v>
      </c>
      <c r="J132" s="32"/>
      <c r="L132" s="55">
        <f t="shared" si="2"/>
        <v>0</v>
      </c>
    </row>
    <row r="133" spans="1:12" ht="15.75" thickBot="1">
      <c r="A133" s="204" t="str">
        <f>IF(ISBLANK(Install_Agenc[[#This Row],[DATE]]),"",ROW(Install_Agenc[[#This Row],[NUM]])-ROW($A$19))</f>
        <v/>
      </c>
      <c r="B133" s="33"/>
      <c r="C133" s="98"/>
      <c r="D133" s="99"/>
      <c r="E133" s="98"/>
      <c r="F133" s="95"/>
      <c r="G133" s="27"/>
      <c r="H133" s="105"/>
      <c r="I133" s="111">
        <f>IF(Install_Agenc[[#This Row],[MOTIF]]="",0,Install_Agenc[[#This Row],[MONTANT HTVA REALISE]])</f>
        <v>0</v>
      </c>
      <c r="J133" s="32"/>
      <c r="L133" s="55">
        <f t="shared" si="2"/>
        <v>0</v>
      </c>
    </row>
    <row r="134" spans="1:12" ht="15.75" thickBot="1">
      <c r="A134" s="204" t="str">
        <f>IF(ISBLANK(Install_Agenc[[#This Row],[DATE]]),"",ROW(Install_Agenc[[#This Row],[NUM]])-ROW($A$19))</f>
        <v/>
      </c>
      <c r="B134" s="33"/>
      <c r="C134" s="98"/>
      <c r="D134" s="99"/>
      <c r="E134" s="98"/>
      <c r="F134" s="95"/>
      <c r="G134" s="27"/>
      <c r="H134" s="105"/>
      <c r="I134" s="111">
        <f>IF(Install_Agenc[[#This Row],[MOTIF]]="",0,Install_Agenc[[#This Row],[MONTANT HTVA REALISE]])</f>
        <v>0</v>
      </c>
      <c r="J134" s="32"/>
      <c r="L134" s="55">
        <f t="shared" si="2"/>
        <v>0</v>
      </c>
    </row>
    <row r="135" spans="1:12" ht="15.75" thickBot="1">
      <c r="A135" s="204" t="str">
        <f>IF(ISBLANK(Install_Agenc[[#This Row],[DATE]]),"",ROW(Install_Agenc[[#This Row],[NUM]])-ROW($A$19))</f>
        <v/>
      </c>
      <c r="B135" s="33"/>
      <c r="C135" s="98"/>
      <c r="D135" s="99"/>
      <c r="E135" s="98"/>
      <c r="F135" s="95"/>
      <c r="G135" s="27"/>
      <c r="H135" s="105"/>
      <c r="I135" s="111">
        <f>IF(Install_Agenc[[#This Row],[MOTIF]]="",0,Install_Agenc[[#This Row],[MONTANT HTVA REALISE]])</f>
        <v>0</v>
      </c>
      <c r="J135" s="32"/>
      <c r="L135" s="55">
        <f t="shared" si="2"/>
        <v>0</v>
      </c>
    </row>
    <row r="136" spans="1:12" ht="15.75" thickBot="1">
      <c r="A136" s="204" t="str">
        <f>IF(ISBLANK(Install_Agenc[[#This Row],[DATE]]),"",ROW(Install_Agenc[[#This Row],[NUM]])-ROW($A$19))</f>
        <v/>
      </c>
      <c r="B136" s="33"/>
      <c r="C136" s="98"/>
      <c r="D136" s="99"/>
      <c r="E136" s="98"/>
      <c r="F136" s="95"/>
      <c r="G136" s="27"/>
      <c r="H136" s="105"/>
      <c r="I136" s="111">
        <f>IF(Install_Agenc[[#This Row],[MOTIF]]="",0,Install_Agenc[[#This Row],[MONTANT HTVA REALISE]])</f>
        <v>0</v>
      </c>
      <c r="J136" s="32"/>
      <c r="L136" s="55">
        <f t="shared" si="2"/>
        <v>0</v>
      </c>
    </row>
    <row r="137" spans="1:12" ht="15.75" thickBot="1">
      <c r="A137" s="204" t="str">
        <f>IF(ISBLANK(Install_Agenc[[#This Row],[DATE]]),"",ROW(Install_Agenc[[#This Row],[NUM]])-ROW($A$19))</f>
        <v/>
      </c>
      <c r="B137" s="33"/>
      <c r="C137" s="98"/>
      <c r="D137" s="99"/>
      <c r="E137" s="98"/>
      <c r="F137" s="95"/>
      <c r="G137" s="27"/>
      <c r="H137" s="105"/>
      <c r="I137" s="111">
        <f>IF(Install_Agenc[[#This Row],[MOTIF]]="",0,Install_Agenc[[#This Row],[MONTANT HTVA REALISE]])</f>
        <v>0</v>
      </c>
      <c r="J137" s="32"/>
      <c r="L137" s="55">
        <f t="shared" si="2"/>
        <v>0</v>
      </c>
    </row>
    <row r="138" spans="1:12" ht="15.75" thickBot="1">
      <c r="A138" s="204" t="str">
        <f>IF(ISBLANK(Install_Agenc[[#This Row],[DATE]]),"",ROW(Install_Agenc[[#This Row],[NUM]])-ROW($A$19))</f>
        <v/>
      </c>
      <c r="B138" s="33"/>
      <c r="C138" s="98"/>
      <c r="D138" s="99"/>
      <c r="E138" s="98"/>
      <c r="F138" s="95"/>
      <c r="G138" s="27"/>
      <c r="H138" s="105"/>
      <c r="I138" s="111">
        <f>IF(Install_Agenc[[#This Row],[MOTIF]]="",0,Install_Agenc[[#This Row],[MONTANT HTVA REALISE]])</f>
        <v>0</v>
      </c>
      <c r="J138" s="32"/>
      <c r="L138" s="55">
        <f t="shared" si="2"/>
        <v>0</v>
      </c>
    </row>
    <row r="139" spans="1:12" ht="15.75" thickBot="1">
      <c r="A139" s="204" t="str">
        <f>IF(ISBLANK(Install_Agenc[[#This Row],[DATE]]),"",ROW(Install_Agenc[[#This Row],[NUM]])-ROW($A$19))</f>
        <v/>
      </c>
      <c r="B139" s="33"/>
      <c r="C139" s="98"/>
      <c r="D139" s="99"/>
      <c r="E139" s="98"/>
      <c r="F139" s="95"/>
      <c r="G139" s="27"/>
      <c r="H139" s="105"/>
      <c r="I139" s="111">
        <f>IF(Install_Agenc[[#This Row],[MOTIF]]="",0,Install_Agenc[[#This Row],[MONTANT HTVA REALISE]])</f>
        <v>0</v>
      </c>
      <c r="J139" s="32"/>
      <c r="L139" s="55">
        <f t="shared" si="2"/>
        <v>0</v>
      </c>
    </row>
    <row r="140" spans="1:12" ht="15.75" thickBot="1">
      <c r="A140" s="204" t="str">
        <f>IF(ISBLANK(Install_Agenc[[#This Row],[DATE]]),"",ROW(Install_Agenc[[#This Row],[NUM]])-ROW($A$19))</f>
        <v/>
      </c>
      <c r="B140" s="33"/>
      <c r="C140" s="98"/>
      <c r="D140" s="99"/>
      <c r="E140" s="98"/>
      <c r="F140" s="95"/>
      <c r="G140" s="27"/>
      <c r="H140" s="105"/>
      <c r="I140" s="111">
        <f>IF(Install_Agenc[[#This Row],[MOTIF]]="",0,Install_Agenc[[#This Row],[MONTANT HTVA REALISE]])</f>
        <v>0</v>
      </c>
      <c r="J140" s="32"/>
      <c r="L140" s="55">
        <f t="shared" si="2"/>
        <v>0</v>
      </c>
    </row>
    <row r="141" spans="1:12" ht="15.75" thickBot="1">
      <c r="A141" s="204" t="str">
        <f>IF(ISBLANK(Install_Agenc[[#This Row],[DATE]]),"",ROW(Install_Agenc[[#This Row],[NUM]])-ROW($A$19))</f>
        <v/>
      </c>
      <c r="B141" s="33"/>
      <c r="C141" s="98"/>
      <c r="D141" s="99"/>
      <c r="E141" s="98"/>
      <c r="F141" s="95"/>
      <c r="G141" s="27"/>
      <c r="H141" s="105"/>
      <c r="I141" s="111">
        <f>IF(Install_Agenc[[#This Row],[MOTIF]]="",0,Install_Agenc[[#This Row],[MONTANT HTVA REALISE]])</f>
        <v>0</v>
      </c>
      <c r="J141" s="32"/>
      <c r="L141" s="55">
        <f t="shared" si="2"/>
        <v>0</v>
      </c>
    </row>
    <row r="142" spans="1:12" ht="15.75" thickBot="1">
      <c r="A142" s="204" t="str">
        <f>IF(ISBLANK(Install_Agenc[[#This Row],[DATE]]),"",ROW(Install_Agenc[[#This Row],[NUM]])-ROW($A$19))</f>
        <v/>
      </c>
      <c r="B142" s="33"/>
      <c r="C142" s="98"/>
      <c r="D142" s="99"/>
      <c r="E142" s="98"/>
      <c r="F142" s="95"/>
      <c r="G142" s="27"/>
      <c r="H142" s="105"/>
      <c r="I142" s="111">
        <f>IF(Install_Agenc[[#This Row],[MOTIF]]="",0,Install_Agenc[[#This Row],[MONTANT HTVA REALISE]])</f>
        <v>0</v>
      </c>
      <c r="J142" s="32"/>
      <c r="L142" s="55">
        <f t="shared" si="2"/>
        <v>0</v>
      </c>
    </row>
    <row r="143" spans="1:12" ht="15.75" thickBot="1">
      <c r="A143" s="204" t="str">
        <f>IF(ISBLANK(Install_Agenc[[#This Row],[DATE]]),"",ROW(Install_Agenc[[#This Row],[NUM]])-ROW($A$19))</f>
        <v/>
      </c>
      <c r="B143" s="33"/>
      <c r="C143" s="98"/>
      <c r="D143" s="99"/>
      <c r="E143" s="98"/>
      <c r="F143" s="95"/>
      <c r="G143" s="27"/>
      <c r="H143" s="105"/>
      <c r="I143" s="111">
        <f>IF(Install_Agenc[[#This Row],[MOTIF]]="",0,Install_Agenc[[#This Row],[MONTANT HTVA REALISE]])</f>
        <v>0</v>
      </c>
      <c r="J143" s="32"/>
      <c r="L143" s="55">
        <f t="shared" si="2"/>
        <v>0</v>
      </c>
    </row>
    <row r="144" spans="1:12" ht="15.75" thickBot="1">
      <c r="A144" s="204" t="str">
        <f>IF(ISBLANK(Install_Agenc[[#This Row],[DATE]]),"",ROW(Install_Agenc[[#This Row],[NUM]])-ROW($A$19))</f>
        <v/>
      </c>
      <c r="B144" s="33"/>
      <c r="C144" s="98"/>
      <c r="D144" s="99"/>
      <c r="E144" s="98"/>
      <c r="F144" s="95"/>
      <c r="G144" s="27"/>
      <c r="H144" s="105"/>
      <c r="I144" s="111">
        <f>IF(Install_Agenc[[#This Row],[MOTIF]]="",0,Install_Agenc[[#This Row],[MONTANT HTVA REALISE]])</f>
        <v>0</v>
      </c>
      <c r="J144" s="32"/>
      <c r="L144" s="55">
        <f t="shared" si="2"/>
        <v>0</v>
      </c>
    </row>
    <row r="145" spans="1:12" ht="15.75" thickBot="1">
      <c r="A145" s="204" t="str">
        <f>IF(ISBLANK(Install_Agenc[[#This Row],[DATE]]),"",ROW(Install_Agenc[[#This Row],[NUM]])-ROW($A$19))</f>
        <v/>
      </c>
      <c r="B145" s="33"/>
      <c r="C145" s="98"/>
      <c r="D145" s="99"/>
      <c r="E145" s="98"/>
      <c r="F145" s="95"/>
      <c r="G145" s="27"/>
      <c r="H145" s="105"/>
      <c r="I145" s="111">
        <f>IF(Install_Agenc[[#This Row],[MOTIF]]="",0,Install_Agenc[[#This Row],[MONTANT HTVA REALISE]])</f>
        <v>0</v>
      </c>
      <c r="J145" s="32"/>
      <c r="L145" s="55">
        <f t="shared" si="2"/>
        <v>0</v>
      </c>
    </row>
    <row r="146" spans="1:12" ht="15.75" thickBot="1">
      <c r="A146" s="204" t="str">
        <f>IF(ISBLANK(Install_Agenc[[#This Row],[DATE]]),"",ROW(Install_Agenc[[#This Row],[NUM]])-ROW($A$19))</f>
        <v/>
      </c>
      <c r="B146" s="33"/>
      <c r="C146" s="98"/>
      <c r="D146" s="99"/>
      <c r="E146" s="98"/>
      <c r="F146" s="95"/>
      <c r="G146" s="27"/>
      <c r="H146" s="105"/>
      <c r="I146" s="111">
        <f>IF(Install_Agenc[[#This Row],[MOTIF]]="",0,Install_Agenc[[#This Row],[MONTANT HTVA REALISE]])</f>
        <v>0</v>
      </c>
      <c r="J146" s="32"/>
      <c r="L146" s="55">
        <f t="shared" si="2"/>
        <v>0</v>
      </c>
    </row>
    <row r="147" spans="1:12" ht="15.75" thickBot="1">
      <c r="A147" s="204" t="str">
        <f>IF(ISBLANK(Install_Agenc[[#This Row],[DATE]]),"",ROW(Install_Agenc[[#This Row],[NUM]])-ROW($A$19))</f>
        <v/>
      </c>
      <c r="B147" s="33"/>
      <c r="C147" s="98"/>
      <c r="D147" s="99"/>
      <c r="E147" s="98"/>
      <c r="F147" s="95"/>
      <c r="G147" s="27"/>
      <c r="H147" s="105"/>
      <c r="I147" s="111">
        <f>IF(Install_Agenc[[#This Row],[MOTIF]]="",0,Install_Agenc[[#This Row],[MONTANT HTVA REALISE]])</f>
        <v>0</v>
      </c>
      <c r="J147" s="32"/>
      <c r="L147" s="55">
        <f t="shared" si="2"/>
        <v>0</v>
      </c>
    </row>
    <row r="148" spans="1:12" ht="15.75" thickBot="1">
      <c r="A148" s="204" t="str">
        <f>IF(ISBLANK(Install_Agenc[[#This Row],[DATE]]),"",ROW(Install_Agenc[[#This Row],[NUM]])-ROW($A$19))</f>
        <v/>
      </c>
      <c r="B148" s="33"/>
      <c r="C148" s="98"/>
      <c r="D148" s="99"/>
      <c r="E148" s="98"/>
      <c r="F148" s="95"/>
      <c r="G148" s="27"/>
      <c r="H148" s="105"/>
      <c r="I148" s="111">
        <f>IF(Install_Agenc[[#This Row],[MOTIF]]="",0,Install_Agenc[[#This Row],[MONTANT HTVA REALISE]])</f>
        <v>0</v>
      </c>
      <c r="J148" s="32"/>
      <c r="L148" s="55">
        <f t="shared" si="2"/>
        <v>0</v>
      </c>
    </row>
    <row r="149" spans="1:12" ht="15.75" thickBot="1">
      <c r="A149" s="204" t="str">
        <f>IF(ISBLANK(Install_Agenc[[#This Row],[DATE]]),"",ROW(Install_Agenc[[#This Row],[NUM]])-ROW($A$19))</f>
        <v/>
      </c>
      <c r="B149" s="33"/>
      <c r="C149" s="98"/>
      <c r="D149" s="99"/>
      <c r="E149" s="98"/>
      <c r="F149" s="95"/>
      <c r="G149" s="27"/>
      <c r="H149" s="105"/>
      <c r="I149" s="111">
        <f>IF(Install_Agenc[[#This Row],[MOTIF]]="",0,Install_Agenc[[#This Row],[MONTANT HTVA REALISE]])</f>
        <v>0</v>
      </c>
      <c r="J149" s="32"/>
      <c r="L149" s="55">
        <f t="shared" si="2"/>
        <v>0</v>
      </c>
    </row>
    <row r="150" spans="1:12" ht="15.75" thickBot="1">
      <c r="A150" s="204" t="str">
        <f>IF(ISBLANK(Install_Agenc[[#This Row],[DATE]]),"",ROW(Install_Agenc[[#This Row],[NUM]])-ROW($A$19))</f>
        <v/>
      </c>
      <c r="B150" s="33"/>
      <c r="C150" s="98"/>
      <c r="D150" s="99"/>
      <c r="E150" s="98"/>
      <c r="F150" s="95"/>
      <c r="G150" s="27"/>
      <c r="H150" s="105"/>
      <c r="I150" s="111">
        <f>IF(Install_Agenc[[#This Row],[MOTIF]]="",0,Install_Agenc[[#This Row],[MONTANT HTVA REALISE]])</f>
        <v>0</v>
      </c>
      <c r="J150" s="32"/>
      <c r="L150" s="55">
        <f t="shared" si="2"/>
        <v>0</v>
      </c>
    </row>
    <row r="151" spans="1:12" ht="15.75" thickBot="1">
      <c r="A151" s="204" t="str">
        <f>IF(ISBLANK(Install_Agenc[[#This Row],[DATE]]),"",ROW(Install_Agenc[[#This Row],[NUM]])-ROW($A$19))</f>
        <v/>
      </c>
      <c r="B151" s="33"/>
      <c r="C151" s="98"/>
      <c r="D151" s="99"/>
      <c r="E151" s="98"/>
      <c r="F151" s="95"/>
      <c r="G151" s="27"/>
      <c r="H151" s="105"/>
      <c r="I151" s="111">
        <f>IF(Install_Agenc[[#This Row],[MOTIF]]="",0,Install_Agenc[[#This Row],[MONTANT HTVA REALISE]])</f>
        <v>0</v>
      </c>
      <c r="J151" s="32"/>
      <c r="L151" s="55">
        <f t="shared" ref="L151:L214" si="3">+F151-I151</f>
        <v>0</v>
      </c>
    </row>
    <row r="152" spans="1:12" ht="15.75" thickBot="1">
      <c r="A152" s="204" t="str">
        <f>IF(ISBLANK(Install_Agenc[[#This Row],[DATE]]),"",ROW(Install_Agenc[[#This Row],[NUM]])-ROW($A$19))</f>
        <v/>
      </c>
      <c r="B152" s="33"/>
      <c r="C152" s="98"/>
      <c r="D152" s="99"/>
      <c r="E152" s="98"/>
      <c r="F152" s="95"/>
      <c r="G152" s="27"/>
      <c r="H152" s="105"/>
      <c r="I152" s="111">
        <f>IF(Install_Agenc[[#This Row],[MOTIF]]="",0,Install_Agenc[[#This Row],[MONTANT HTVA REALISE]])</f>
        <v>0</v>
      </c>
      <c r="J152" s="32"/>
      <c r="L152" s="55">
        <f t="shared" si="3"/>
        <v>0</v>
      </c>
    </row>
    <row r="153" spans="1:12" ht="15.75" thickBot="1">
      <c r="A153" s="204" t="str">
        <f>IF(ISBLANK(Install_Agenc[[#This Row],[DATE]]),"",ROW(Install_Agenc[[#This Row],[NUM]])-ROW($A$19))</f>
        <v/>
      </c>
      <c r="B153" s="33"/>
      <c r="C153" s="98"/>
      <c r="D153" s="99"/>
      <c r="E153" s="98"/>
      <c r="F153" s="95"/>
      <c r="G153" s="27"/>
      <c r="H153" s="105"/>
      <c r="I153" s="111">
        <f>IF(Install_Agenc[[#This Row],[MOTIF]]="",0,Install_Agenc[[#This Row],[MONTANT HTVA REALISE]])</f>
        <v>0</v>
      </c>
      <c r="J153" s="32"/>
      <c r="L153" s="55">
        <f t="shared" si="3"/>
        <v>0</v>
      </c>
    </row>
    <row r="154" spans="1:12" ht="15.75" thickBot="1">
      <c r="A154" s="204" t="str">
        <f>IF(ISBLANK(Install_Agenc[[#This Row],[DATE]]),"",ROW(Install_Agenc[[#This Row],[NUM]])-ROW($A$19))</f>
        <v/>
      </c>
      <c r="B154" s="33"/>
      <c r="C154" s="98"/>
      <c r="D154" s="99"/>
      <c r="E154" s="98"/>
      <c r="F154" s="95"/>
      <c r="G154" s="27"/>
      <c r="H154" s="105"/>
      <c r="I154" s="111">
        <f>IF(Install_Agenc[[#This Row],[MOTIF]]="",0,Install_Agenc[[#This Row],[MONTANT HTVA REALISE]])</f>
        <v>0</v>
      </c>
      <c r="J154" s="32"/>
      <c r="L154" s="55">
        <f t="shared" si="3"/>
        <v>0</v>
      </c>
    </row>
    <row r="155" spans="1:12" ht="15.75" thickBot="1">
      <c r="A155" s="204" t="str">
        <f>IF(ISBLANK(Install_Agenc[[#This Row],[DATE]]),"",ROW(Install_Agenc[[#This Row],[NUM]])-ROW($A$19))</f>
        <v/>
      </c>
      <c r="B155" s="33"/>
      <c r="C155" s="98"/>
      <c r="D155" s="99"/>
      <c r="E155" s="98"/>
      <c r="F155" s="95"/>
      <c r="G155" s="27"/>
      <c r="H155" s="105"/>
      <c r="I155" s="111">
        <f>IF(Install_Agenc[[#This Row],[MOTIF]]="",0,Install_Agenc[[#This Row],[MONTANT HTVA REALISE]])</f>
        <v>0</v>
      </c>
      <c r="J155" s="32"/>
      <c r="L155" s="55">
        <f t="shared" si="3"/>
        <v>0</v>
      </c>
    </row>
    <row r="156" spans="1:12" ht="15.75" thickBot="1">
      <c r="A156" s="204" t="str">
        <f>IF(ISBLANK(Install_Agenc[[#This Row],[DATE]]),"",ROW(Install_Agenc[[#This Row],[NUM]])-ROW($A$19))</f>
        <v/>
      </c>
      <c r="B156" s="33"/>
      <c r="C156" s="98"/>
      <c r="D156" s="99"/>
      <c r="E156" s="98"/>
      <c r="F156" s="95"/>
      <c r="G156" s="27"/>
      <c r="H156" s="105"/>
      <c r="I156" s="111">
        <f>IF(Install_Agenc[[#This Row],[MOTIF]]="",0,Install_Agenc[[#This Row],[MONTANT HTVA REALISE]])</f>
        <v>0</v>
      </c>
      <c r="J156" s="32"/>
      <c r="L156" s="55">
        <f t="shared" si="3"/>
        <v>0</v>
      </c>
    </row>
    <row r="157" spans="1:12" ht="15.75" thickBot="1">
      <c r="A157" s="204" t="str">
        <f>IF(ISBLANK(Install_Agenc[[#This Row],[DATE]]),"",ROW(Install_Agenc[[#This Row],[NUM]])-ROW($A$19))</f>
        <v/>
      </c>
      <c r="B157" s="33"/>
      <c r="C157" s="98"/>
      <c r="D157" s="99"/>
      <c r="E157" s="98"/>
      <c r="F157" s="95"/>
      <c r="G157" s="27"/>
      <c r="H157" s="105"/>
      <c r="I157" s="111">
        <f>IF(Install_Agenc[[#This Row],[MOTIF]]="",0,Install_Agenc[[#This Row],[MONTANT HTVA REALISE]])</f>
        <v>0</v>
      </c>
      <c r="J157" s="32"/>
      <c r="L157" s="55">
        <f t="shared" si="3"/>
        <v>0</v>
      </c>
    </row>
    <row r="158" spans="1:12" ht="15.75" thickBot="1">
      <c r="A158" s="204" t="str">
        <f>IF(ISBLANK(Install_Agenc[[#This Row],[DATE]]),"",ROW(Install_Agenc[[#This Row],[NUM]])-ROW($A$19))</f>
        <v/>
      </c>
      <c r="B158" s="33"/>
      <c r="C158" s="98"/>
      <c r="D158" s="99"/>
      <c r="E158" s="98"/>
      <c r="F158" s="95"/>
      <c r="G158" s="27"/>
      <c r="H158" s="105"/>
      <c r="I158" s="111">
        <f>IF(Install_Agenc[[#This Row],[MOTIF]]="",0,Install_Agenc[[#This Row],[MONTANT HTVA REALISE]])</f>
        <v>0</v>
      </c>
      <c r="J158" s="32"/>
      <c r="L158" s="55">
        <f t="shared" si="3"/>
        <v>0</v>
      </c>
    </row>
    <row r="159" spans="1:12" ht="15.75" thickBot="1">
      <c r="A159" s="204" t="str">
        <f>IF(ISBLANK(Install_Agenc[[#This Row],[DATE]]),"",ROW(Install_Agenc[[#This Row],[NUM]])-ROW($A$19))</f>
        <v/>
      </c>
      <c r="B159" s="33"/>
      <c r="C159" s="98"/>
      <c r="D159" s="99"/>
      <c r="E159" s="98"/>
      <c r="F159" s="95"/>
      <c r="G159" s="27"/>
      <c r="H159" s="105"/>
      <c r="I159" s="111">
        <f>IF(Install_Agenc[[#This Row],[MOTIF]]="",0,Install_Agenc[[#This Row],[MONTANT HTVA REALISE]])</f>
        <v>0</v>
      </c>
      <c r="J159" s="32"/>
      <c r="L159" s="55">
        <f t="shared" si="3"/>
        <v>0</v>
      </c>
    </row>
    <row r="160" spans="1:12" ht="15.75" thickBot="1">
      <c r="A160" s="204" t="str">
        <f>IF(ISBLANK(Install_Agenc[[#This Row],[DATE]]),"",ROW(Install_Agenc[[#This Row],[NUM]])-ROW($A$19))</f>
        <v/>
      </c>
      <c r="B160" s="33"/>
      <c r="C160" s="98"/>
      <c r="D160" s="99"/>
      <c r="E160" s="98"/>
      <c r="F160" s="95"/>
      <c r="G160" s="27"/>
      <c r="H160" s="105"/>
      <c r="I160" s="111">
        <f>IF(Install_Agenc[[#This Row],[MOTIF]]="",0,Install_Agenc[[#This Row],[MONTANT HTVA REALISE]])</f>
        <v>0</v>
      </c>
      <c r="J160" s="32"/>
      <c r="L160" s="55">
        <f t="shared" si="3"/>
        <v>0</v>
      </c>
    </row>
    <row r="161" spans="1:12" ht="15.75" thickBot="1">
      <c r="A161" s="204" t="str">
        <f>IF(ISBLANK(Install_Agenc[[#This Row],[DATE]]),"",ROW(Install_Agenc[[#This Row],[NUM]])-ROW($A$19))</f>
        <v/>
      </c>
      <c r="B161" s="33"/>
      <c r="C161" s="98"/>
      <c r="D161" s="99"/>
      <c r="E161" s="98"/>
      <c r="F161" s="95"/>
      <c r="G161" s="27"/>
      <c r="H161" s="105"/>
      <c r="I161" s="111">
        <f>IF(Install_Agenc[[#This Row],[MOTIF]]="",0,Install_Agenc[[#This Row],[MONTANT HTVA REALISE]])</f>
        <v>0</v>
      </c>
      <c r="J161" s="32"/>
      <c r="L161" s="55">
        <f t="shared" si="3"/>
        <v>0</v>
      </c>
    </row>
    <row r="162" spans="1:12" ht="15.75" thickBot="1">
      <c r="A162" s="204" t="str">
        <f>IF(ISBLANK(Install_Agenc[[#This Row],[DATE]]),"",ROW(Install_Agenc[[#This Row],[NUM]])-ROW($A$19))</f>
        <v/>
      </c>
      <c r="B162" s="33"/>
      <c r="C162" s="98"/>
      <c r="D162" s="99"/>
      <c r="E162" s="98"/>
      <c r="F162" s="95"/>
      <c r="G162" s="27"/>
      <c r="H162" s="105"/>
      <c r="I162" s="111">
        <f>IF(Install_Agenc[[#This Row],[MOTIF]]="",0,Install_Agenc[[#This Row],[MONTANT HTVA REALISE]])</f>
        <v>0</v>
      </c>
      <c r="J162" s="32"/>
      <c r="L162" s="55">
        <f t="shared" si="3"/>
        <v>0</v>
      </c>
    </row>
    <row r="163" spans="1:12" ht="15.75" thickBot="1">
      <c r="A163" s="204" t="str">
        <f>IF(ISBLANK(Install_Agenc[[#This Row],[DATE]]),"",ROW(Install_Agenc[[#This Row],[NUM]])-ROW($A$19))</f>
        <v/>
      </c>
      <c r="B163" s="33"/>
      <c r="C163" s="98"/>
      <c r="D163" s="99"/>
      <c r="E163" s="98"/>
      <c r="F163" s="95"/>
      <c r="G163" s="27"/>
      <c r="H163" s="105"/>
      <c r="I163" s="111">
        <f>IF(Install_Agenc[[#This Row],[MOTIF]]="",0,Install_Agenc[[#This Row],[MONTANT HTVA REALISE]])</f>
        <v>0</v>
      </c>
      <c r="J163" s="32"/>
      <c r="L163" s="55">
        <f t="shared" si="3"/>
        <v>0</v>
      </c>
    </row>
    <row r="164" spans="1:12" ht="15.75" thickBot="1">
      <c r="A164" s="204" t="str">
        <f>IF(ISBLANK(Install_Agenc[[#This Row],[DATE]]),"",ROW(Install_Agenc[[#This Row],[NUM]])-ROW($A$19))</f>
        <v/>
      </c>
      <c r="B164" s="33"/>
      <c r="C164" s="98"/>
      <c r="D164" s="99"/>
      <c r="E164" s="98"/>
      <c r="F164" s="95"/>
      <c r="G164" s="27"/>
      <c r="H164" s="105"/>
      <c r="I164" s="111">
        <f>IF(Install_Agenc[[#This Row],[MOTIF]]="",0,Install_Agenc[[#This Row],[MONTANT HTVA REALISE]])</f>
        <v>0</v>
      </c>
      <c r="J164" s="32"/>
      <c r="L164" s="55">
        <f t="shared" si="3"/>
        <v>0</v>
      </c>
    </row>
    <row r="165" spans="1:12" ht="15.75" thickBot="1">
      <c r="A165" s="204" t="str">
        <f>IF(ISBLANK(Install_Agenc[[#This Row],[DATE]]),"",ROW(Install_Agenc[[#This Row],[NUM]])-ROW($A$19))</f>
        <v/>
      </c>
      <c r="B165" s="33"/>
      <c r="C165" s="98"/>
      <c r="D165" s="99"/>
      <c r="E165" s="98"/>
      <c r="F165" s="95"/>
      <c r="G165" s="27"/>
      <c r="H165" s="105"/>
      <c r="I165" s="111">
        <f>IF(Install_Agenc[[#This Row],[MOTIF]]="",0,Install_Agenc[[#This Row],[MONTANT HTVA REALISE]])</f>
        <v>0</v>
      </c>
      <c r="J165" s="32"/>
      <c r="L165" s="55">
        <f t="shared" si="3"/>
        <v>0</v>
      </c>
    </row>
    <row r="166" spans="1:12" ht="15.75" thickBot="1">
      <c r="A166" s="204" t="str">
        <f>IF(ISBLANK(Install_Agenc[[#This Row],[DATE]]),"",ROW(Install_Agenc[[#This Row],[NUM]])-ROW($A$19))</f>
        <v/>
      </c>
      <c r="B166" s="33"/>
      <c r="C166" s="98"/>
      <c r="D166" s="99"/>
      <c r="E166" s="98"/>
      <c r="F166" s="95"/>
      <c r="G166" s="27"/>
      <c r="H166" s="105"/>
      <c r="I166" s="111">
        <f>IF(Install_Agenc[[#This Row],[MOTIF]]="",0,Install_Agenc[[#This Row],[MONTANT HTVA REALISE]])</f>
        <v>0</v>
      </c>
      <c r="J166" s="32"/>
      <c r="L166" s="55">
        <f t="shared" si="3"/>
        <v>0</v>
      </c>
    </row>
    <row r="167" spans="1:12" ht="15.75" thickBot="1">
      <c r="A167" s="204" t="str">
        <f>IF(ISBLANK(Install_Agenc[[#This Row],[DATE]]),"",ROW(Install_Agenc[[#This Row],[NUM]])-ROW($A$19))</f>
        <v/>
      </c>
      <c r="B167" s="33"/>
      <c r="C167" s="98"/>
      <c r="D167" s="99"/>
      <c r="E167" s="98"/>
      <c r="F167" s="95"/>
      <c r="G167" s="27"/>
      <c r="H167" s="105"/>
      <c r="I167" s="111">
        <f>IF(Install_Agenc[[#This Row],[MOTIF]]="",0,Install_Agenc[[#This Row],[MONTANT HTVA REALISE]])</f>
        <v>0</v>
      </c>
      <c r="J167" s="32"/>
      <c r="L167" s="55">
        <f t="shared" si="3"/>
        <v>0</v>
      </c>
    </row>
    <row r="168" spans="1:12" ht="15.75" thickBot="1">
      <c r="A168" s="204" t="str">
        <f>IF(ISBLANK(Install_Agenc[[#This Row],[DATE]]),"",ROW(Install_Agenc[[#This Row],[NUM]])-ROW($A$19))</f>
        <v/>
      </c>
      <c r="B168" s="33"/>
      <c r="C168" s="98"/>
      <c r="D168" s="99"/>
      <c r="E168" s="98"/>
      <c r="F168" s="95"/>
      <c r="G168" s="27"/>
      <c r="H168" s="105"/>
      <c r="I168" s="111">
        <f>IF(Install_Agenc[[#This Row],[MOTIF]]="",0,Install_Agenc[[#This Row],[MONTANT HTVA REALISE]])</f>
        <v>0</v>
      </c>
      <c r="J168" s="32"/>
      <c r="L168" s="55">
        <f t="shared" si="3"/>
        <v>0</v>
      </c>
    </row>
    <row r="169" spans="1:12" ht="15.75" thickBot="1">
      <c r="A169" s="204" t="str">
        <f>IF(ISBLANK(Install_Agenc[[#This Row],[DATE]]),"",ROW(Install_Agenc[[#This Row],[NUM]])-ROW($A$19))</f>
        <v/>
      </c>
      <c r="B169" s="33"/>
      <c r="C169" s="98"/>
      <c r="D169" s="99"/>
      <c r="E169" s="98"/>
      <c r="F169" s="95"/>
      <c r="G169" s="27"/>
      <c r="H169" s="105"/>
      <c r="I169" s="111">
        <f>IF(Install_Agenc[[#This Row],[MOTIF]]="",0,Install_Agenc[[#This Row],[MONTANT HTVA REALISE]])</f>
        <v>0</v>
      </c>
      <c r="J169" s="32"/>
      <c r="L169" s="55">
        <f t="shared" si="3"/>
        <v>0</v>
      </c>
    </row>
    <row r="170" spans="1:12" ht="15.75" thickBot="1">
      <c r="A170" s="204" t="str">
        <f>IF(ISBLANK(Install_Agenc[[#This Row],[DATE]]),"",ROW(Install_Agenc[[#This Row],[NUM]])-ROW($A$19))</f>
        <v/>
      </c>
      <c r="B170" s="33"/>
      <c r="C170" s="98"/>
      <c r="D170" s="99"/>
      <c r="E170" s="98"/>
      <c r="F170" s="95"/>
      <c r="G170" s="27"/>
      <c r="H170" s="105"/>
      <c r="I170" s="111">
        <f>IF(Install_Agenc[[#This Row],[MOTIF]]="",0,Install_Agenc[[#This Row],[MONTANT HTVA REALISE]])</f>
        <v>0</v>
      </c>
      <c r="J170" s="32"/>
      <c r="L170" s="55">
        <f t="shared" si="3"/>
        <v>0</v>
      </c>
    </row>
    <row r="171" spans="1:12" ht="15.75" thickBot="1">
      <c r="A171" s="204" t="str">
        <f>IF(ISBLANK(Install_Agenc[[#This Row],[DATE]]),"",ROW(Install_Agenc[[#This Row],[NUM]])-ROW($A$19))</f>
        <v/>
      </c>
      <c r="B171" s="33"/>
      <c r="C171" s="98"/>
      <c r="D171" s="99"/>
      <c r="E171" s="98"/>
      <c r="F171" s="95"/>
      <c r="G171" s="27"/>
      <c r="H171" s="105"/>
      <c r="I171" s="111">
        <f>IF(Install_Agenc[[#This Row],[MOTIF]]="",0,Install_Agenc[[#This Row],[MONTANT HTVA REALISE]])</f>
        <v>0</v>
      </c>
      <c r="J171" s="32"/>
      <c r="L171" s="55">
        <f t="shared" si="3"/>
        <v>0</v>
      </c>
    </row>
    <row r="172" spans="1:12" ht="15.75" thickBot="1">
      <c r="A172" s="204" t="str">
        <f>IF(ISBLANK(Install_Agenc[[#This Row],[DATE]]),"",ROW(Install_Agenc[[#This Row],[NUM]])-ROW($A$19))</f>
        <v/>
      </c>
      <c r="B172" s="33"/>
      <c r="C172" s="98"/>
      <c r="D172" s="99"/>
      <c r="E172" s="98"/>
      <c r="F172" s="95"/>
      <c r="G172" s="27"/>
      <c r="H172" s="105"/>
      <c r="I172" s="111">
        <f>IF(Install_Agenc[[#This Row],[MOTIF]]="",0,Install_Agenc[[#This Row],[MONTANT HTVA REALISE]])</f>
        <v>0</v>
      </c>
      <c r="J172" s="32"/>
      <c r="L172" s="55">
        <f t="shared" si="3"/>
        <v>0</v>
      </c>
    </row>
    <row r="173" spans="1:12" ht="15.75" thickBot="1">
      <c r="A173" s="204" t="str">
        <f>IF(ISBLANK(Install_Agenc[[#This Row],[DATE]]),"",ROW(Install_Agenc[[#This Row],[NUM]])-ROW($A$19))</f>
        <v/>
      </c>
      <c r="B173" s="33"/>
      <c r="C173" s="98"/>
      <c r="D173" s="99"/>
      <c r="E173" s="98"/>
      <c r="F173" s="95"/>
      <c r="G173" s="27"/>
      <c r="H173" s="105"/>
      <c r="I173" s="111">
        <f>IF(Install_Agenc[[#This Row],[MOTIF]]="",0,Install_Agenc[[#This Row],[MONTANT HTVA REALISE]])</f>
        <v>0</v>
      </c>
      <c r="J173" s="32"/>
      <c r="L173" s="55">
        <f t="shared" si="3"/>
        <v>0</v>
      </c>
    </row>
    <row r="174" spans="1:12" ht="15.75" thickBot="1">
      <c r="A174" s="204" t="str">
        <f>IF(ISBLANK(Install_Agenc[[#This Row],[DATE]]),"",ROW(Install_Agenc[[#This Row],[NUM]])-ROW($A$19))</f>
        <v/>
      </c>
      <c r="B174" s="33"/>
      <c r="C174" s="98"/>
      <c r="D174" s="99"/>
      <c r="E174" s="98"/>
      <c r="F174" s="95"/>
      <c r="G174" s="27"/>
      <c r="H174" s="105"/>
      <c r="I174" s="111">
        <f>IF(Install_Agenc[[#This Row],[MOTIF]]="",0,Install_Agenc[[#This Row],[MONTANT HTVA REALISE]])</f>
        <v>0</v>
      </c>
      <c r="J174" s="32"/>
      <c r="L174" s="55">
        <f t="shared" si="3"/>
        <v>0</v>
      </c>
    </row>
    <row r="175" spans="1:12" ht="15.75" thickBot="1">
      <c r="A175" s="204" t="str">
        <f>IF(ISBLANK(Install_Agenc[[#This Row],[DATE]]),"",ROW(Install_Agenc[[#This Row],[NUM]])-ROW($A$19))</f>
        <v/>
      </c>
      <c r="B175" s="33"/>
      <c r="C175" s="98"/>
      <c r="D175" s="99"/>
      <c r="E175" s="98"/>
      <c r="F175" s="95"/>
      <c r="G175" s="27"/>
      <c r="H175" s="105"/>
      <c r="I175" s="111">
        <f>IF(Install_Agenc[[#This Row],[MOTIF]]="",0,Install_Agenc[[#This Row],[MONTANT HTVA REALISE]])</f>
        <v>0</v>
      </c>
      <c r="J175" s="32"/>
      <c r="L175" s="55">
        <f t="shared" si="3"/>
        <v>0</v>
      </c>
    </row>
    <row r="176" spans="1:12" ht="15.75" thickBot="1">
      <c r="A176" s="204" t="str">
        <f>IF(ISBLANK(Install_Agenc[[#This Row],[DATE]]),"",ROW(Install_Agenc[[#This Row],[NUM]])-ROW($A$19))</f>
        <v/>
      </c>
      <c r="B176" s="33"/>
      <c r="C176" s="98"/>
      <c r="D176" s="99"/>
      <c r="E176" s="98"/>
      <c r="F176" s="95"/>
      <c r="G176" s="27"/>
      <c r="H176" s="105"/>
      <c r="I176" s="111">
        <f>IF(Install_Agenc[[#This Row],[MOTIF]]="",0,Install_Agenc[[#This Row],[MONTANT HTVA REALISE]])</f>
        <v>0</v>
      </c>
      <c r="J176" s="32"/>
      <c r="L176" s="55">
        <f t="shared" si="3"/>
        <v>0</v>
      </c>
    </row>
    <row r="177" spans="1:12" ht="15.75" thickBot="1">
      <c r="A177" s="204" t="str">
        <f>IF(ISBLANK(Install_Agenc[[#This Row],[DATE]]),"",ROW(Install_Agenc[[#This Row],[NUM]])-ROW($A$19))</f>
        <v/>
      </c>
      <c r="B177" s="33"/>
      <c r="C177" s="98"/>
      <c r="D177" s="99"/>
      <c r="E177" s="98"/>
      <c r="F177" s="95"/>
      <c r="G177" s="27"/>
      <c r="H177" s="105"/>
      <c r="I177" s="111">
        <f>IF(Install_Agenc[[#This Row],[MOTIF]]="",0,Install_Agenc[[#This Row],[MONTANT HTVA REALISE]])</f>
        <v>0</v>
      </c>
      <c r="J177" s="32"/>
      <c r="L177" s="55">
        <f t="shared" si="3"/>
        <v>0</v>
      </c>
    </row>
    <row r="178" spans="1:12" ht="15.75" thickBot="1">
      <c r="A178" s="204" t="str">
        <f>IF(ISBLANK(Install_Agenc[[#This Row],[DATE]]),"",ROW(Install_Agenc[[#This Row],[NUM]])-ROW($A$19))</f>
        <v/>
      </c>
      <c r="B178" s="33"/>
      <c r="C178" s="98"/>
      <c r="D178" s="99"/>
      <c r="E178" s="98"/>
      <c r="F178" s="95"/>
      <c r="G178" s="27"/>
      <c r="H178" s="105"/>
      <c r="I178" s="111">
        <f>IF(Install_Agenc[[#This Row],[MOTIF]]="",0,Install_Agenc[[#This Row],[MONTANT HTVA REALISE]])</f>
        <v>0</v>
      </c>
      <c r="J178" s="32"/>
      <c r="L178" s="55">
        <f t="shared" si="3"/>
        <v>0</v>
      </c>
    </row>
    <row r="179" spans="1:12" ht="15.75" thickBot="1">
      <c r="A179" s="204" t="str">
        <f>IF(ISBLANK(Install_Agenc[[#This Row],[DATE]]),"",ROW(Install_Agenc[[#This Row],[NUM]])-ROW($A$19))</f>
        <v/>
      </c>
      <c r="B179" s="33"/>
      <c r="C179" s="98"/>
      <c r="D179" s="99"/>
      <c r="E179" s="98"/>
      <c r="F179" s="95"/>
      <c r="G179" s="27"/>
      <c r="H179" s="105"/>
      <c r="I179" s="111">
        <f>IF(Install_Agenc[[#This Row],[MOTIF]]="",0,Install_Agenc[[#This Row],[MONTANT HTVA REALISE]])</f>
        <v>0</v>
      </c>
      <c r="J179" s="32"/>
      <c r="L179" s="55">
        <f t="shared" si="3"/>
        <v>0</v>
      </c>
    </row>
    <row r="180" spans="1:12" ht="15.75" thickBot="1">
      <c r="A180" s="204" t="str">
        <f>IF(ISBLANK(Install_Agenc[[#This Row],[DATE]]),"",ROW(Install_Agenc[[#This Row],[NUM]])-ROW($A$19))</f>
        <v/>
      </c>
      <c r="B180" s="33"/>
      <c r="C180" s="98"/>
      <c r="D180" s="99"/>
      <c r="E180" s="98"/>
      <c r="F180" s="95"/>
      <c r="G180" s="27"/>
      <c r="H180" s="105"/>
      <c r="I180" s="111">
        <f>IF(Install_Agenc[[#This Row],[MOTIF]]="",0,Install_Agenc[[#This Row],[MONTANT HTVA REALISE]])</f>
        <v>0</v>
      </c>
      <c r="J180" s="32"/>
      <c r="L180" s="55">
        <f t="shared" si="3"/>
        <v>0</v>
      </c>
    </row>
    <row r="181" spans="1:12" ht="15.75" thickBot="1">
      <c r="A181" s="204" t="str">
        <f>IF(ISBLANK(Install_Agenc[[#This Row],[DATE]]),"",ROW(Install_Agenc[[#This Row],[NUM]])-ROW($A$19))</f>
        <v/>
      </c>
      <c r="B181" s="33"/>
      <c r="C181" s="98"/>
      <c r="D181" s="99"/>
      <c r="E181" s="98"/>
      <c r="F181" s="95"/>
      <c r="G181" s="27"/>
      <c r="H181" s="105"/>
      <c r="I181" s="111">
        <f>IF(Install_Agenc[[#This Row],[MOTIF]]="",0,Install_Agenc[[#This Row],[MONTANT HTVA REALISE]])</f>
        <v>0</v>
      </c>
      <c r="J181" s="32"/>
      <c r="L181" s="55">
        <f t="shared" si="3"/>
        <v>0</v>
      </c>
    </row>
    <row r="182" spans="1:12" ht="15.75" thickBot="1">
      <c r="A182" s="204" t="str">
        <f>IF(ISBLANK(Install_Agenc[[#This Row],[DATE]]),"",ROW(Install_Agenc[[#This Row],[NUM]])-ROW($A$19))</f>
        <v/>
      </c>
      <c r="B182" s="33"/>
      <c r="C182" s="98"/>
      <c r="D182" s="99"/>
      <c r="E182" s="98"/>
      <c r="F182" s="95"/>
      <c r="G182" s="27"/>
      <c r="H182" s="105"/>
      <c r="I182" s="111">
        <f>IF(Install_Agenc[[#This Row],[MOTIF]]="",0,Install_Agenc[[#This Row],[MONTANT HTVA REALISE]])</f>
        <v>0</v>
      </c>
      <c r="J182" s="32"/>
      <c r="L182" s="55">
        <f t="shared" si="3"/>
        <v>0</v>
      </c>
    </row>
    <row r="183" spans="1:12" ht="15.75" thickBot="1">
      <c r="A183" s="204" t="str">
        <f>IF(ISBLANK(Install_Agenc[[#This Row],[DATE]]),"",ROW(Install_Agenc[[#This Row],[NUM]])-ROW($A$19))</f>
        <v/>
      </c>
      <c r="B183" s="33"/>
      <c r="C183" s="98"/>
      <c r="D183" s="99"/>
      <c r="E183" s="98"/>
      <c r="F183" s="95"/>
      <c r="G183" s="27"/>
      <c r="H183" s="105"/>
      <c r="I183" s="111">
        <f>IF(Install_Agenc[[#This Row],[MOTIF]]="",0,Install_Agenc[[#This Row],[MONTANT HTVA REALISE]])</f>
        <v>0</v>
      </c>
      <c r="J183" s="32"/>
      <c r="L183" s="55">
        <f t="shared" si="3"/>
        <v>0</v>
      </c>
    </row>
    <row r="184" spans="1:12" ht="15.75" thickBot="1">
      <c r="A184" s="204" t="str">
        <f>IF(ISBLANK(Install_Agenc[[#This Row],[DATE]]),"",ROW(Install_Agenc[[#This Row],[NUM]])-ROW($A$19))</f>
        <v/>
      </c>
      <c r="B184" s="33"/>
      <c r="C184" s="98"/>
      <c r="D184" s="99"/>
      <c r="E184" s="98"/>
      <c r="F184" s="95"/>
      <c r="G184" s="27"/>
      <c r="H184" s="105"/>
      <c r="I184" s="111">
        <f>IF(Install_Agenc[[#This Row],[MOTIF]]="",0,Install_Agenc[[#This Row],[MONTANT HTVA REALISE]])</f>
        <v>0</v>
      </c>
      <c r="J184" s="32"/>
      <c r="L184" s="55">
        <f t="shared" si="3"/>
        <v>0</v>
      </c>
    </row>
    <row r="185" spans="1:12" ht="15.75" thickBot="1">
      <c r="A185" s="204" t="str">
        <f>IF(ISBLANK(Install_Agenc[[#This Row],[DATE]]),"",ROW(Install_Agenc[[#This Row],[NUM]])-ROW($A$19))</f>
        <v/>
      </c>
      <c r="B185" s="33"/>
      <c r="C185" s="98"/>
      <c r="D185" s="99"/>
      <c r="E185" s="98"/>
      <c r="F185" s="95"/>
      <c r="G185" s="27"/>
      <c r="H185" s="105"/>
      <c r="I185" s="111">
        <f>IF(Install_Agenc[[#This Row],[MOTIF]]="",0,Install_Agenc[[#This Row],[MONTANT HTVA REALISE]])</f>
        <v>0</v>
      </c>
      <c r="J185" s="32"/>
      <c r="L185" s="55">
        <f t="shared" si="3"/>
        <v>0</v>
      </c>
    </row>
    <row r="186" spans="1:12" ht="15.75" thickBot="1">
      <c r="A186" s="204" t="str">
        <f>IF(ISBLANK(Install_Agenc[[#This Row],[DATE]]),"",ROW(Install_Agenc[[#This Row],[NUM]])-ROW($A$19))</f>
        <v/>
      </c>
      <c r="B186" s="33"/>
      <c r="C186" s="98"/>
      <c r="D186" s="99"/>
      <c r="E186" s="98"/>
      <c r="F186" s="95"/>
      <c r="G186" s="27"/>
      <c r="H186" s="105"/>
      <c r="I186" s="111">
        <f>IF(Install_Agenc[[#This Row],[MOTIF]]="",0,Install_Agenc[[#This Row],[MONTANT HTVA REALISE]])</f>
        <v>0</v>
      </c>
      <c r="J186" s="32"/>
      <c r="L186" s="55">
        <f t="shared" si="3"/>
        <v>0</v>
      </c>
    </row>
    <row r="187" spans="1:12" ht="15.75" thickBot="1">
      <c r="A187" s="204" t="str">
        <f>IF(ISBLANK(Install_Agenc[[#This Row],[DATE]]),"",ROW(Install_Agenc[[#This Row],[NUM]])-ROW($A$19))</f>
        <v/>
      </c>
      <c r="B187" s="33"/>
      <c r="C187" s="98"/>
      <c r="D187" s="99"/>
      <c r="E187" s="98"/>
      <c r="F187" s="95"/>
      <c r="G187" s="27"/>
      <c r="H187" s="105"/>
      <c r="I187" s="111">
        <f>IF(Install_Agenc[[#This Row],[MOTIF]]="",0,Install_Agenc[[#This Row],[MONTANT HTVA REALISE]])</f>
        <v>0</v>
      </c>
      <c r="J187" s="32"/>
      <c r="L187" s="55">
        <f t="shared" si="3"/>
        <v>0</v>
      </c>
    </row>
    <row r="188" spans="1:12" ht="15.75" thickBot="1">
      <c r="A188" s="204" t="str">
        <f>IF(ISBLANK(Install_Agenc[[#This Row],[DATE]]),"",ROW(Install_Agenc[[#This Row],[NUM]])-ROW($A$19))</f>
        <v/>
      </c>
      <c r="B188" s="33"/>
      <c r="C188" s="98"/>
      <c r="D188" s="99"/>
      <c r="E188" s="98"/>
      <c r="F188" s="95"/>
      <c r="G188" s="27"/>
      <c r="H188" s="105"/>
      <c r="I188" s="111">
        <f>IF(Install_Agenc[[#This Row],[MOTIF]]="",0,Install_Agenc[[#This Row],[MONTANT HTVA REALISE]])</f>
        <v>0</v>
      </c>
      <c r="J188" s="32"/>
      <c r="L188" s="55">
        <f t="shared" si="3"/>
        <v>0</v>
      </c>
    </row>
    <row r="189" spans="1:12" ht="15.75" thickBot="1">
      <c r="A189" s="204" t="str">
        <f>IF(ISBLANK(Install_Agenc[[#This Row],[DATE]]),"",ROW(Install_Agenc[[#This Row],[NUM]])-ROW($A$19))</f>
        <v/>
      </c>
      <c r="B189" s="33"/>
      <c r="C189" s="98"/>
      <c r="D189" s="99"/>
      <c r="E189" s="98"/>
      <c r="F189" s="95"/>
      <c r="G189" s="27"/>
      <c r="H189" s="105"/>
      <c r="I189" s="111">
        <f>IF(Install_Agenc[[#This Row],[MOTIF]]="",0,Install_Agenc[[#This Row],[MONTANT HTVA REALISE]])</f>
        <v>0</v>
      </c>
      <c r="J189" s="32"/>
      <c r="L189" s="55">
        <f t="shared" si="3"/>
        <v>0</v>
      </c>
    </row>
    <row r="190" spans="1:12" ht="15.75" thickBot="1">
      <c r="A190" s="204" t="str">
        <f>IF(ISBLANK(Install_Agenc[[#This Row],[DATE]]),"",ROW(Install_Agenc[[#This Row],[NUM]])-ROW($A$19))</f>
        <v/>
      </c>
      <c r="B190" s="33"/>
      <c r="C190" s="98"/>
      <c r="D190" s="99"/>
      <c r="E190" s="98"/>
      <c r="F190" s="95"/>
      <c r="G190" s="27"/>
      <c r="H190" s="105"/>
      <c r="I190" s="111">
        <f>IF(Install_Agenc[[#This Row],[MOTIF]]="",0,Install_Agenc[[#This Row],[MONTANT HTVA REALISE]])</f>
        <v>0</v>
      </c>
      <c r="J190" s="32"/>
      <c r="L190" s="55">
        <f t="shared" si="3"/>
        <v>0</v>
      </c>
    </row>
    <row r="191" spans="1:12" ht="15.75" thickBot="1">
      <c r="A191" s="204" t="str">
        <f>IF(ISBLANK(Install_Agenc[[#This Row],[DATE]]),"",ROW(Install_Agenc[[#This Row],[NUM]])-ROW($A$19))</f>
        <v/>
      </c>
      <c r="B191" s="33"/>
      <c r="C191" s="98"/>
      <c r="D191" s="99"/>
      <c r="E191" s="98"/>
      <c r="F191" s="95"/>
      <c r="G191" s="27"/>
      <c r="H191" s="105"/>
      <c r="I191" s="111">
        <f>IF(Install_Agenc[[#This Row],[MOTIF]]="",0,Install_Agenc[[#This Row],[MONTANT HTVA REALISE]])</f>
        <v>0</v>
      </c>
      <c r="J191" s="32"/>
      <c r="L191" s="55">
        <f t="shared" si="3"/>
        <v>0</v>
      </c>
    </row>
    <row r="192" spans="1:12" ht="15.75" thickBot="1">
      <c r="A192" s="204" t="str">
        <f>IF(ISBLANK(Install_Agenc[[#This Row],[DATE]]),"",ROW(Install_Agenc[[#This Row],[NUM]])-ROW($A$19))</f>
        <v/>
      </c>
      <c r="B192" s="33"/>
      <c r="C192" s="98"/>
      <c r="D192" s="99"/>
      <c r="E192" s="98"/>
      <c r="F192" s="95"/>
      <c r="G192" s="27"/>
      <c r="H192" s="105"/>
      <c r="I192" s="111">
        <f>IF(Install_Agenc[[#This Row],[MOTIF]]="",0,Install_Agenc[[#This Row],[MONTANT HTVA REALISE]])</f>
        <v>0</v>
      </c>
      <c r="J192" s="32"/>
      <c r="L192" s="55">
        <f t="shared" si="3"/>
        <v>0</v>
      </c>
    </row>
    <row r="193" spans="1:12" ht="15.75" thickBot="1">
      <c r="A193" s="204" t="str">
        <f>IF(ISBLANK(Install_Agenc[[#This Row],[DATE]]),"",ROW(Install_Agenc[[#This Row],[NUM]])-ROW($A$19))</f>
        <v/>
      </c>
      <c r="B193" s="33"/>
      <c r="C193" s="98"/>
      <c r="D193" s="99"/>
      <c r="E193" s="98"/>
      <c r="F193" s="95"/>
      <c r="G193" s="27"/>
      <c r="H193" s="105"/>
      <c r="I193" s="111">
        <f>IF(Install_Agenc[[#This Row],[MOTIF]]="",0,Install_Agenc[[#This Row],[MONTANT HTVA REALISE]])</f>
        <v>0</v>
      </c>
      <c r="J193" s="32"/>
      <c r="L193" s="55">
        <f t="shared" si="3"/>
        <v>0</v>
      </c>
    </row>
    <row r="194" spans="1:12" ht="15.75" thickBot="1">
      <c r="A194" s="204" t="str">
        <f>IF(ISBLANK(Install_Agenc[[#This Row],[DATE]]),"",ROW(Install_Agenc[[#This Row],[NUM]])-ROW($A$19))</f>
        <v/>
      </c>
      <c r="B194" s="33"/>
      <c r="C194" s="98"/>
      <c r="D194" s="99"/>
      <c r="E194" s="98"/>
      <c r="F194" s="95"/>
      <c r="G194" s="27"/>
      <c r="H194" s="105"/>
      <c r="I194" s="111">
        <f>IF(Install_Agenc[[#This Row],[MOTIF]]="",0,Install_Agenc[[#This Row],[MONTANT HTVA REALISE]])</f>
        <v>0</v>
      </c>
      <c r="J194" s="32"/>
      <c r="L194" s="55">
        <f t="shared" si="3"/>
        <v>0</v>
      </c>
    </row>
    <row r="195" spans="1:12" ht="15.75" thickBot="1">
      <c r="A195" s="204" t="str">
        <f>IF(ISBLANK(Install_Agenc[[#This Row],[DATE]]),"",ROW(Install_Agenc[[#This Row],[NUM]])-ROW($A$19))</f>
        <v/>
      </c>
      <c r="B195" s="33"/>
      <c r="C195" s="98"/>
      <c r="D195" s="99"/>
      <c r="E195" s="98"/>
      <c r="F195" s="95"/>
      <c r="G195" s="27"/>
      <c r="H195" s="105"/>
      <c r="I195" s="111">
        <f>IF(Install_Agenc[[#This Row],[MOTIF]]="",0,Install_Agenc[[#This Row],[MONTANT HTVA REALISE]])</f>
        <v>0</v>
      </c>
      <c r="J195" s="32"/>
      <c r="L195" s="55">
        <f t="shared" si="3"/>
        <v>0</v>
      </c>
    </row>
    <row r="196" spans="1:12" ht="15.75" thickBot="1">
      <c r="A196" s="204" t="str">
        <f>IF(ISBLANK(Install_Agenc[[#This Row],[DATE]]),"",ROW(Install_Agenc[[#This Row],[NUM]])-ROW($A$19))</f>
        <v/>
      </c>
      <c r="B196" s="33"/>
      <c r="C196" s="98"/>
      <c r="D196" s="99"/>
      <c r="E196" s="98"/>
      <c r="F196" s="95"/>
      <c r="G196" s="27"/>
      <c r="H196" s="105"/>
      <c r="I196" s="111">
        <f>IF(Install_Agenc[[#This Row],[MOTIF]]="",0,Install_Agenc[[#This Row],[MONTANT HTVA REALISE]])</f>
        <v>0</v>
      </c>
      <c r="J196" s="32"/>
      <c r="L196" s="55">
        <f t="shared" si="3"/>
        <v>0</v>
      </c>
    </row>
    <row r="197" spans="1:12" ht="15.75" thickBot="1">
      <c r="A197" s="204" t="str">
        <f>IF(ISBLANK(Install_Agenc[[#This Row],[DATE]]),"",ROW(Install_Agenc[[#This Row],[NUM]])-ROW($A$19))</f>
        <v/>
      </c>
      <c r="B197" s="33"/>
      <c r="C197" s="98"/>
      <c r="D197" s="99"/>
      <c r="E197" s="98"/>
      <c r="F197" s="95"/>
      <c r="G197" s="27"/>
      <c r="H197" s="105"/>
      <c r="I197" s="111">
        <f>IF(Install_Agenc[[#This Row],[MOTIF]]="",0,Install_Agenc[[#This Row],[MONTANT HTVA REALISE]])</f>
        <v>0</v>
      </c>
      <c r="J197" s="32"/>
      <c r="L197" s="55">
        <f t="shared" si="3"/>
        <v>0</v>
      </c>
    </row>
    <row r="198" spans="1:12" ht="15.75" thickBot="1">
      <c r="A198" s="204" t="str">
        <f>IF(ISBLANK(Install_Agenc[[#This Row],[DATE]]),"",ROW(Install_Agenc[[#This Row],[NUM]])-ROW($A$19))</f>
        <v/>
      </c>
      <c r="B198" s="33"/>
      <c r="C198" s="98"/>
      <c r="D198" s="99"/>
      <c r="E198" s="98"/>
      <c r="F198" s="95"/>
      <c r="G198" s="27"/>
      <c r="H198" s="105"/>
      <c r="I198" s="111">
        <f>IF(Install_Agenc[[#This Row],[MOTIF]]="",0,Install_Agenc[[#This Row],[MONTANT HTVA REALISE]])</f>
        <v>0</v>
      </c>
      <c r="J198" s="32"/>
      <c r="L198" s="55">
        <f t="shared" si="3"/>
        <v>0</v>
      </c>
    </row>
    <row r="199" spans="1:12" ht="15.75" thickBot="1">
      <c r="A199" s="204" t="str">
        <f>IF(ISBLANK(Install_Agenc[[#This Row],[DATE]]),"",ROW(Install_Agenc[[#This Row],[NUM]])-ROW($A$19))</f>
        <v/>
      </c>
      <c r="B199" s="33"/>
      <c r="C199" s="98"/>
      <c r="D199" s="99"/>
      <c r="E199" s="98"/>
      <c r="F199" s="95"/>
      <c r="G199" s="27"/>
      <c r="H199" s="105"/>
      <c r="I199" s="111">
        <f>IF(Install_Agenc[[#This Row],[MOTIF]]="",0,Install_Agenc[[#This Row],[MONTANT HTVA REALISE]])</f>
        <v>0</v>
      </c>
      <c r="J199" s="32"/>
      <c r="L199" s="55">
        <f t="shared" si="3"/>
        <v>0</v>
      </c>
    </row>
    <row r="200" spans="1:12" ht="15.75" thickBot="1">
      <c r="A200" s="204" t="str">
        <f>IF(ISBLANK(Install_Agenc[[#This Row],[DATE]]),"",ROW(Install_Agenc[[#This Row],[NUM]])-ROW($A$19))</f>
        <v/>
      </c>
      <c r="B200" s="33"/>
      <c r="C200" s="98"/>
      <c r="D200" s="99"/>
      <c r="E200" s="98"/>
      <c r="F200" s="95"/>
      <c r="G200" s="27"/>
      <c r="H200" s="105"/>
      <c r="I200" s="111">
        <f>IF(Install_Agenc[[#This Row],[MOTIF]]="",0,Install_Agenc[[#This Row],[MONTANT HTVA REALISE]])</f>
        <v>0</v>
      </c>
      <c r="J200" s="32"/>
      <c r="L200" s="55">
        <f t="shared" si="3"/>
        <v>0</v>
      </c>
    </row>
    <row r="201" spans="1:12" ht="15.75" thickBot="1">
      <c r="A201" s="204" t="str">
        <f>IF(ISBLANK(Install_Agenc[[#This Row],[DATE]]),"",ROW(Install_Agenc[[#This Row],[NUM]])-ROW($A$19))</f>
        <v/>
      </c>
      <c r="B201" s="33"/>
      <c r="C201" s="98"/>
      <c r="D201" s="99"/>
      <c r="E201" s="98"/>
      <c r="F201" s="95"/>
      <c r="G201" s="27"/>
      <c r="H201" s="105"/>
      <c r="I201" s="111">
        <f>IF(Install_Agenc[[#This Row],[MOTIF]]="",0,Install_Agenc[[#This Row],[MONTANT HTVA REALISE]])</f>
        <v>0</v>
      </c>
      <c r="J201" s="32"/>
      <c r="L201" s="55">
        <f t="shared" si="3"/>
        <v>0</v>
      </c>
    </row>
    <row r="202" spans="1:12" ht="15.75" thickBot="1">
      <c r="A202" s="204" t="str">
        <f>IF(ISBLANK(Install_Agenc[[#This Row],[DATE]]),"",ROW(Install_Agenc[[#This Row],[NUM]])-ROW($A$19))</f>
        <v/>
      </c>
      <c r="B202" s="33"/>
      <c r="C202" s="98"/>
      <c r="D202" s="99"/>
      <c r="E202" s="98"/>
      <c r="F202" s="95"/>
      <c r="G202" s="27"/>
      <c r="H202" s="105"/>
      <c r="I202" s="111">
        <f>IF(Install_Agenc[[#This Row],[MOTIF]]="",0,Install_Agenc[[#This Row],[MONTANT HTVA REALISE]])</f>
        <v>0</v>
      </c>
      <c r="J202" s="32"/>
      <c r="L202" s="55">
        <f t="shared" si="3"/>
        <v>0</v>
      </c>
    </row>
    <row r="203" spans="1:12" ht="15.75" thickBot="1">
      <c r="A203" s="204" t="str">
        <f>IF(ISBLANK(Install_Agenc[[#This Row],[DATE]]),"",ROW(Install_Agenc[[#This Row],[NUM]])-ROW($A$19))</f>
        <v/>
      </c>
      <c r="B203" s="33"/>
      <c r="C203" s="98"/>
      <c r="D203" s="99"/>
      <c r="E203" s="98"/>
      <c r="F203" s="95"/>
      <c r="G203" s="27"/>
      <c r="H203" s="105"/>
      <c r="I203" s="111">
        <f>IF(Install_Agenc[[#This Row],[MOTIF]]="",0,Install_Agenc[[#This Row],[MONTANT HTVA REALISE]])</f>
        <v>0</v>
      </c>
      <c r="J203" s="32"/>
      <c r="L203" s="55">
        <f t="shared" si="3"/>
        <v>0</v>
      </c>
    </row>
    <row r="204" spans="1:12" ht="15.75" thickBot="1">
      <c r="A204" s="204" t="str">
        <f>IF(ISBLANK(Install_Agenc[[#This Row],[DATE]]),"",ROW(Install_Agenc[[#This Row],[NUM]])-ROW($A$19))</f>
        <v/>
      </c>
      <c r="B204" s="33"/>
      <c r="C204" s="98"/>
      <c r="D204" s="99"/>
      <c r="E204" s="98"/>
      <c r="F204" s="95"/>
      <c r="G204" s="27"/>
      <c r="H204" s="105"/>
      <c r="I204" s="111">
        <f>IF(Install_Agenc[[#This Row],[MOTIF]]="",0,Install_Agenc[[#This Row],[MONTANT HTVA REALISE]])</f>
        <v>0</v>
      </c>
      <c r="J204" s="32"/>
      <c r="L204" s="55">
        <f t="shared" si="3"/>
        <v>0</v>
      </c>
    </row>
    <row r="205" spans="1:12" ht="15.75" thickBot="1">
      <c r="A205" s="204" t="str">
        <f>IF(ISBLANK(Install_Agenc[[#This Row],[DATE]]),"",ROW(Install_Agenc[[#This Row],[NUM]])-ROW($A$19))</f>
        <v/>
      </c>
      <c r="B205" s="33"/>
      <c r="C205" s="98"/>
      <c r="D205" s="99"/>
      <c r="E205" s="98"/>
      <c r="F205" s="95"/>
      <c r="G205" s="27"/>
      <c r="H205" s="105"/>
      <c r="I205" s="111">
        <f>IF(Install_Agenc[[#This Row],[MOTIF]]="",0,Install_Agenc[[#This Row],[MONTANT HTVA REALISE]])</f>
        <v>0</v>
      </c>
      <c r="J205" s="32"/>
      <c r="L205" s="55">
        <f t="shared" si="3"/>
        <v>0</v>
      </c>
    </row>
    <row r="206" spans="1:12" ht="15.75" thickBot="1">
      <c r="A206" s="204" t="str">
        <f>IF(ISBLANK(Install_Agenc[[#This Row],[DATE]]),"",ROW(Install_Agenc[[#This Row],[NUM]])-ROW($A$19))</f>
        <v/>
      </c>
      <c r="B206" s="33"/>
      <c r="C206" s="98"/>
      <c r="D206" s="99"/>
      <c r="E206" s="98"/>
      <c r="F206" s="95"/>
      <c r="G206" s="27"/>
      <c r="H206" s="105"/>
      <c r="I206" s="111">
        <f>IF(Install_Agenc[[#This Row],[MOTIF]]="",0,Install_Agenc[[#This Row],[MONTANT HTVA REALISE]])</f>
        <v>0</v>
      </c>
      <c r="J206" s="32"/>
      <c r="L206" s="55">
        <f t="shared" si="3"/>
        <v>0</v>
      </c>
    </row>
    <row r="207" spans="1:12" ht="15.75" thickBot="1">
      <c r="A207" s="204" t="str">
        <f>IF(ISBLANK(Install_Agenc[[#This Row],[DATE]]),"",ROW(Install_Agenc[[#This Row],[NUM]])-ROW($A$19))</f>
        <v/>
      </c>
      <c r="B207" s="33"/>
      <c r="C207" s="98"/>
      <c r="D207" s="99"/>
      <c r="E207" s="98"/>
      <c r="F207" s="95"/>
      <c r="G207" s="27"/>
      <c r="H207" s="105"/>
      <c r="I207" s="111">
        <f>IF(Install_Agenc[[#This Row],[MOTIF]]="",0,Install_Agenc[[#This Row],[MONTANT HTVA REALISE]])</f>
        <v>0</v>
      </c>
      <c r="J207" s="32"/>
      <c r="L207" s="55">
        <f t="shared" si="3"/>
        <v>0</v>
      </c>
    </row>
    <row r="208" spans="1:12" ht="15.75" thickBot="1">
      <c r="A208" s="204" t="str">
        <f>IF(ISBLANK(Install_Agenc[[#This Row],[DATE]]),"",ROW(Install_Agenc[[#This Row],[NUM]])-ROW($A$19))</f>
        <v/>
      </c>
      <c r="B208" s="33"/>
      <c r="C208" s="98"/>
      <c r="D208" s="99"/>
      <c r="E208" s="98"/>
      <c r="F208" s="95"/>
      <c r="G208" s="27"/>
      <c r="H208" s="105"/>
      <c r="I208" s="111">
        <f>IF(Install_Agenc[[#This Row],[MOTIF]]="",0,Install_Agenc[[#This Row],[MONTANT HTVA REALISE]])</f>
        <v>0</v>
      </c>
      <c r="J208" s="32"/>
      <c r="L208" s="55">
        <f t="shared" si="3"/>
        <v>0</v>
      </c>
    </row>
    <row r="209" spans="1:12" ht="15.75" thickBot="1">
      <c r="A209" s="204" t="str">
        <f>IF(ISBLANK(Install_Agenc[[#This Row],[DATE]]),"",ROW(Install_Agenc[[#This Row],[NUM]])-ROW($A$19))</f>
        <v/>
      </c>
      <c r="B209" s="33"/>
      <c r="C209" s="98"/>
      <c r="D209" s="99"/>
      <c r="E209" s="98"/>
      <c r="F209" s="95"/>
      <c r="G209" s="27"/>
      <c r="H209" s="105"/>
      <c r="I209" s="111">
        <f>IF(Install_Agenc[[#This Row],[MOTIF]]="",0,Install_Agenc[[#This Row],[MONTANT HTVA REALISE]])</f>
        <v>0</v>
      </c>
      <c r="J209" s="32"/>
      <c r="L209" s="55">
        <f t="shared" si="3"/>
        <v>0</v>
      </c>
    </row>
    <row r="210" spans="1:12" ht="15.75" thickBot="1">
      <c r="A210" s="204" t="str">
        <f>IF(ISBLANK(Install_Agenc[[#This Row],[DATE]]),"",ROW(Install_Agenc[[#This Row],[NUM]])-ROW($A$19))</f>
        <v/>
      </c>
      <c r="B210" s="33"/>
      <c r="C210" s="98"/>
      <c r="D210" s="99"/>
      <c r="E210" s="98"/>
      <c r="F210" s="95"/>
      <c r="G210" s="27"/>
      <c r="H210" s="105"/>
      <c r="I210" s="111">
        <f>IF(Install_Agenc[[#This Row],[MOTIF]]="",0,Install_Agenc[[#This Row],[MONTANT HTVA REALISE]])</f>
        <v>0</v>
      </c>
      <c r="J210" s="32"/>
      <c r="L210" s="55">
        <f t="shared" si="3"/>
        <v>0</v>
      </c>
    </row>
    <row r="211" spans="1:12" ht="15.75" thickBot="1">
      <c r="A211" s="204" t="str">
        <f>IF(ISBLANK(Install_Agenc[[#This Row],[DATE]]),"",ROW(Install_Agenc[[#This Row],[NUM]])-ROW($A$19))</f>
        <v/>
      </c>
      <c r="B211" s="33"/>
      <c r="C211" s="98"/>
      <c r="D211" s="99"/>
      <c r="E211" s="98"/>
      <c r="F211" s="95"/>
      <c r="G211" s="27"/>
      <c r="H211" s="105"/>
      <c r="I211" s="111">
        <f>IF(Install_Agenc[[#This Row],[MOTIF]]="",0,Install_Agenc[[#This Row],[MONTANT HTVA REALISE]])</f>
        <v>0</v>
      </c>
      <c r="J211" s="32"/>
      <c r="L211" s="55">
        <f t="shared" si="3"/>
        <v>0</v>
      </c>
    </row>
    <row r="212" spans="1:12" ht="15.75" thickBot="1">
      <c r="A212" s="204" t="str">
        <f>IF(ISBLANK(Install_Agenc[[#This Row],[DATE]]),"",ROW(Install_Agenc[[#This Row],[NUM]])-ROW($A$19))</f>
        <v/>
      </c>
      <c r="B212" s="33"/>
      <c r="C212" s="98"/>
      <c r="D212" s="99"/>
      <c r="E212" s="98"/>
      <c r="F212" s="95"/>
      <c r="G212" s="27"/>
      <c r="H212" s="105"/>
      <c r="I212" s="111">
        <f>IF(Install_Agenc[[#This Row],[MOTIF]]="",0,Install_Agenc[[#This Row],[MONTANT HTVA REALISE]])</f>
        <v>0</v>
      </c>
      <c r="J212" s="32"/>
      <c r="L212" s="55">
        <f t="shared" si="3"/>
        <v>0</v>
      </c>
    </row>
    <row r="213" spans="1:12" ht="15.75" thickBot="1">
      <c r="A213" s="204" t="str">
        <f>IF(ISBLANK(Install_Agenc[[#This Row],[DATE]]),"",ROW(Install_Agenc[[#This Row],[NUM]])-ROW($A$19))</f>
        <v/>
      </c>
      <c r="B213" s="33"/>
      <c r="C213" s="98"/>
      <c r="D213" s="99"/>
      <c r="E213" s="98"/>
      <c r="F213" s="95"/>
      <c r="G213" s="27"/>
      <c r="H213" s="105"/>
      <c r="I213" s="111">
        <f>IF(Install_Agenc[[#This Row],[MOTIF]]="",0,Install_Agenc[[#This Row],[MONTANT HTVA REALISE]])</f>
        <v>0</v>
      </c>
      <c r="J213" s="32"/>
      <c r="L213" s="55">
        <f t="shared" si="3"/>
        <v>0</v>
      </c>
    </row>
    <row r="214" spans="1:12" ht="15.75" thickBot="1">
      <c r="A214" s="204" t="str">
        <f>IF(ISBLANK(Install_Agenc[[#This Row],[DATE]]),"",ROW(Install_Agenc[[#This Row],[NUM]])-ROW($A$19))</f>
        <v/>
      </c>
      <c r="B214" s="33"/>
      <c r="C214" s="98"/>
      <c r="D214" s="99"/>
      <c r="E214" s="98"/>
      <c r="F214" s="95"/>
      <c r="G214" s="27"/>
      <c r="H214" s="105"/>
      <c r="I214" s="111">
        <f>IF(Install_Agenc[[#This Row],[MOTIF]]="",0,Install_Agenc[[#This Row],[MONTANT HTVA REALISE]])</f>
        <v>0</v>
      </c>
      <c r="J214" s="32"/>
      <c r="L214" s="55">
        <f t="shared" si="3"/>
        <v>0</v>
      </c>
    </row>
    <row r="215" spans="1:12" ht="15.75" thickBot="1">
      <c r="A215" s="204" t="str">
        <f>IF(ISBLANK(Install_Agenc[[#This Row],[DATE]]),"",ROW(Install_Agenc[[#This Row],[NUM]])-ROW($A$19))</f>
        <v/>
      </c>
      <c r="B215" s="33"/>
      <c r="C215" s="98"/>
      <c r="D215" s="99"/>
      <c r="E215" s="98"/>
      <c r="F215" s="95"/>
      <c r="G215" s="27"/>
      <c r="H215" s="105"/>
      <c r="I215" s="111">
        <f>IF(Install_Agenc[[#This Row],[MOTIF]]="",0,Install_Agenc[[#This Row],[MONTANT HTVA REALISE]])</f>
        <v>0</v>
      </c>
      <c r="J215" s="32"/>
      <c r="L215" s="55">
        <f t="shared" ref="L215:L278" si="4">+F215-I215</f>
        <v>0</v>
      </c>
    </row>
    <row r="216" spans="1:12" ht="15.75" thickBot="1">
      <c r="A216" s="204" t="str">
        <f>IF(ISBLANK(Install_Agenc[[#This Row],[DATE]]),"",ROW(Install_Agenc[[#This Row],[NUM]])-ROW($A$19))</f>
        <v/>
      </c>
      <c r="B216" s="33"/>
      <c r="C216" s="98"/>
      <c r="D216" s="99"/>
      <c r="E216" s="98"/>
      <c r="F216" s="95"/>
      <c r="G216" s="27"/>
      <c r="H216" s="105"/>
      <c r="I216" s="111">
        <f>IF(Install_Agenc[[#This Row],[MOTIF]]="",0,Install_Agenc[[#This Row],[MONTANT HTVA REALISE]])</f>
        <v>0</v>
      </c>
      <c r="J216" s="32"/>
      <c r="L216" s="55">
        <f t="shared" si="4"/>
        <v>0</v>
      </c>
    </row>
    <row r="217" spans="1:12" ht="15.75" thickBot="1">
      <c r="A217" s="204" t="str">
        <f>IF(ISBLANK(Install_Agenc[[#This Row],[DATE]]),"",ROW(Install_Agenc[[#This Row],[NUM]])-ROW($A$19))</f>
        <v/>
      </c>
      <c r="B217" s="33"/>
      <c r="C217" s="98"/>
      <c r="D217" s="99"/>
      <c r="E217" s="98"/>
      <c r="F217" s="95"/>
      <c r="G217" s="27"/>
      <c r="H217" s="105"/>
      <c r="I217" s="111">
        <f>IF(Install_Agenc[[#This Row],[MOTIF]]="",0,Install_Agenc[[#This Row],[MONTANT HTVA REALISE]])</f>
        <v>0</v>
      </c>
      <c r="J217" s="32"/>
      <c r="L217" s="55">
        <f t="shared" si="4"/>
        <v>0</v>
      </c>
    </row>
    <row r="218" spans="1:12" ht="15.75" thickBot="1">
      <c r="A218" s="204" t="str">
        <f>IF(ISBLANK(Install_Agenc[[#This Row],[DATE]]),"",ROW(Install_Agenc[[#This Row],[NUM]])-ROW($A$19))</f>
        <v/>
      </c>
      <c r="B218" s="33"/>
      <c r="C218" s="98"/>
      <c r="D218" s="99"/>
      <c r="E218" s="98"/>
      <c r="F218" s="95"/>
      <c r="G218" s="27"/>
      <c r="H218" s="105"/>
      <c r="I218" s="111">
        <f>IF(Install_Agenc[[#This Row],[MOTIF]]="",0,Install_Agenc[[#This Row],[MONTANT HTVA REALISE]])</f>
        <v>0</v>
      </c>
      <c r="J218" s="32"/>
      <c r="L218" s="55">
        <f t="shared" si="4"/>
        <v>0</v>
      </c>
    </row>
    <row r="219" spans="1:12" ht="15.75" thickBot="1">
      <c r="A219" s="204" t="str">
        <f>IF(ISBLANK(Install_Agenc[[#This Row],[DATE]]),"",ROW(Install_Agenc[[#This Row],[NUM]])-ROW($A$19))</f>
        <v/>
      </c>
      <c r="B219" s="33"/>
      <c r="C219" s="98"/>
      <c r="D219" s="99"/>
      <c r="E219" s="98"/>
      <c r="F219" s="95"/>
      <c r="G219" s="27"/>
      <c r="H219" s="105"/>
      <c r="I219" s="111">
        <f>IF(Install_Agenc[[#This Row],[MOTIF]]="",0,Install_Agenc[[#This Row],[MONTANT HTVA REALISE]])</f>
        <v>0</v>
      </c>
      <c r="J219" s="32"/>
      <c r="L219" s="55">
        <f t="shared" si="4"/>
        <v>0</v>
      </c>
    </row>
    <row r="220" spans="1:12" ht="15.75" thickBot="1">
      <c r="A220" s="204" t="str">
        <f>IF(ISBLANK(Install_Agenc[[#This Row],[DATE]]),"",ROW(Install_Agenc[[#This Row],[NUM]])-ROW($A$19))</f>
        <v/>
      </c>
      <c r="B220" s="33"/>
      <c r="C220" s="98"/>
      <c r="D220" s="99"/>
      <c r="E220" s="98"/>
      <c r="F220" s="95"/>
      <c r="G220" s="27"/>
      <c r="H220" s="105"/>
      <c r="I220" s="111">
        <f>IF(Install_Agenc[[#This Row],[MOTIF]]="",0,Install_Agenc[[#This Row],[MONTANT HTVA REALISE]])</f>
        <v>0</v>
      </c>
      <c r="J220" s="32"/>
      <c r="L220" s="55">
        <f t="shared" si="4"/>
        <v>0</v>
      </c>
    </row>
    <row r="221" spans="1:12" ht="15.75" thickBot="1">
      <c r="A221" s="204" t="str">
        <f>IF(ISBLANK(Install_Agenc[[#This Row],[DATE]]),"",ROW(Install_Agenc[[#This Row],[NUM]])-ROW($A$19))</f>
        <v/>
      </c>
      <c r="B221" s="33"/>
      <c r="C221" s="98"/>
      <c r="D221" s="99"/>
      <c r="E221" s="98"/>
      <c r="F221" s="95"/>
      <c r="G221" s="27"/>
      <c r="H221" s="105"/>
      <c r="I221" s="111">
        <f>IF(Install_Agenc[[#This Row],[MOTIF]]="",0,Install_Agenc[[#This Row],[MONTANT HTVA REALISE]])</f>
        <v>0</v>
      </c>
      <c r="J221" s="32"/>
      <c r="L221" s="55">
        <f t="shared" si="4"/>
        <v>0</v>
      </c>
    </row>
    <row r="222" spans="1:12" ht="15.75" thickBot="1">
      <c r="A222" s="204" t="str">
        <f>IF(ISBLANK(Install_Agenc[[#This Row],[DATE]]),"",ROW(Install_Agenc[[#This Row],[NUM]])-ROW($A$19))</f>
        <v/>
      </c>
      <c r="B222" s="33"/>
      <c r="C222" s="98"/>
      <c r="D222" s="99"/>
      <c r="E222" s="98"/>
      <c r="F222" s="95"/>
      <c r="G222" s="27"/>
      <c r="H222" s="105"/>
      <c r="I222" s="111">
        <f>IF(Install_Agenc[[#This Row],[MOTIF]]="",0,Install_Agenc[[#This Row],[MONTANT HTVA REALISE]])</f>
        <v>0</v>
      </c>
      <c r="J222" s="32"/>
      <c r="L222" s="55">
        <f t="shared" si="4"/>
        <v>0</v>
      </c>
    </row>
    <row r="223" spans="1:12" ht="15.75" thickBot="1">
      <c r="A223" s="204" t="str">
        <f>IF(ISBLANK(Install_Agenc[[#This Row],[DATE]]),"",ROW(Install_Agenc[[#This Row],[NUM]])-ROW($A$19))</f>
        <v/>
      </c>
      <c r="B223" s="33"/>
      <c r="C223" s="98"/>
      <c r="D223" s="99"/>
      <c r="E223" s="98"/>
      <c r="F223" s="95"/>
      <c r="G223" s="27"/>
      <c r="H223" s="105"/>
      <c r="I223" s="111">
        <f>IF(Install_Agenc[[#This Row],[MOTIF]]="",0,Install_Agenc[[#This Row],[MONTANT HTVA REALISE]])</f>
        <v>0</v>
      </c>
      <c r="J223" s="32"/>
      <c r="L223" s="55">
        <f t="shared" si="4"/>
        <v>0</v>
      </c>
    </row>
    <row r="224" spans="1:12" ht="15.75" thickBot="1">
      <c r="A224" s="204" t="str">
        <f>IF(ISBLANK(Install_Agenc[[#This Row],[DATE]]),"",ROW(Install_Agenc[[#This Row],[NUM]])-ROW($A$19))</f>
        <v/>
      </c>
      <c r="B224" s="33"/>
      <c r="C224" s="98"/>
      <c r="D224" s="99"/>
      <c r="E224" s="98"/>
      <c r="F224" s="95"/>
      <c r="G224" s="27"/>
      <c r="H224" s="105"/>
      <c r="I224" s="111">
        <f>IF(Install_Agenc[[#This Row],[MOTIF]]="",0,Install_Agenc[[#This Row],[MONTANT HTVA REALISE]])</f>
        <v>0</v>
      </c>
      <c r="J224" s="32"/>
      <c r="L224" s="55">
        <f t="shared" si="4"/>
        <v>0</v>
      </c>
    </row>
    <row r="225" spans="1:12" ht="15.75" thickBot="1">
      <c r="A225" s="204" t="str">
        <f>IF(ISBLANK(Install_Agenc[[#This Row],[DATE]]),"",ROW(Install_Agenc[[#This Row],[NUM]])-ROW($A$19))</f>
        <v/>
      </c>
      <c r="B225" s="33"/>
      <c r="C225" s="98"/>
      <c r="D225" s="99"/>
      <c r="E225" s="98"/>
      <c r="F225" s="95"/>
      <c r="G225" s="27"/>
      <c r="H225" s="105"/>
      <c r="I225" s="111">
        <f>IF(Install_Agenc[[#This Row],[MOTIF]]="",0,Install_Agenc[[#This Row],[MONTANT HTVA REALISE]])</f>
        <v>0</v>
      </c>
      <c r="J225" s="32"/>
      <c r="L225" s="55">
        <f t="shared" si="4"/>
        <v>0</v>
      </c>
    </row>
    <row r="226" spans="1:12" ht="15.75" thickBot="1">
      <c r="A226" s="204" t="str">
        <f>IF(ISBLANK(Install_Agenc[[#This Row],[DATE]]),"",ROW(Install_Agenc[[#This Row],[NUM]])-ROW($A$19))</f>
        <v/>
      </c>
      <c r="B226" s="33"/>
      <c r="C226" s="98"/>
      <c r="D226" s="99"/>
      <c r="E226" s="98"/>
      <c r="F226" s="95"/>
      <c r="G226" s="27"/>
      <c r="H226" s="105"/>
      <c r="I226" s="111">
        <f>IF(Install_Agenc[[#This Row],[MOTIF]]="",0,Install_Agenc[[#This Row],[MONTANT HTVA REALISE]])</f>
        <v>0</v>
      </c>
      <c r="J226" s="32"/>
      <c r="L226" s="55">
        <f t="shared" si="4"/>
        <v>0</v>
      </c>
    </row>
    <row r="227" spans="1:12" ht="15.75" thickBot="1">
      <c r="A227" s="204" t="str">
        <f>IF(ISBLANK(Install_Agenc[[#This Row],[DATE]]),"",ROW(Install_Agenc[[#This Row],[NUM]])-ROW($A$19))</f>
        <v/>
      </c>
      <c r="B227" s="33"/>
      <c r="C227" s="98"/>
      <c r="D227" s="99"/>
      <c r="E227" s="98"/>
      <c r="F227" s="95"/>
      <c r="G227" s="27"/>
      <c r="H227" s="105"/>
      <c r="I227" s="111">
        <f>IF(Install_Agenc[[#This Row],[MOTIF]]="",0,Install_Agenc[[#This Row],[MONTANT HTVA REALISE]])</f>
        <v>0</v>
      </c>
      <c r="J227" s="32"/>
      <c r="L227" s="55">
        <f t="shared" si="4"/>
        <v>0</v>
      </c>
    </row>
    <row r="228" spans="1:12" ht="15.75" thickBot="1">
      <c r="A228" s="204" t="str">
        <f>IF(ISBLANK(Install_Agenc[[#This Row],[DATE]]),"",ROW(Install_Agenc[[#This Row],[NUM]])-ROW($A$19))</f>
        <v/>
      </c>
      <c r="B228" s="33"/>
      <c r="C228" s="98"/>
      <c r="D228" s="99"/>
      <c r="E228" s="98"/>
      <c r="F228" s="95"/>
      <c r="G228" s="27"/>
      <c r="H228" s="105"/>
      <c r="I228" s="111">
        <f>IF(Install_Agenc[[#This Row],[MOTIF]]="",0,Install_Agenc[[#This Row],[MONTANT HTVA REALISE]])</f>
        <v>0</v>
      </c>
      <c r="J228" s="32"/>
      <c r="L228" s="55">
        <f t="shared" si="4"/>
        <v>0</v>
      </c>
    </row>
    <row r="229" spans="1:12" ht="15.75" thickBot="1">
      <c r="A229" s="204" t="str">
        <f>IF(ISBLANK(Install_Agenc[[#This Row],[DATE]]),"",ROW(Install_Agenc[[#This Row],[NUM]])-ROW($A$19))</f>
        <v/>
      </c>
      <c r="B229" s="33"/>
      <c r="C229" s="98"/>
      <c r="D229" s="99"/>
      <c r="E229" s="98"/>
      <c r="F229" s="95"/>
      <c r="G229" s="27"/>
      <c r="H229" s="105"/>
      <c r="I229" s="111">
        <f>IF(Install_Agenc[[#This Row],[MOTIF]]="",0,Install_Agenc[[#This Row],[MONTANT HTVA REALISE]])</f>
        <v>0</v>
      </c>
      <c r="J229" s="32"/>
      <c r="L229" s="55">
        <f t="shared" si="4"/>
        <v>0</v>
      </c>
    </row>
    <row r="230" spans="1:12" ht="15.75" thickBot="1">
      <c r="A230" s="204" t="str">
        <f>IF(ISBLANK(Install_Agenc[[#This Row],[DATE]]),"",ROW(Install_Agenc[[#This Row],[NUM]])-ROW($A$19))</f>
        <v/>
      </c>
      <c r="B230" s="33"/>
      <c r="C230" s="98"/>
      <c r="D230" s="99"/>
      <c r="E230" s="98"/>
      <c r="F230" s="95"/>
      <c r="G230" s="27"/>
      <c r="H230" s="105"/>
      <c r="I230" s="111">
        <f>IF(Install_Agenc[[#This Row],[MOTIF]]="",0,Install_Agenc[[#This Row],[MONTANT HTVA REALISE]])</f>
        <v>0</v>
      </c>
      <c r="J230" s="32"/>
      <c r="L230" s="55">
        <f t="shared" si="4"/>
        <v>0</v>
      </c>
    </row>
    <row r="231" spans="1:12" ht="15.75" thickBot="1">
      <c r="A231" s="204" t="str">
        <f>IF(ISBLANK(Install_Agenc[[#This Row],[DATE]]),"",ROW(Install_Agenc[[#This Row],[NUM]])-ROW($A$19))</f>
        <v/>
      </c>
      <c r="B231" s="33"/>
      <c r="C231" s="98"/>
      <c r="D231" s="99"/>
      <c r="E231" s="98"/>
      <c r="F231" s="95"/>
      <c r="G231" s="27"/>
      <c r="H231" s="105"/>
      <c r="I231" s="111">
        <f>IF(Install_Agenc[[#This Row],[MOTIF]]="",0,Install_Agenc[[#This Row],[MONTANT HTVA REALISE]])</f>
        <v>0</v>
      </c>
      <c r="J231" s="32"/>
      <c r="L231" s="55">
        <f t="shared" si="4"/>
        <v>0</v>
      </c>
    </row>
    <row r="232" spans="1:12" ht="15.75" thickBot="1">
      <c r="A232" s="204" t="str">
        <f>IF(ISBLANK(Install_Agenc[[#This Row],[DATE]]),"",ROW(Install_Agenc[[#This Row],[NUM]])-ROW($A$19))</f>
        <v/>
      </c>
      <c r="B232" s="33"/>
      <c r="C232" s="98"/>
      <c r="D232" s="99"/>
      <c r="E232" s="98"/>
      <c r="F232" s="95"/>
      <c r="G232" s="27"/>
      <c r="H232" s="105"/>
      <c r="I232" s="111">
        <f>IF(Install_Agenc[[#This Row],[MOTIF]]="",0,Install_Agenc[[#This Row],[MONTANT HTVA REALISE]])</f>
        <v>0</v>
      </c>
      <c r="J232" s="32"/>
      <c r="L232" s="55">
        <f t="shared" si="4"/>
        <v>0</v>
      </c>
    </row>
    <row r="233" spans="1:12" ht="15.75" thickBot="1">
      <c r="A233" s="204" t="str">
        <f>IF(ISBLANK(Install_Agenc[[#This Row],[DATE]]),"",ROW(Install_Agenc[[#This Row],[NUM]])-ROW($A$19))</f>
        <v/>
      </c>
      <c r="B233" s="33"/>
      <c r="C233" s="98"/>
      <c r="D233" s="99"/>
      <c r="E233" s="98"/>
      <c r="F233" s="95"/>
      <c r="G233" s="27"/>
      <c r="H233" s="105"/>
      <c r="I233" s="111">
        <f>IF(Install_Agenc[[#This Row],[MOTIF]]="",0,Install_Agenc[[#This Row],[MONTANT HTVA REALISE]])</f>
        <v>0</v>
      </c>
      <c r="J233" s="32"/>
      <c r="L233" s="55">
        <f t="shared" si="4"/>
        <v>0</v>
      </c>
    </row>
    <row r="234" spans="1:12" ht="15.75" thickBot="1">
      <c r="A234" s="204" t="str">
        <f>IF(ISBLANK(Install_Agenc[[#This Row],[DATE]]),"",ROW(Install_Agenc[[#This Row],[NUM]])-ROW($A$19))</f>
        <v/>
      </c>
      <c r="B234" s="33"/>
      <c r="C234" s="98"/>
      <c r="D234" s="99"/>
      <c r="E234" s="98"/>
      <c r="F234" s="95"/>
      <c r="G234" s="27"/>
      <c r="H234" s="105"/>
      <c r="I234" s="111">
        <f>IF(Install_Agenc[[#This Row],[MOTIF]]="",0,Install_Agenc[[#This Row],[MONTANT HTVA REALISE]])</f>
        <v>0</v>
      </c>
      <c r="J234" s="32"/>
      <c r="L234" s="55">
        <f t="shared" si="4"/>
        <v>0</v>
      </c>
    </row>
    <row r="235" spans="1:12" ht="15.75" thickBot="1">
      <c r="A235" s="204" t="str">
        <f>IF(ISBLANK(Install_Agenc[[#This Row],[DATE]]),"",ROW(Install_Agenc[[#This Row],[NUM]])-ROW($A$19))</f>
        <v/>
      </c>
      <c r="B235" s="33"/>
      <c r="C235" s="98"/>
      <c r="D235" s="99"/>
      <c r="E235" s="98"/>
      <c r="F235" s="95"/>
      <c r="G235" s="27"/>
      <c r="H235" s="105"/>
      <c r="I235" s="111">
        <f>IF(Install_Agenc[[#This Row],[MOTIF]]="",0,Install_Agenc[[#This Row],[MONTANT HTVA REALISE]])</f>
        <v>0</v>
      </c>
      <c r="J235" s="32"/>
      <c r="L235" s="55">
        <f t="shared" si="4"/>
        <v>0</v>
      </c>
    </row>
    <row r="236" spans="1:12" ht="15.75" thickBot="1">
      <c r="A236" s="204" t="str">
        <f>IF(ISBLANK(Install_Agenc[[#This Row],[DATE]]),"",ROW(Install_Agenc[[#This Row],[NUM]])-ROW($A$19))</f>
        <v/>
      </c>
      <c r="B236" s="33"/>
      <c r="C236" s="98"/>
      <c r="D236" s="99"/>
      <c r="E236" s="98"/>
      <c r="F236" s="95"/>
      <c r="G236" s="27"/>
      <c r="H236" s="105"/>
      <c r="I236" s="111">
        <f>IF(Install_Agenc[[#This Row],[MOTIF]]="",0,Install_Agenc[[#This Row],[MONTANT HTVA REALISE]])</f>
        <v>0</v>
      </c>
      <c r="J236" s="32"/>
      <c r="L236" s="55">
        <f t="shared" si="4"/>
        <v>0</v>
      </c>
    </row>
    <row r="237" spans="1:12" ht="15.75" thickBot="1">
      <c r="A237" s="204" t="str">
        <f>IF(ISBLANK(Install_Agenc[[#This Row],[DATE]]),"",ROW(Install_Agenc[[#This Row],[NUM]])-ROW($A$19))</f>
        <v/>
      </c>
      <c r="B237" s="33"/>
      <c r="C237" s="98"/>
      <c r="D237" s="99"/>
      <c r="E237" s="98"/>
      <c r="F237" s="95"/>
      <c r="G237" s="27"/>
      <c r="H237" s="105"/>
      <c r="I237" s="111">
        <f>IF(Install_Agenc[[#This Row],[MOTIF]]="",0,Install_Agenc[[#This Row],[MONTANT HTVA REALISE]])</f>
        <v>0</v>
      </c>
      <c r="J237" s="32"/>
      <c r="L237" s="55">
        <f t="shared" si="4"/>
        <v>0</v>
      </c>
    </row>
    <row r="238" spans="1:12" ht="15.75" thickBot="1">
      <c r="A238" s="204" t="str">
        <f>IF(ISBLANK(Install_Agenc[[#This Row],[DATE]]),"",ROW(Install_Agenc[[#This Row],[NUM]])-ROW($A$19))</f>
        <v/>
      </c>
      <c r="B238" s="33"/>
      <c r="C238" s="98"/>
      <c r="D238" s="99"/>
      <c r="E238" s="98"/>
      <c r="F238" s="95"/>
      <c r="G238" s="27"/>
      <c r="H238" s="105"/>
      <c r="I238" s="111">
        <f>IF(Install_Agenc[[#This Row],[MOTIF]]="",0,Install_Agenc[[#This Row],[MONTANT HTVA REALISE]])</f>
        <v>0</v>
      </c>
      <c r="J238" s="32"/>
      <c r="L238" s="55">
        <f t="shared" si="4"/>
        <v>0</v>
      </c>
    </row>
    <row r="239" spans="1:12" ht="15.75" thickBot="1">
      <c r="A239" s="204" t="str">
        <f>IF(ISBLANK(Install_Agenc[[#This Row],[DATE]]),"",ROW(Install_Agenc[[#This Row],[NUM]])-ROW($A$19))</f>
        <v/>
      </c>
      <c r="B239" s="33"/>
      <c r="C239" s="98"/>
      <c r="D239" s="99"/>
      <c r="E239" s="98"/>
      <c r="F239" s="95"/>
      <c r="G239" s="27"/>
      <c r="H239" s="105"/>
      <c r="I239" s="111">
        <f>IF(Install_Agenc[[#This Row],[MOTIF]]="",0,Install_Agenc[[#This Row],[MONTANT HTVA REALISE]])</f>
        <v>0</v>
      </c>
      <c r="J239" s="32"/>
      <c r="L239" s="55">
        <f t="shared" si="4"/>
        <v>0</v>
      </c>
    </row>
    <row r="240" spans="1:12" ht="15.75" thickBot="1">
      <c r="A240" s="204" t="str">
        <f>IF(ISBLANK(Install_Agenc[[#This Row],[DATE]]),"",ROW(Install_Agenc[[#This Row],[NUM]])-ROW($A$19))</f>
        <v/>
      </c>
      <c r="B240" s="33"/>
      <c r="C240" s="98"/>
      <c r="D240" s="99"/>
      <c r="E240" s="98"/>
      <c r="F240" s="95"/>
      <c r="G240" s="27"/>
      <c r="H240" s="105"/>
      <c r="I240" s="111">
        <f>IF(Install_Agenc[[#This Row],[MOTIF]]="",0,Install_Agenc[[#This Row],[MONTANT HTVA REALISE]])</f>
        <v>0</v>
      </c>
      <c r="J240" s="32"/>
      <c r="L240" s="55">
        <f t="shared" si="4"/>
        <v>0</v>
      </c>
    </row>
    <row r="241" spans="1:12" ht="15.75" thickBot="1">
      <c r="A241" s="204" t="str">
        <f>IF(ISBLANK(Install_Agenc[[#This Row],[DATE]]),"",ROW(Install_Agenc[[#This Row],[NUM]])-ROW($A$19))</f>
        <v/>
      </c>
      <c r="B241" s="33"/>
      <c r="C241" s="98"/>
      <c r="D241" s="99"/>
      <c r="E241" s="98"/>
      <c r="F241" s="95"/>
      <c r="G241" s="27"/>
      <c r="H241" s="105"/>
      <c r="I241" s="111">
        <f>IF(Install_Agenc[[#This Row],[MOTIF]]="",0,Install_Agenc[[#This Row],[MONTANT HTVA REALISE]])</f>
        <v>0</v>
      </c>
      <c r="J241" s="32"/>
      <c r="L241" s="55">
        <f t="shared" si="4"/>
        <v>0</v>
      </c>
    </row>
    <row r="242" spans="1:12" ht="15.75" thickBot="1">
      <c r="A242" s="204" t="str">
        <f>IF(ISBLANK(Install_Agenc[[#This Row],[DATE]]),"",ROW(Install_Agenc[[#This Row],[NUM]])-ROW($A$19))</f>
        <v/>
      </c>
      <c r="B242" s="33"/>
      <c r="C242" s="98"/>
      <c r="D242" s="99"/>
      <c r="E242" s="98"/>
      <c r="F242" s="95"/>
      <c r="G242" s="27"/>
      <c r="H242" s="105"/>
      <c r="I242" s="111">
        <f>IF(Install_Agenc[[#This Row],[MOTIF]]="",0,Install_Agenc[[#This Row],[MONTANT HTVA REALISE]])</f>
        <v>0</v>
      </c>
      <c r="J242" s="32"/>
      <c r="L242" s="55">
        <f t="shared" si="4"/>
        <v>0</v>
      </c>
    </row>
    <row r="243" spans="1:12" ht="15.75" thickBot="1">
      <c r="A243" s="204" t="str">
        <f>IF(ISBLANK(Install_Agenc[[#This Row],[DATE]]),"",ROW(Install_Agenc[[#This Row],[NUM]])-ROW($A$19))</f>
        <v/>
      </c>
      <c r="B243" s="33"/>
      <c r="C243" s="98"/>
      <c r="D243" s="99"/>
      <c r="E243" s="98"/>
      <c r="F243" s="95"/>
      <c r="G243" s="27"/>
      <c r="H243" s="105"/>
      <c r="I243" s="111">
        <f>IF(Install_Agenc[[#This Row],[MOTIF]]="",0,Install_Agenc[[#This Row],[MONTANT HTVA REALISE]])</f>
        <v>0</v>
      </c>
      <c r="J243" s="32"/>
      <c r="L243" s="55">
        <f t="shared" si="4"/>
        <v>0</v>
      </c>
    </row>
    <row r="244" spans="1:12" ht="15.75" thickBot="1">
      <c r="A244" s="204" t="str">
        <f>IF(ISBLANK(Install_Agenc[[#This Row],[DATE]]),"",ROW(Install_Agenc[[#This Row],[NUM]])-ROW($A$19))</f>
        <v/>
      </c>
      <c r="B244" s="33"/>
      <c r="C244" s="98"/>
      <c r="D244" s="99"/>
      <c r="E244" s="98"/>
      <c r="F244" s="95"/>
      <c r="G244" s="27"/>
      <c r="H244" s="105"/>
      <c r="I244" s="111">
        <f>IF(Install_Agenc[[#This Row],[MOTIF]]="",0,Install_Agenc[[#This Row],[MONTANT HTVA REALISE]])</f>
        <v>0</v>
      </c>
      <c r="J244" s="32"/>
      <c r="L244" s="55">
        <f t="shared" si="4"/>
        <v>0</v>
      </c>
    </row>
    <row r="245" spans="1:12" ht="15.75" thickBot="1">
      <c r="A245" s="204" t="str">
        <f>IF(ISBLANK(Install_Agenc[[#This Row],[DATE]]),"",ROW(Install_Agenc[[#This Row],[NUM]])-ROW($A$19))</f>
        <v/>
      </c>
      <c r="B245" s="33"/>
      <c r="C245" s="98"/>
      <c r="D245" s="99"/>
      <c r="E245" s="98"/>
      <c r="F245" s="95"/>
      <c r="G245" s="27"/>
      <c r="H245" s="105"/>
      <c r="I245" s="111">
        <f>IF(Install_Agenc[[#This Row],[MOTIF]]="",0,Install_Agenc[[#This Row],[MONTANT HTVA REALISE]])</f>
        <v>0</v>
      </c>
      <c r="J245" s="32"/>
      <c r="L245" s="55">
        <f t="shared" si="4"/>
        <v>0</v>
      </c>
    </row>
    <row r="246" spans="1:12" ht="15.75" thickBot="1">
      <c r="A246" s="204" t="str">
        <f>IF(ISBLANK(Install_Agenc[[#This Row],[DATE]]),"",ROW(Install_Agenc[[#This Row],[NUM]])-ROW($A$19))</f>
        <v/>
      </c>
      <c r="B246" s="33"/>
      <c r="C246" s="98"/>
      <c r="D246" s="99"/>
      <c r="E246" s="98"/>
      <c r="F246" s="95"/>
      <c r="G246" s="27"/>
      <c r="H246" s="105"/>
      <c r="I246" s="111">
        <f>IF(Install_Agenc[[#This Row],[MOTIF]]="",0,Install_Agenc[[#This Row],[MONTANT HTVA REALISE]])</f>
        <v>0</v>
      </c>
      <c r="J246" s="32"/>
      <c r="L246" s="55">
        <f t="shared" si="4"/>
        <v>0</v>
      </c>
    </row>
    <row r="247" spans="1:12" ht="15.75" thickBot="1">
      <c r="A247" s="204" t="str">
        <f>IF(ISBLANK(Install_Agenc[[#This Row],[DATE]]),"",ROW(Install_Agenc[[#This Row],[NUM]])-ROW($A$19))</f>
        <v/>
      </c>
      <c r="B247" s="33"/>
      <c r="C247" s="98"/>
      <c r="D247" s="99"/>
      <c r="E247" s="98"/>
      <c r="F247" s="95"/>
      <c r="G247" s="27"/>
      <c r="H247" s="105"/>
      <c r="I247" s="111">
        <f>IF(Install_Agenc[[#This Row],[MOTIF]]="",0,Install_Agenc[[#This Row],[MONTANT HTVA REALISE]])</f>
        <v>0</v>
      </c>
      <c r="J247" s="32"/>
      <c r="L247" s="55">
        <f t="shared" si="4"/>
        <v>0</v>
      </c>
    </row>
    <row r="248" spans="1:12" ht="15.75" thickBot="1">
      <c r="A248" s="204" t="str">
        <f>IF(ISBLANK(Install_Agenc[[#This Row],[DATE]]),"",ROW(Install_Agenc[[#This Row],[NUM]])-ROW($A$19))</f>
        <v/>
      </c>
      <c r="B248" s="33"/>
      <c r="C248" s="98"/>
      <c r="D248" s="99"/>
      <c r="E248" s="98"/>
      <c r="F248" s="95"/>
      <c r="G248" s="27"/>
      <c r="H248" s="105"/>
      <c r="I248" s="111">
        <f>IF(Install_Agenc[[#This Row],[MOTIF]]="",0,Install_Agenc[[#This Row],[MONTANT HTVA REALISE]])</f>
        <v>0</v>
      </c>
      <c r="J248" s="32"/>
      <c r="L248" s="55">
        <f t="shared" si="4"/>
        <v>0</v>
      </c>
    </row>
    <row r="249" spans="1:12" ht="15.75" thickBot="1">
      <c r="A249" s="204" t="str">
        <f>IF(ISBLANK(Install_Agenc[[#This Row],[DATE]]),"",ROW(Install_Agenc[[#This Row],[NUM]])-ROW($A$19))</f>
        <v/>
      </c>
      <c r="B249" s="33"/>
      <c r="C249" s="98"/>
      <c r="D249" s="99"/>
      <c r="E249" s="98"/>
      <c r="F249" s="95"/>
      <c r="G249" s="27"/>
      <c r="H249" s="105"/>
      <c r="I249" s="111">
        <f>IF(Install_Agenc[[#This Row],[MOTIF]]="",0,Install_Agenc[[#This Row],[MONTANT HTVA REALISE]])</f>
        <v>0</v>
      </c>
      <c r="J249" s="32"/>
      <c r="L249" s="55">
        <f t="shared" si="4"/>
        <v>0</v>
      </c>
    </row>
    <row r="250" spans="1:12" ht="15.75" thickBot="1">
      <c r="A250" s="204" t="str">
        <f>IF(ISBLANK(Install_Agenc[[#This Row],[DATE]]),"",ROW(Install_Agenc[[#This Row],[NUM]])-ROW($A$19))</f>
        <v/>
      </c>
      <c r="B250" s="33"/>
      <c r="C250" s="98"/>
      <c r="D250" s="99"/>
      <c r="E250" s="98"/>
      <c r="F250" s="95"/>
      <c r="G250" s="27"/>
      <c r="H250" s="105"/>
      <c r="I250" s="111">
        <f>IF(Install_Agenc[[#This Row],[MOTIF]]="",0,Install_Agenc[[#This Row],[MONTANT HTVA REALISE]])</f>
        <v>0</v>
      </c>
      <c r="J250" s="32"/>
      <c r="L250" s="55">
        <f t="shared" si="4"/>
        <v>0</v>
      </c>
    </row>
    <row r="251" spans="1:12" ht="15.75" thickBot="1">
      <c r="A251" s="204" t="str">
        <f>IF(ISBLANK(Install_Agenc[[#This Row],[DATE]]),"",ROW(Install_Agenc[[#This Row],[NUM]])-ROW($A$19))</f>
        <v/>
      </c>
      <c r="B251" s="33"/>
      <c r="C251" s="98"/>
      <c r="D251" s="99"/>
      <c r="E251" s="98"/>
      <c r="F251" s="95"/>
      <c r="G251" s="27"/>
      <c r="H251" s="105"/>
      <c r="I251" s="111">
        <f>IF(Install_Agenc[[#This Row],[MOTIF]]="",0,Install_Agenc[[#This Row],[MONTANT HTVA REALISE]])</f>
        <v>0</v>
      </c>
      <c r="J251" s="32"/>
      <c r="L251" s="55">
        <f t="shared" si="4"/>
        <v>0</v>
      </c>
    </row>
    <row r="252" spans="1:12" ht="15.75" thickBot="1">
      <c r="A252" s="204" t="str">
        <f>IF(ISBLANK(Install_Agenc[[#This Row],[DATE]]),"",ROW(Install_Agenc[[#This Row],[NUM]])-ROW($A$19))</f>
        <v/>
      </c>
      <c r="B252" s="33"/>
      <c r="C252" s="98"/>
      <c r="D252" s="99"/>
      <c r="E252" s="98"/>
      <c r="F252" s="95"/>
      <c r="G252" s="27"/>
      <c r="H252" s="105"/>
      <c r="I252" s="111">
        <f>IF(Install_Agenc[[#This Row],[MOTIF]]="",0,Install_Agenc[[#This Row],[MONTANT HTVA REALISE]])</f>
        <v>0</v>
      </c>
      <c r="J252" s="32"/>
      <c r="L252" s="55">
        <f t="shared" si="4"/>
        <v>0</v>
      </c>
    </row>
    <row r="253" spans="1:12" ht="15.75" thickBot="1">
      <c r="A253" s="204" t="str">
        <f>IF(ISBLANK(Install_Agenc[[#This Row],[DATE]]),"",ROW(Install_Agenc[[#This Row],[NUM]])-ROW($A$19))</f>
        <v/>
      </c>
      <c r="B253" s="33"/>
      <c r="C253" s="98"/>
      <c r="D253" s="99"/>
      <c r="E253" s="98"/>
      <c r="F253" s="95"/>
      <c r="G253" s="27"/>
      <c r="H253" s="105"/>
      <c r="I253" s="111">
        <f>IF(Install_Agenc[[#This Row],[MOTIF]]="",0,Install_Agenc[[#This Row],[MONTANT HTVA REALISE]])</f>
        <v>0</v>
      </c>
      <c r="J253" s="32"/>
      <c r="L253" s="55">
        <f t="shared" si="4"/>
        <v>0</v>
      </c>
    </row>
    <row r="254" spans="1:12" ht="15.75" thickBot="1">
      <c r="A254" s="204" t="str">
        <f>IF(ISBLANK(Install_Agenc[[#This Row],[DATE]]),"",ROW(Install_Agenc[[#This Row],[NUM]])-ROW($A$19))</f>
        <v/>
      </c>
      <c r="B254" s="33"/>
      <c r="C254" s="98"/>
      <c r="D254" s="99"/>
      <c r="E254" s="98"/>
      <c r="F254" s="95"/>
      <c r="G254" s="27"/>
      <c r="H254" s="105"/>
      <c r="I254" s="111">
        <f>IF(Install_Agenc[[#This Row],[MOTIF]]="",0,Install_Agenc[[#This Row],[MONTANT HTVA REALISE]])</f>
        <v>0</v>
      </c>
      <c r="J254" s="32"/>
      <c r="L254" s="55">
        <f t="shared" si="4"/>
        <v>0</v>
      </c>
    </row>
    <row r="255" spans="1:12" ht="15.75" thickBot="1">
      <c r="A255" s="204" t="str">
        <f>IF(ISBLANK(Install_Agenc[[#This Row],[DATE]]),"",ROW(Install_Agenc[[#This Row],[NUM]])-ROW($A$19))</f>
        <v/>
      </c>
      <c r="B255" s="33"/>
      <c r="C255" s="98"/>
      <c r="D255" s="99"/>
      <c r="E255" s="98"/>
      <c r="F255" s="95"/>
      <c r="G255" s="27"/>
      <c r="H255" s="105"/>
      <c r="I255" s="111">
        <f>IF(Install_Agenc[[#This Row],[MOTIF]]="",0,Install_Agenc[[#This Row],[MONTANT HTVA REALISE]])</f>
        <v>0</v>
      </c>
      <c r="J255" s="32"/>
      <c r="L255" s="55">
        <f t="shared" si="4"/>
        <v>0</v>
      </c>
    </row>
    <row r="256" spans="1:12" ht="15.75" thickBot="1">
      <c r="A256" s="204" t="str">
        <f>IF(ISBLANK(Install_Agenc[[#This Row],[DATE]]),"",ROW(Install_Agenc[[#This Row],[NUM]])-ROW($A$19))</f>
        <v/>
      </c>
      <c r="B256" s="33"/>
      <c r="C256" s="98"/>
      <c r="D256" s="99"/>
      <c r="E256" s="98"/>
      <c r="F256" s="95"/>
      <c r="G256" s="27"/>
      <c r="H256" s="105"/>
      <c r="I256" s="111">
        <f>IF(Install_Agenc[[#This Row],[MOTIF]]="",0,Install_Agenc[[#This Row],[MONTANT HTVA REALISE]])</f>
        <v>0</v>
      </c>
      <c r="J256" s="32"/>
      <c r="L256" s="55">
        <f t="shared" si="4"/>
        <v>0</v>
      </c>
    </row>
    <row r="257" spans="1:12" ht="15.75" thickBot="1">
      <c r="A257" s="204" t="str">
        <f>IF(ISBLANK(Install_Agenc[[#This Row],[DATE]]),"",ROW(Install_Agenc[[#This Row],[NUM]])-ROW($A$19))</f>
        <v/>
      </c>
      <c r="B257" s="33"/>
      <c r="C257" s="98"/>
      <c r="D257" s="99"/>
      <c r="E257" s="98"/>
      <c r="F257" s="95"/>
      <c r="G257" s="27"/>
      <c r="H257" s="105"/>
      <c r="I257" s="111">
        <f>IF(Install_Agenc[[#This Row],[MOTIF]]="",0,Install_Agenc[[#This Row],[MONTANT HTVA REALISE]])</f>
        <v>0</v>
      </c>
      <c r="J257" s="32"/>
      <c r="L257" s="55">
        <f t="shared" si="4"/>
        <v>0</v>
      </c>
    </row>
    <row r="258" spans="1:12" ht="15.75" thickBot="1">
      <c r="A258" s="204" t="str">
        <f>IF(ISBLANK(Install_Agenc[[#This Row],[DATE]]),"",ROW(Install_Agenc[[#This Row],[NUM]])-ROW($A$19))</f>
        <v/>
      </c>
      <c r="B258" s="33"/>
      <c r="C258" s="98"/>
      <c r="D258" s="99"/>
      <c r="E258" s="98"/>
      <c r="F258" s="95"/>
      <c r="G258" s="27"/>
      <c r="H258" s="105"/>
      <c r="I258" s="111">
        <f>IF(Install_Agenc[[#This Row],[MOTIF]]="",0,Install_Agenc[[#This Row],[MONTANT HTVA REALISE]])</f>
        <v>0</v>
      </c>
      <c r="J258" s="32"/>
      <c r="L258" s="55">
        <f t="shared" si="4"/>
        <v>0</v>
      </c>
    </row>
    <row r="259" spans="1:12" ht="15.75" thickBot="1">
      <c r="A259" s="204" t="str">
        <f>IF(ISBLANK(Install_Agenc[[#This Row],[DATE]]),"",ROW(Install_Agenc[[#This Row],[NUM]])-ROW($A$19))</f>
        <v/>
      </c>
      <c r="B259" s="33"/>
      <c r="C259" s="98"/>
      <c r="D259" s="99"/>
      <c r="E259" s="98"/>
      <c r="F259" s="95"/>
      <c r="G259" s="27"/>
      <c r="H259" s="105"/>
      <c r="I259" s="111">
        <f>IF(Install_Agenc[[#This Row],[MOTIF]]="",0,Install_Agenc[[#This Row],[MONTANT HTVA REALISE]])</f>
        <v>0</v>
      </c>
      <c r="J259" s="32"/>
      <c r="L259" s="55">
        <f t="shared" si="4"/>
        <v>0</v>
      </c>
    </row>
    <row r="260" spans="1:12" ht="15.75" thickBot="1">
      <c r="A260" s="204" t="str">
        <f>IF(ISBLANK(Install_Agenc[[#This Row],[DATE]]),"",ROW(Install_Agenc[[#This Row],[NUM]])-ROW($A$19))</f>
        <v/>
      </c>
      <c r="B260" s="33"/>
      <c r="C260" s="98"/>
      <c r="D260" s="99"/>
      <c r="E260" s="98"/>
      <c r="F260" s="95"/>
      <c r="G260" s="27"/>
      <c r="H260" s="105"/>
      <c r="I260" s="111">
        <f>IF(Install_Agenc[[#This Row],[MOTIF]]="",0,Install_Agenc[[#This Row],[MONTANT HTVA REALISE]])</f>
        <v>0</v>
      </c>
      <c r="J260" s="32"/>
      <c r="L260" s="55">
        <f t="shared" si="4"/>
        <v>0</v>
      </c>
    </row>
    <row r="261" spans="1:12" ht="15.75" thickBot="1">
      <c r="A261" s="204" t="str">
        <f>IF(ISBLANK(Install_Agenc[[#This Row],[DATE]]),"",ROW(Install_Agenc[[#This Row],[NUM]])-ROW($A$19))</f>
        <v/>
      </c>
      <c r="B261" s="33"/>
      <c r="C261" s="98"/>
      <c r="D261" s="99"/>
      <c r="E261" s="98"/>
      <c r="F261" s="95"/>
      <c r="G261" s="27"/>
      <c r="H261" s="105"/>
      <c r="I261" s="111">
        <f>IF(Install_Agenc[[#This Row],[MOTIF]]="",0,Install_Agenc[[#This Row],[MONTANT HTVA REALISE]])</f>
        <v>0</v>
      </c>
      <c r="J261" s="32"/>
      <c r="L261" s="55">
        <f t="shared" si="4"/>
        <v>0</v>
      </c>
    </row>
    <row r="262" spans="1:12" ht="15.75" thickBot="1">
      <c r="A262" s="204" t="str">
        <f>IF(ISBLANK(Install_Agenc[[#This Row],[DATE]]),"",ROW(Install_Agenc[[#This Row],[NUM]])-ROW($A$19))</f>
        <v/>
      </c>
      <c r="B262" s="33"/>
      <c r="C262" s="98"/>
      <c r="D262" s="99"/>
      <c r="E262" s="98"/>
      <c r="F262" s="95"/>
      <c r="G262" s="27"/>
      <c r="H262" s="105"/>
      <c r="I262" s="111">
        <f>IF(Install_Agenc[[#This Row],[MOTIF]]="",0,Install_Agenc[[#This Row],[MONTANT HTVA REALISE]])</f>
        <v>0</v>
      </c>
      <c r="J262" s="32"/>
      <c r="L262" s="55">
        <f t="shared" si="4"/>
        <v>0</v>
      </c>
    </row>
    <row r="263" spans="1:12" ht="15.75" thickBot="1">
      <c r="A263" s="204" t="str">
        <f>IF(ISBLANK(Install_Agenc[[#This Row],[DATE]]),"",ROW(Install_Agenc[[#This Row],[NUM]])-ROW($A$19))</f>
        <v/>
      </c>
      <c r="B263" s="33"/>
      <c r="C263" s="98"/>
      <c r="D263" s="99"/>
      <c r="E263" s="98"/>
      <c r="F263" s="95"/>
      <c r="G263" s="27"/>
      <c r="H263" s="105"/>
      <c r="I263" s="111">
        <f>IF(Install_Agenc[[#This Row],[MOTIF]]="",0,Install_Agenc[[#This Row],[MONTANT HTVA REALISE]])</f>
        <v>0</v>
      </c>
      <c r="J263" s="32"/>
      <c r="L263" s="55">
        <f t="shared" si="4"/>
        <v>0</v>
      </c>
    </row>
    <row r="264" spans="1:12" ht="15.75" thickBot="1">
      <c r="A264" s="204" t="str">
        <f>IF(ISBLANK(Install_Agenc[[#This Row],[DATE]]),"",ROW(Install_Agenc[[#This Row],[NUM]])-ROW($A$19))</f>
        <v/>
      </c>
      <c r="B264" s="33"/>
      <c r="C264" s="98"/>
      <c r="D264" s="99"/>
      <c r="E264" s="98"/>
      <c r="F264" s="95"/>
      <c r="G264" s="27"/>
      <c r="H264" s="105"/>
      <c r="I264" s="111">
        <f>IF(Install_Agenc[[#This Row],[MOTIF]]="",0,Install_Agenc[[#This Row],[MONTANT HTVA REALISE]])</f>
        <v>0</v>
      </c>
      <c r="J264" s="32"/>
      <c r="L264" s="55">
        <f t="shared" si="4"/>
        <v>0</v>
      </c>
    </row>
    <row r="265" spans="1:12" ht="15.75" thickBot="1">
      <c r="A265" s="204" t="str">
        <f>IF(ISBLANK(Install_Agenc[[#This Row],[DATE]]),"",ROW(Install_Agenc[[#This Row],[NUM]])-ROW($A$19))</f>
        <v/>
      </c>
      <c r="B265" s="33"/>
      <c r="C265" s="98"/>
      <c r="D265" s="99"/>
      <c r="E265" s="98"/>
      <c r="F265" s="95"/>
      <c r="G265" s="27"/>
      <c r="H265" s="105"/>
      <c r="I265" s="111">
        <f>IF(Install_Agenc[[#This Row],[MOTIF]]="",0,Install_Agenc[[#This Row],[MONTANT HTVA REALISE]])</f>
        <v>0</v>
      </c>
      <c r="J265" s="32"/>
      <c r="L265" s="55">
        <f t="shared" si="4"/>
        <v>0</v>
      </c>
    </row>
    <row r="266" spans="1:12" ht="15.75" thickBot="1">
      <c r="A266" s="204" t="str">
        <f>IF(ISBLANK(Install_Agenc[[#This Row],[DATE]]),"",ROW(Install_Agenc[[#This Row],[NUM]])-ROW($A$19))</f>
        <v/>
      </c>
      <c r="B266" s="33"/>
      <c r="C266" s="98"/>
      <c r="D266" s="99"/>
      <c r="E266" s="98"/>
      <c r="F266" s="95"/>
      <c r="G266" s="27"/>
      <c r="H266" s="105"/>
      <c r="I266" s="111">
        <f>IF(Install_Agenc[[#This Row],[MOTIF]]="",0,Install_Agenc[[#This Row],[MONTANT HTVA REALISE]])</f>
        <v>0</v>
      </c>
      <c r="J266" s="32"/>
      <c r="L266" s="55">
        <f t="shared" si="4"/>
        <v>0</v>
      </c>
    </row>
    <row r="267" spans="1:12" ht="15.75" thickBot="1">
      <c r="A267" s="204" t="str">
        <f>IF(ISBLANK(Install_Agenc[[#This Row],[DATE]]),"",ROW(Install_Agenc[[#This Row],[NUM]])-ROW($A$19))</f>
        <v/>
      </c>
      <c r="B267" s="33"/>
      <c r="C267" s="98"/>
      <c r="D267" s="99"/>
      <c r="E267" s="98"/>
      <c r="F267" s="95"/>
      <c r="G267" s="27"/>
      <c r="H267" s="105"/>
      <c r="I267" s="111">
        <f>IF(Install_Agenc[[#This Row],[MOTIF]]="",0,Install_Agenc[[#This Row],[MONTANT HTVA REALISE]])</f>
        <v>0</v>
      </c>
      <c r="J267" s="32"/>
      <c r="L267" s="55">
        <f t="shared" si="4"/>
        <v>0</v>
      </c>
    </row>
    <row r="268" spans="1:12" ht="15.75" thickBot="1">
      <c r="A268" s="204" t="str">
        <f>IF(ISBLANK(Install_Agenc[[#This Row],[DATE]]),"",ROW(Install_Agenc[[#This Row],[NUM]])-ROW($A$19))</f>
        <v/>
      </c>
      <c r="B268" s="33"/>
      <c r="C268" s="98"/>
      <c r="D268" s="99"/>
      <c r="E268" s="98"/>
      <c r="F268" s="95"/>
      <c r="G268" s="27"/>
      <c r="H268" s="105"/>
      <c r="I268" s="111">
        <f>IF(Install_Agenc[[#This Row],[MOTIF]]="",0,Install_Agenc[[#This Row],[MONTANT HTVA REALISE]])</f>
        <v>0</v>
      </c>
      <c r="J268" s="32"/>
      <c r="L268" s="55">
        <f t="shared" si="4"/>
        <v>0</v>
      </c>
    </row>
    <row r="269" spans="1:12" ht="15.75" thickBot="1">
      <c r="A269" s="204" t="str">
        <f>IF(ISBLANK(Install_Agenc[[#This Row],[DATE]]),"",ROW(Install_Agenc[[#This Row],[NUM]])-ROW($A$19))</f>
        <v/>
      </c>
      <c r="B269" s="33"/>
      <c r="C269" s="98"/>
      <c r="D269" s="99"/>
      <c r="E269" s="98"/>
      <c r="F269" s="95"/>
      <c r="G269" s="27"/>
      <c r="H269" s="105"/>
      <c r="I269" s="111">
        <f>IF(Install_Agenc[[#This Row],[MOTIF]]="",0,Install_Agenc[[#This Row],[MONTANT HTVA REALISE]])</f>
        <v>0</v>
      </c>
      <c r="J269" s="32"/>
      <c r="L269" s="55">
        <f t="shared" si="4"/>
        <v>0</v>
      </c>
    </row>
    <row r="270" spans="1:12" ht="15.75" thickBot="1">
      <c r="A270" s="204" t="str">
        <f>IF(ISBLANK(Install_Agenc[[#This Row],[DATE]]),"",ROW(Install_Agenc[[#This Row],[NUM]])-ROW($A$19))</f>
        <v/>
      </c>
      <c r="B270" s="33"/>
      <c r="C270" s="98"/>
      <c r="D270" s="99"/>
      <c r="E270" s="98"/>
      <c r="F270" s="95"/>
      <c r="G270" s="27"/>
      <c r="H270" s="105"/>
      <c r="I270" s="111">
        <f>IF(Install_Agenc[[#This Row],[MOTIF]]="",0,Install_Agenc[[#This Row],[MONTANT HTVA REALISE]])</f>
        <v>0</v>
      </c>
      <c r="J270" s="32"/>
      <c r="L270" s="55">
        <f t="shared" si="4"/>
        <v>0</v>
      </c>
    </row>
    <row r="271" spans="1:12" ht="15.75" thickBot="1">
      <c r="A271" s="204" t="str">
        <f>IF(ISBLANK(Install_Agenc[[#This Row],[DATE]]),"",ROW(Install_Agenc[[#This Row],[NUM]])-ROW($A$19))</f>
        <v/>
      </c>
      <c r="B271" s="33"/>
      <c r="C271" s="98"/>
      <c r="D271" s="99"/>
      <c r="E271" s="98"/>
      <c r="F271" s="95"/>
      <c r="G271" s="27"/>
      <c r="H271" s="105"/>
      <c r="I271" s="111">
        <f>IF(Install_Agenc[[#This Row],[MOTIF]]="",0,Install_Agenc[[#This Row],[MONTANT HTVA REALISE]])</f>
        <v>0</v>
      </c>
      <c r="J271" s="32"/>
      <c r="L271" s="55">
        <f t="shared" si="4"/>
        <v>0</v>
      </c>
    </row>
    <row r="272" spans="1:12" ht="15.75" thickBot="1">
      <c r="A272" s="204" t="str">
        <f>IF(ISBLANK(Install_Agenc[[#This Row],[DATE]]),"",ROW(Install_Agenc[[#This Row],[NUM]])-ROW($A$19))</f>
        <v/>
      </c>
      <c r="B272" s="33"/>
      <c r="C272" s="98"/>
      <c r="D272" s="99"/>
      <c r="E272" s="98"/>
      <c r="F272" s="95"/>
      <c r="G272" s="27"/>
      <c r="H272" s="105"/>
      <c r="I272" s="111">
        <f>IF(Install_Agenc[[#This Row],[MOTIF]]="",0,Install_Agenc[[#This Row],[MONTANT HTVA REALISE]])</f>
        <v>0</v>
      </c>
      <c r="J272" s="32"/>
      <c r="L272" s="55">
        <f t="shared" si="4"/>
        <v>0</v>
      </c>
    </row>
    <row r="273" spans="1:12" ht="15.75" thickBot="1">
      <c r="A273" s="204" t="str">
        <f>IF(ISBLANK(Install_Agenc[[#This Row],[DATE]]),"",ROW(Install_Agenc[[#This Row],[NUM]])-ROW($A$19))</f>
        <v/>
      </c>
      <c r="B273" s="33"/>
      <c r="C273" s="98"/>
      <c r="D273" s="99"/>
      <c r="E273" s="98"/>
      <c r="F273" s="95"/>
      <c r="G273" s="27"/>
      <c r="H273" s="105"/>
      <c r="I273" s="111">
        <f>IF(Install_Agenc[[#This Row],[MOTIF]]="",0,Install_Agenc[[#This Row],[MONTANT HTVA REALISE]])</f>
        <v>0</v>
      </c>
      <c r="J273" s="32"/>
      <c r="L273" s="55">
        <f t="shared" si="4"/>
        <v>0</v>
      </c>
    </row>
    <row r="274" spans="1:12" ht="15.75" thickBot="1">
      <c r="A274" s="204" t="str">
        <f>IF(ISBLANK(Install_Agenc[[#This Row],[DATE]]),"",ROW(Install_Agenc[[#This Row],[NUM]])-ROW($A$19))</f>
        <v/>
      </c>
      <c r="B274" s="33"/>
      <c r="C274" s="98"/>
      <c r="D274" s="99"/>
      <c r="E274" s="98"/>
      <c r="F274" s="95"/>
      <c r="G274" s="27"/>
      <c r="H274" s="105"/>
      <c r="I274" s="111">
        <f>IF(Install_Agenc[[#This Row],[MOTIF]]="",0,Install_Agenc[[#This Row],[MONTANT HTVA REALISE]])</f>
        <v>0</v>
      </c>
      <c r="J274" s="32"/>
      <c r="L274" s="55">
        <f t="shared" si="4"/>
        <v>0</v>
      </c>
    </row>
    <row r="275" spans="1:12" ht="15.75" thickBot="1">
      <c r="A275" s="204" t="str">
        <f>IF(ISBLANK(Install_Agenc[[#This Row],[DATE]]),"",ROW(Install_Agenc[[#This Row],[NUM]])-ROW($A$19))</f>
        <v/>
      </c>
      <c r="B275" s="33"/>
      <c r="C275" s="98"/>
      <c r="D275" s="99"/>
      <c r="E275" s="98"/>
      <c r="F275" s="95"/>
      <c r="G275" s="27"/>
      <c r="H275" s="105"/>
      <c r="I275" s="111">
        <f>IF(Install_Agenc[[#This Row],[MOTIF]]="",0,Install_Agenc[[#This Row],[MONTANT HTVA REALISE]])</f>
        <v>0</v>
      </c>
      <c r="J275" s="32"/>
      <c r="L275" s="55">
        <f t="shared" si="4"/>
        <v>0</v>
      </c>
    </row>
    <row r="276" spans="1:12" ht="15.75" thickBot="1">
      <c r="A276" s="204" t="str">
        <f>IF(ISBLANK(Install_Agenc[[#This Row],[DATE]]),"",ROW(Install_Agenc[[#This Row],[NUM]])-ROW($A$19))</f>
        <v/>
      </c>
      <c r="B276" s="33"/>
      <c r="C276" s="98"/>
      <c r="D276" s="99"/>
      <c r="E276" s="98"/>
      <c r="F276" s="95"/>
      <c r="G276" s="27"/>
      <c r="H276" s="105"/>
      <c r="I276" s="111">
        <f>IF(Install_Agenc[[#This Row],[MOTIF]]="",0,Install_Agenc[[#This Row],[MONTANT HTVA REALISE]])</f>
        <v>0</v>
      </c>
      <c r="J276" s="32"/>
      <c r="L276" s="55">
        <f t="shared" si="4"/>
        <v>0</v>
      </c>
    </row>
    <row r="277" spans="1:12" ht="15.75" thickBot="1">
      <c r="A277" s="204" t="str">
        <f>IF(ISBLANK(Install_Agenc[[#This Row],[DATE]]),"",ROW(Install_Agenc[[#This Row],[NUM]])-ROW($A$19))</f>
        <v/>
      </c>
      <c r="B277" s="33"/>
      <c r="C277" s="98"/>
      <c r="D277" s="99"/>
      <c r="E277" s="98"/>
      <c r="F277" s="95"/>
      <c r="G277" s="27"/>
      <c r="H277" s="105"/>
      <c r="I277" s="111">
        <f>IF(Install_Agenc[[#This Row],[MOTIF]]="",0,Install_Agenc[[#This Row],[MONTANT HTVA REALISE]])</f>
        <v>0</v>
      </c>
      <c r="J277" s="32"/>
      <c r="L277" s="55">
        <f t="shared" si="4"/>
        <v>0</v>
      </c>
    </row>
    <row r="278" spans="1:12" ht="15.75" thickBot="1">
      <c r="A278" s="204" t="str">
        <f>IF(ISBLANK(Install_Agenc[[#This Row],[DATE]]),"",ROW(Install_Agenc[[#This Row],[NUM]])-ROW($A$19))</f>
        <v/>
      </c>
      <c r="B278" s="33"/>
      <c r="C278" s="98"/>
      <c r="D278" s="99"/>
      <c r="E278" s="98"/>
      <c r="F278" s="95"/>
      <c r="G278" s="27"/>
      <c r="H278" s="105"/>
      <c r="I278" s="111">
        <f>IF(Install_Agenc[[#This Row],[MOTIF]]="",0,Install_Agenc[[#This Row],[MONTANT HTVA REALISE]])</f>
        <v>0</v>
      </c>
      <c r="J278" s="32"/>
      <c r="L278" s="55">
        <f t="shared" si="4"/>
        <v>0</v>
      </c>
    </row>
    <row r="279" spans="1:12" ht="15.75" thickBot="1">
      <c r="A279" s="204" t="str">
        <f>IF(ISBLANK(Install_Agenc[[#This Row],[DATE]]),"",ROW(Install_Agenc[[#This Row],[NUM]])-ROW($A$19))</f>
        <v/>
      </c>
      <c r="B279" s="33"/>
      <c r="C279" s="98"/>
      <c r="D279" s="99"/>
      <c r="E279" s="98"/>
      <c r="F279" s="95"/>
      <c r="G279" s="27"/>
      <c r="H279" s="105"/>
      <c r="I279" s="111">
        <f>IF(Install_Agenc[[#This Row],[MOTIF]]="",0,Install_Agenc[[#This Row],[MONTANT HTVA REALISE]])</f>
        <v>0</v>
      </c>
      <c r="J279" s="32"/>
      <c r="L279" s="55">
        <f t="shared" ref="L279:L342" si="5">+F279-I279</f>
        <v>0</v>
      </c>
    </row>
    <row r="280" spans="1:12" ht="15.75" thickBot="1">
      <c r="A280" s="204" t="str">
        <f>IF(ISBLANK(Install_Agenc[[#This Row],[DATE]]),"",ROW(Install_Agenc[[#This Row],[NUM]])-ROW($A$19))</f>
        <v/>
      </c>
      <c r="B280" s="33"/>
      <c r="C280" s="98"/>
      <c r="D280" s="99"/>
      <c r="E280" s="98"/>
      <c r="F280" s="95"/>
      <c r="G280" s="27"/>
      <c r="H280" s="105"/>
      <c r="I280" s="111">
        <f>IF(Install_Agenc[[#This Row],[MOTIF]]="",0,Install_Agenc[[#This Row],[MONTANT HTVA REALISE]])</f>
        <v>0</v>
      </c>
      <c r="J280" s="32"/>
      <c r="L280" s="55">
        <f t="shared" si="5"/>
        <v>0</v>
      </c>
    </row>
    <row r="281" spans="1:12" ht="15.75" thickBot="1">
      <c r="A281" s="204" t="str">
        <f>IF(ISBLANK(Install_Agenc[[#This Row],[DATE]]),"",ROW(Install_Agenc[[#This Row],[NUM]])-ROW($A$19))</f>
        <v/>
      </c>
      <c r="B281" s="33"/>
      <c r="C281" s="98"/>
      <c r="D281" s="99"/>
      <c r="E281" s="98"/>
      <c r="F281" s="95"/>
      <c r="G281" s="27"/>
      <c r="H281" s="105"/>
      <c r="I281" s="111">
        <f>IF(Install_Agenc[[#This Row],[MOTIF]]="",0,Install_Agenc[[#This Row],[MONTANT HTVA REALISE]])</f>
        <v>0</v>
      </c>
      <c r="J281" s="32"/>
      <c r="L281" s="55">
        <f t="shared" si="5"/>
        <v>0</v>
      </c>
    </row>
    <row r="282" spans="1:12" ht="15.75" thickBot="1">
      <c r="A282" s="204" t="str">
        <f>IF(ISBLANK(Install_Agenc[[#This Row],[DATE]]),"",ROW(Install_Agenc[[#This Row],[NUM]])-ROW($A$19))</f>
        <v/>
      </c>
      <c r="B282" s="33"/>
      <c r="C282" s="98"/>
      <c r="D282" s="99"/>
      <c r="E282" s="98"/>
      <c r="F282" s="95"/>
      <c r="G282" s="27"/>
      <c r="H282" s="105"/>
      <c r="I282" s="111">
        <f>IF(Install_Agenc[[#This Row],[MOTIF]]="",0,Install_Agenc[[#This Row],[MONTANT HTVA REALISE]])</f>
        <v>0</v>
      </c>
      <c r="J282" s="32"/>
      <c r="L282" s="55">
        <f t="shared" si="5"/>
        <v>0</v>
      </c>
    </row>
    <row r="283" spans="1:12" ht="15.75" thickBot="1">
      <c r="A283" s="204" t="str">
        <f>IF(ISBLANK(Install_Agenc[[#This Row],[DATE]]),"",ROW(Install_Agenc[[#This Row],[NUM]])-ROW($A$19))</f>
        <v/>
      </c>
      <c r="B283" s="33"/>
      <c r="C283" s="98"/>
      <c r="D283" s="99"/>
      <c r="E283" s="98"/>
      <c r="F283" s="95"/>
      <c r="G283" s="27"/>
      <c r="H283" s="105"/>
      <c r="I283" s="111">
        <f>IF(Install_Agenc[[#This Row],[MOTIF]]="",0,Install_Agenc[[#This Row],[MONTANT HTVA REALISE]])</f>
        <v>0</v>
      </c>
      <c r="J283" s="32"/>
      <c r="L283" s="55">
        <f t="shared" si="5"/>
        <v>0</v>
      </c>
    </row>
    <row r="284" spans="1:12" ht="15.75" thickBot="1">
      <c r="A284" s="204" t="str">
        <f>IF(ISBLANK(Install_Agenc[[#This Row],[DATE]]),"",ROW(Install_Agenc[[#This Row],[NUM]])-ROW($A$19))</f>
        <v/>
      </c>
      <c r="B284" s="33"/>
      <c r="C284" s="98"/>
      <c r="D284" s="99"/>
      <c r="E284" s="98"/>
      <c r="F284" s="95"/>
      <c r="G284" s="27"/>
      <c r="H284" s="105"/>
      <c r="I284" s="111">
        <f>IF(Install_Agenc[[#This Row],[MOTIF]]="",0,Install_Agenc[[#This Row],[MONTANT HTVA REALISE]])</f>
        <v>0</v>
      </c>
      <c r="J284" s="32"/>
      <c r="L284" s="55">
        <f t="shared" si="5"/>
        <v>0</v>
      </c>
    </row>
    <row r="285" spans="1:12" ht="15.75" thickBot="1">
      <c r="A285" s="204" t="str">
        <f>IF(ISBLANK(Install_Agenc[[#This Row],[DATE]]),"",ROW(Install_Agenc[[#This Row],[NUM]])-ROW($A$19))</f>
        <v/>
      </c>
      <c r="B285" s="33"/>
      <c r="C285" s="98"/>
      <c r="D285" s="99"/>
      <c r="E285" s="98"/>
      <c r="F285" s="95"/>
      <c r="G285" s="27"/>
      <c r="H285" s="105"/>
      <c r="I285" s="111">
        <f>IF(Install_Agenc[[#This Row],[MOTIF]]="",0,Install_Agenc[[#This Row],[MONTANT HTVA REALISE]])</f>
        <v>0</v>
      </c>
      <c r="J285" s="32"/>
      <c r="L285" s="55">
        <f t="shared" si="5"/>
        <v>0</v>
      </c>
    </row>
    <row r="286" spans="1:12" ht="15.75" thickBot="1">
      <c r="A286" s="204" t="str">
        <f>IF(ISBLANK(Install_Agenc[[#This Row],[DATE]]),"",ROW(Install_Agenc[[#This Row],[NUM]])-ROW($A$19))</f>
        <v/>
      </c>
      <c r="B286" s="33"/>
      <c r="C286" s="98"/>
      <c r="D286" s="99"/>
      <c r="E286" s="98"/>
      <c r="F286" s="95"/>
      <c r="G286" s="27"/>
      <c r="H286" s="105"/>
      <c r="I286" s="111">
        <f>IF(Install_Agenc[[#This Row],[MOTIF]]="",0,Install_Agenc[[#This Row],[MONTANT HTVA REALISE]])</f>
        <v>0</v>
      </c>
      <c r="J286" s="32"/>
      <c r="L286" s="55">
        <f t="shared" si="5"/>
        <v>0</v>
      </c>
    </row>
    <row r="287" spans="1:12" ht="15.75" thickBot="1">
      <c r="A287" s="204" t="str">
        <f>IF(ISBLANK(Install_Agenc[[#This Row],[DATE]]),"",ROW(Install_Agenc[[#This Row],[NUM]])-ROW($A$19))</f>
        <v/>
      </c>
      <c r="B287" s="33"/>
      <c r="C287" s="98"/>
      <c r="D287" s="99"/>
      <c r="E287" s="98"/>
      <c r="F287" s="95"/>
      <c r="G287" s="27"/>
      <c r="H287" s="105"/>
      <c r="I287" s="111">
        <f>IF(Install_Agenc[[#This Row],[MOTIF]]="",0,Install_Agenc[[#This Row],[MONTANT HTVA REALISE]])</f>
        <v>0</v>
      </c>
      <c r="J287" s="32"/>
      <c r="L287" s="55">
        <f t="shared" si="5"/>
        <v>0</v>
      </c>
    </row>
    <row r="288" spans="1:12" ht="15.75" thickBot="1">
      <c r="A288" s="204" t="str">
        <f>IF(ISBLANK(Install_Agenc[[#This Row],[DATE]]),"",ROW(Install_Agenc[[#This Row],[NUM]])-ROW($A$19))</f>
        <v/>
      </c>
      <c r="B288" s="33"/>
      <c r="C288" s="98"/>
      <c r="D288" s="99"/>
      <c r="E288" s="98"/>
      <c r="F288" s="95"/>
      <c r="G288" s="27"/>
      <c r="H288" s="105"/>
      <c r="I288" s="111">
        <f>IF(Install_Agenc[[#This Row],[MOTIF]]="",0,Install_Agenc[[#This Row],[MONTANT HTVA REALISE]])</f>
        <v>0</v>
      </c>
      <c r="J288" s="32"/>
      <c r="L288" s="55">
        <f t="shared" si="5"/>
        <v>0</v>
      </c>
    </row>
    <row r="289" spans="1:12" ht="15.75" thickBot="1">
      <c r="A289" s="204" t="str">
        <f>IF(ISBLANK(Install_Agenc[[#This Row],[DATE]]),"",ROW(Install_Agenc[[#This Row],[NUM]])-ROW($A$19))</f>
        <v/>
      </c>
      <c r="B289" s="33"/>
      <c r="C289" s="98"/>
      <c r="D289" s="99"/>
      <c r="E289" s="98"/>
      <c r="F289" s="95"/>
      <c r="G289" s="27"/>
      <c r="H289" s="105"/>
      <c r="I289" s="111">
        <f>IF(Install_Agenc[[#This Row],[MOTIF]]="",0,Install_Agenc[[#This Row],[MONTANT HTVA REALISE]])</f>
        <v>0</v>
      </c>
      <c r="J289" s="32"/>
      <c r="L289" s="55">
        <f t="shared" si="5"/>
        <v>0</v>
      </c>
    </row>
    <row r="290" spans="1:12" ht="15.75" thickBot="1">
      <c r="A290" s="204" t="str">
        <f>IF(ISBLANK(Install_Agenc[[#This Row],[DATE]]),"",ROW(Install_Agenc[[#This Row],[NUM]])-ROW($A$19))</f>
        <v/>
      </c>
      <c r="B290" s="33"/>
      <c r="C290" s="98"/>
      <c r="D290" s="99"/>
      <c r="E290" s="98"/>
      <c r="F290" s="95"/>
      <c r="G290" s="27"/>
      <c r="H290" s="105"/>
      <c r="I290" s="111">
        <f>IF(Install_Agenc[[#This Row],[MOTIF]]="",0,Install_Agenc[[#This Row],[MONTANT HTVA REALISE]])</f>
        <v>0</v>
      </c>
      <c r="J290" s="32"/>
      <c r="L290" s="55">
        <f t="shared" si="5"/>
        <v>0</v>
      </c>
    </row>
    <row r="291" spans="1:12" ht="15.75" thickBot="1">
      <c r="A291" s="204" t="str">
        <f>IF(ISBLANK(Install_Agenc[[#This Row],[DATE]]),"",ROW(Install_Agenc[[#This Row],[NUM]])-ROW($A$19))</f>
        <v/>
      </c>
      <c r="B291" s="33"/>
      <c r="C291" s="98"/>
      <c r="D291" s="99"/>
      <c r="E291" s="98"/>
      <c r="F291" s="95"/>
      <c r="G291" s="27"/>
      <c r="H291" s="105"/>
      <c r="I291" s="111">
        <f>IF(Install_Agenc[[#This Row],[MOTIF]]="",0,Install_Agenc[[#This Row],[MONTANT HTVA REALISE]])</f>
        <v>0</v>
      </c>
      <c r="J291" s="32"/>
      <c r="L291" s="55">
        <f t="shared" si="5"/>
        <v>0</v>
      </c>
    </row>
    <row r="292" spans="1:12" ht="15.75" thickBot="1">
      <c r="A292" s="204" t="str">
        <f>IF(ISBLANK(Install_Agenc[[#This Row],[DATE]]),"",ROW(Install_Agenc[[#This Row],[NUM]])-ROW($A$19))</f>
        <v/>
      </c>
      <c r="B292" s="33"/>
      <c r="C292" s="98"/>
      <c r="D292" s="99"/>
      <c r="E292" s="98"/>
      <c r="F292" s="95"/>
      <c r="G292" s="27"/>
      <c r="H292" s="105"/>
      <c r="I292" s="111">
        <f>IF(Install_Agenc[[#This Row],[MOTIF]]="",0,Install_Agenc[[#This Row],[MONTANT HTVA REALISE]])</f>
        <v>0</v>
      </c>
      <c r="J292" s="32"/>
      <c r="L292" s="55">
        <f t="shared" si="5"/>
        <v>0</v>
      </c>
    </row>
    <row r="293" spans="1:12" ht="15.75" thickBot="1">
      <c r="A293" s="204" t="str">
        <f>IF(ISBLANK(Install_Agenc[[#This Row],[DATE]]),"",ROW(Install_Agenc[[#This Row],[NUM]])-ROW($A$19))</f>
        <v/>
      </c>
      <c r="B293" s="33"/>
      <c r="C293" s="98"/>
      <c r="D293" s="99"/>
      <c r="E293" s="98"/>
      <c r="F293" s="95"/>
      <c r="G293" s="27"/>
      <c r="H293" s="105"/>
      <c r="I293" s="111">
        <f>IF(Install_Agenc[[#This Row],[MOTIF]]="",0,Install_Agenc[[#This Row],[MONTANT HTVA REALISE]])</f>
        <v>0</v>
      </c>
      <c r="J293" s="32"/>
      <c r="L293" s="55">
        <f t="shared" si="5"/>
        <v>0</v>
      </c>
    </row>
    <row r="294" spans="1:12" ht="15.75" thickBot="1">
      <c r="A294" s="204" t="str">
        <f>IF(ISBLANK(Install_Agenc[[#This Row],[DATE]]),"",ROW(Install_Agenc[[#This Row],[NUM]])-ROW($A$19))</f>
        <v/>
      </c>
      <c r="B294" s="33"/>
      <c r="C294" s="98"/>
      <c r="D294" s="99"/>
      <c r="E294" s="98"/>
      <c r="F294" s="95"/>
      <c r="G294" s="27"/>
      <c r="H294" s="105"/>
      <c r="I294" s="111">
        <f>IF(Install_Agenc[[#This Row],[MOTIF]]="",0,Install_Agenc[[#This Row],[MONTANT HTVA REALISE]])</f>
        <v>0</v>
      </c>
      <c r="J294" s="32"/>
      <c r="L294" s="55">
        <f t="shared" si="5"/>
        <v>0</v>
      </c>
    </row>
    <row r="295" spans="1:12" ht="15.75" thickBot="1">
      <c r="A295" s="204" t="str">
        <f>IF(ISBLANK(Install_Agenc[[#This Row],[DATE]]),"",ROW(Install_Agenc[[#This Row],[NUM]])-ROW($A$19))</f>
        <v/>
      </c>
      <c r="B295" s="33"/>
      <c r="C295" s="98"/>
      <c r="D295" s="99"/>
      <c r="E295" s="98"/>
      <c r="F295" s="95"/>
      <c r="G295" s="27"/>
      <c r="H295" s="105"/>
      <c r="I295" s="111">
        <f>IF(Install_Agenc[[#This Row],[MOTIF]]="",0,Install_Agenc[[#This Row],[MONTANT HTVA REALISE]])</f>
        <v>0</v>
      </c>
      <c r="J295" s="32"/>
      <c r="L295" s="55">
        <f t="shared" si="5"/>
        <v>0</v>
      </c>
    </row>
    <row r="296" spans="1:12" ht="15.75" thickBot="1">
      <c r="A296" s="204" t="str">
        <f>IF(ISBLANK(Install_Agenc[[#This Row],[DATE]]),"",ROW(Install_Agenc[[#This Row],[NUM]])-ROW($A$19))</f>
        <v/>
      </c>
      <c r="B296" s="33"/>
      <c r="C296" s="98"/>
      <c r="D296" s="99"/>
      <c r="E296" s="98"/>
      <c r="F296" s="95"/>
      <c r="G296" s="27"/>
      <c r="H296" s="105"/>
      <c r="I296" s="111">
        <f>IF(Install_Agenc[[#This Row],[MOTIF]]="",0,Install_Agenc[[#This Row],[MONTANT HTVA REALISE]])</f>
        <v>0</v>
      </c>
      <c r="J296" s="32"/>
      <c r="L296" s="55">
        <f t="shared" si="5"/>
        <v>0</v>
      </c>
    </row>
    <row r="297" spans="1:12" ht="15.75" thickBot="1">
      <c r="A297" s="204" t="str">
        <f>IF(ISBLANK(Install_Agenc[[#This Row],[DATE]]),"",ROW(Install_Agenc[[#This Row],[NUM]])-ROW($A$19))</f>
        <v/>
      </c>
      <c r="B297" s="33"/>
      <c r="C297" s="98"/>
      <c r="D297" s="99"/>
      <c r="E297" s="98"/>
      <c r="F297" s="95"/>
      <c r="G297" s="27"/>
      <c r="H297" s="105"/>
      <c r="I297" s="111">
        <f>IF(Install_Agenc[[#This Row],[MOTIF]]="",0,Install_Agenc[[#This Row],[MONTANT HTVA REALISE]])</f>
        <v>0</v>
      </c>
      <c r="J297" s="32"/>
      <c r="L297" s="55">
        <f t="shared" si="5"/>
        <v>0</v>
      </c>
    </row>
    <row r="298" spans="1:12" ht="15.75" thickBot="1">
      <c r="A298" s="204" t="str">
        <f>IF(ISBLANK(Install_Agenc[[#This Row],[DATE]]),"",ROW(Install_Agenc[[#This Row],[NUM]])-ROW($A$19))</f>
        <v/>
      </c>
      <c r="B298" s="33"/>
      <c r="C298" s="98"/>
      <c r="D298" s="99"/>
      <c r="E298" s="98"/>
      <c r="F298" s="95"/>
      <c r="G298" s="27"/>
      <c r="H298" s="105"/>
      <c r="I298" s="111">
        <f>IF(Install_Agenc[[#This Row],[MOTIF]]="",0,Install_Agenc[[#This Row],[MONTANT HTVA REALISE]])</f>
        <v>0</v>
      </c>
      <c r="J298" s="32"/>
      <c r="L298" s="55">
        <f t="shared" si="5"/>
        <v>0</v>
      </c>
    </row>
    <row r="299" spans="1:12" ht="15.75" thickBot="1">
      <c r="A299" s="204" t="str">
        <f>IF(ISBLANK(Install_Agenc[[#This Row],[DATE]]),"",ROW(Install_Agenc[[#This Row],[NUM]])-ROW($A$19))</f>
        <v/>
      </c>
      <c r="B299" s="33"/>
      <c r="C299" s="98"/>
      <c r="D299" s="99"/>
      <c r="E299" s="98"/>
      <c r="F299" s="95"/>
      <c r="G299" s="27"/>
      <c r="H299" s="105"/>
      <c r="I299" s="111">
        <f>IF(Install_Agenc[[#This Row],[MOTIF]]="",0,Install_Agenc[[#This Row],[MONTANT HTVA REALISE]])</f>
        <v>0</v>
      </c>
      <c r="J299" s="32"/>
      <c r="L299" s="55">
        <f t="shared" si="5"/>
        <v>0</v>
      </c>
    </row>
    <row r="300" spans="1:12" ht="15.75" thickBot="1">
      <c r="A300" s="204" t="str">
        <f>IF(ISBLANK(Install_Agenc[[#This Row],[DATE]]),"",ROW(Install_Agenc[[#This Row],[NUM]])-ROW($A$19))</f>
        <v/>
      </c>
      <c r="B300" s="33"/>
      <c r="C300" s="98"/>
      <c r="D300" s="99"/>
      <c r="E300" s="98"/>
      <c r="F300" s="95"/>
      <c r="G300" s="27"/>
      <c r="H300" s="105"/>
      <c r="I300" s="111">
        <f>IF(Install_Agenc[[#This Row],[MOTIF]]="",0,Install_Agenc[[#This Row],[MONTANT HTVA REALISE]])</f>
        <v>0</v>
      </c>
      <c r="J300" s="32"/>
      <c r="L300" s="55">
        <f t="shared" si="5"/>
        <v>0</v>
      </c>
    </row>
    <row r="301" spans="1:12" ht="15.75" thickBot="1">
      <c r="A301" s="204" t="str">
        <f>IF(ISBLANK(Install_Agenc[[#This Row],[DATE]]),"",ROW(Install_Agenc[[#This Row],[NUM]])-ROW($A$19))</f>
        <v/>
      </c>
      <c r="B301" s="33"/>
      <c r="C301" s="98"/>
      <c r="D301" s="99"/>
      <c r="E301" s="98"/>
      <c r="F301" s="95"/>
      <c r="G301" s="27"/>
      <c r="H301" s="105"/>
      <c r="I301" s="111">
        <f>IF(Install_Agenc[[#This Row],[MOTIF]]="",0,Install_Agenc[[#This Row],[MONTANT HTVA REALISE]])</f>
        <v>0</v>
      </c>
      <c r="J301" s="32"/>
      <c r="L301" s="55">
        <f t="shared" si="5"/>
        <v>0</v>
      </c>
    </row>
    <row r="302" spans="1:12" ht="15.75" thickBot="1">
      <c r="A302" s="204" t="str">
        <f>IF(ISBLANK(Install_Agenc[[#This Row],[DATE]]),"",ROW(Install_Agenc[[#This Row],[NUM]])-ROW($A$19))</f>
        <v/>
      </c>
      <c r="B302" s="33"/>
      <c r="C302" s="98"/>
      <c r="D302" s="99"/>
      <c r="E302" s="98"/>
      <c r="F302" s="95"/>
      <c r="G302" s="27"/>
      <c r="H302" s="105"/>
      <c r="I302" s="111">
        <f>IF(Install_Agenc[[#This Row],[MOTIF]]="",0,Install_Agenc[[#This Row],[MONTANT HTVA REALISE]])</f>
        <v>0</v>
      </c>
      <c r="J302" s="32"/>
      <c r="L302" s="55">
        <f t="shared" si="5"/>
        <v>0</v>
      </c>
    </row>
    <row r="303" spans="1:12" ht="15.75" thickBot="1">
      <c r="A303" s="204" t="str">
        <f>IF(ISBLANK(Install_Agenc[[#This Row],[DATE]]),"",ROW(Install_Agenc[[#This Row],[NUM]])-ROW($A$19))</f>
        <v/>
      </c>
      <c r="B303" s="33"/>
      <c r="C303" s="98"/>
      <c r="D303" s="99"/>
      <c r="E303" s="98"/>
      <c r="F303" s="95"/>
      <c r="G303" s="27"/>
      <c r="H303" s="105"/>
      <c r="I303" s="111">
        <f>IF(Install_Agenc[[#This Row],[MOTIF]]="",0,Install_Agenc[[#This Row],[MONTANT HTVA REALISE]])</f>
        <v>0</v>
      </c>
      <c r="J303" s="32"/>
      <c r="L303" s="55">
        <f t="shared" si="5"/>
        <v>0</v>
      </c>
    </row>
    <row r="304" spans="1:12" ht="15.75" thickBot="1">
      <c r="A304" s="204" t="str">
        <f>IF(ISBLANK(Install_Agenc[[#This Row],[DATE]]),"",ROW(Install_Agenc[[#This Row],[NUM]])-ROW($A$19))</f>
        <v/>
      </c>
      <c r="B304" s="33"/>
      <c r="C304" s="98"/>
      <c r="D304" s="99"/>
      <c r="E304" s="98"/>
      <c r="F304" s="95"/>
      <c r="G304" s="27"/>
      <c r="H304" s="105"/>
      <c r="I304" s="111">
        <f>IF(Install_Agenc[[#This Row],[MOTIF]]="",0,Install_Agenc[[#This Row],[MONTANT HTVA REALISE]])</f>
        <v>0</v>
      </c>
      <c r="J304" s="32"/>
      <c r="L304" s="55">
        <f t="shared" si="5"/>
        <v>0</v>
      </c>
    </row>
    <row r="305" spans="1:12" ht="15.75" thickBot="1">
      <c r="A305" s="204" t="str">
        <f>IF(ISBLANK(Install_Agenc[[#This Row],[DATE]]),"",ROW(Install_Agenc[[#This Row],[NUM]])-ROW($A$19))</f>
        <v/>
      </c>
      <c r="B305" s="33"/>
      <c r="C305" s="98"/>
      <c r="D305" s="99"/>
      <c r="E305" s="98"/>
      <c r="F305" s="95"/>
      <c r="G305" s="27"/>
      <c r="H305" s="105"/>
      <c r="I305" s="111">
        <f>IF(Install_Agenc[[#This Row],[MOTIF]]="",0,Install_Agenc[[#This Row],[MONTANT HTVA REALISE]])</f>
        <v>0</v>
      </c>
      <c r="J305" s="32"/>
      <c r="L305" s="55">
        <f t="shared" si="5"/>
        <v>0</v>
      </c>
    </row>
    <row r="306" spans="1:12" ht="15.75" thickBot="1">
      <c r="A306" s="204" t="str">
        <f>IF(ISBLANK(Install_Agenc[[#This Row],[DATE]]),"",ROW(Install_Agenc[[#This Row],[NUM]])-ROW($A$19))</f>
        <v/>
      </c>
      <c r="B306" s="33"/>
      <c r="C306" s="98"/>
      <c r="D306" s="99"/>
      <c r="E306" s="98"/>
      <c r="F306" s="95"/>
      <c r="G306" s="27"/>
      <c r="H306" s="105"/>
      <c r="I306" s="111">
        <f>IF(Install_Agenc[[#This Row],[MOTIF]]="",0,Install_Agenc[[#This Row],[MONTANT HTVA REALISE]])</f>
        <v>0</v>
      </c>
      <c r="J306" s="32"/>
      <c r="L306" s="55">
        <f t="shared" si="5"/>
        <v>0</v>
      </c>
    </row>
    <row r="307" spans="1:12" ht="15.75" thickBot="1">
      <c r="A307" s="204" t="str">
        <f>IF(ISBLANK(Install_Agenc[[#This Row],[DATE]]),"",ROW(Install_Agenc[[#This Row],[NUM]])-ROW($A$19))</f>
        <v/>
      </c>
      <c r="B307" s="33"/>
      <c r="C307" s="98"/>
      <c r="D307" s="99"/>
      <c r="E307" s="98"/>
      <c r="F307" s="95"/>
      <c r="G307" s="27"/>
      <c r="H307" s="105"/>
      <c r="I307" s="111">
        <f>IF(Install_Agenc[[#This Row],[MOTIF]]="",0,Install_Agenc[[#This Row],[MONTANT HTVA REALISE]])</f>
        <v>0</v>
      </c>
      <c r="J307" s="32"/>
      <c r="L307" s="55">
        <f t="shared" si="5"/>
        <v>0</v>
      </c>
    </row>
    <row r="308" spans="1:12" ht="15.75" thickBot="1">
      <c r="A308" s="204" t="str">
        <f>IF(ISBLANK(Install_Agenc[[#This Row],[DATE]]),"",ROW(Install_Agenc[[#This Row],[NUM]])-ROW($A$19))</f>
        <v/>
      </c>
      <c r="B308" s="33"/>
      <c r="C308" s="98"/>
      <c r="D308" s="99"/>
      <c r="E308" s="98"/>
      <c r="F308" s="95"/>
      <c r="G308" s="27"/>
      <c r="H308" s="105"/>
      <c r="I308" s="111">
        <f>IF(Install_Agenc[[#This Row],[MOTIF]]="",0,Install_Agenc[[#This Row],[MONTANT HTVA REALISE]])</f>
        <v>0</v>
      </c>
      <c r="J308" s="32"/>
      <c r="L308" s="55">
        <f t="shared" si="5"/>
        <v>0</v>
      </c>
    </row>
    <row r="309" spans="1:12" ht="15.75" thickBot="1">
      <c r="A309" s="204" t="str">
        <f>IF(ISBLANK(Install_Agenc[[#This Row],[DATE]]),"",ROW(Install_Agenc[[#This Row],[NUM]])-ROW($A$19))</f>
        <v/>
      </c>
      <c r="B309" s="33"/>
      <c r="C309" s="98"/>
      <c r="D309" s="99"/>
      <c r="E309" s="98"/>
      <c r="F309" s="95"/>
      <c r="G309" s="27"/>
      <c r="H309" s="105"/>
      <c r="I309" s="111">
        <f>IF(Install_Agenc[[#This Row],[MOTIF]]="",0,Install_Agenc[[#This Row],[MONTANT HTVA REALISE]])</f>
        <v>0</v>
      </c>
      <c r="J309" s="32"/>
      <c r="L309" s="55">
        <f t="shared" si="5"/>
        <v>0</v>
      </c>
    </row>
    <row r="310" spans="1:12" ht="15.75" thickBot="1">
      <c r="A310" s="204" t="str">
        <f>IF(ISBLANK(Install_Agenc[[#This Row],[DATE]]),"",ROW(Install_Agenc[[#This Row],[NUM]])-ROW($A$19))</f>
        <v/>
      </c>
      <c r="B310" s="33"/>
      <c r="C310" s="98"/>
      <c r="D310" s="99"/>
      <c r="E310" s="98"/>
      <c r="F310" s="95"/>
      <c r="G310" s="27"/>
      <c r="H310" s="105"/>
      <c r="I310" s="111">
        <f>IF(Install_Agenc[[#This Row],[MOTIF]]="",0,Install_Agenc[[#This Row],[MONTANT HTVA REALISE]])</f>
        <v>0</v>
      </c>
      <c r="J310" s="32"/>
      <c r="L310" s="55">
        <f t="shared" si="5"/>
        <v>0</v>
      </c>
    </row>
    <row r="311" spans="1:12" ht="15.75" thickBot="1">
      <c r="A311" s="204" t="str">
        <f>IF(ISBLANK(Install_Agenc[[#This Row],[DATE]]),"",ROW(Install_Agenc[[#This Row],[NUM]])-ROW($A$19))</f>
        <v/>
      </c>
      <c r="B311" s="33"/>
      <c r="C311" s="98"/>
      <c r="D311" s="99"/>
      <c r="E311" s="98"/>
      <c r="F311" s="95"/>
      <c r="G311" s="27"/>
      <c r="H311" s="105"/>
      <c r="I311" s="111">
        <f>IF(Install_Agenc[[#This Row],[MOTIF]]="",0,Install_Agenc[[#This Row],[MONTANT HTVA REALISE]])</f>
        <v>0</v>
      </c>
      <c r="J311" s="32"/>
      <c r="L311" s="55">
        <f t="shared" si="5"/>
        <v>0</v>
      </c>
    </row>
    <row r="312" spans="1:12" ht="15.75" thickBot="1">
      <c r="A312" s="204" t="str">
        <f>IF(ISBLANK(Install_Agenc[[#This Row],[DATE]]),"",ROW(Install_Agenc[[#This Row],[NUM]])-ROW($A$19))</f>
        <v/>
      </c>
      <c r="B312" s="33"/>
      <c r="C312" s="98"/>
      <c r="D312" s="99"/>
      <c r="E312" s="98"/>
      <c r="F312" s="95"/>
      <c r="G312" s="27"/>
      <c r="H312" s="105"/>
      <c r="I312" s="111">
        <f>IF(Install_Agenc[[#This Row],[MOTIF]]="",0,Install_Agenc[[#This Row],[MONTANT HTVA REALISE]])</f>
        <v>0</v>
      </c>
      <c r="J312" s="32"/>
      <c r="L312" s="55">
        <f t="shared" si="5"/>
        <v>0</v>
      </c>
    </row>
    <row r="313" spans="1:12" ht="15.75" thickBot="1">
      <c r="A313" s="204" t="str">
        <f>IF(ISBLANK(Install_Agenc[[#This Row],[DATE]]),"",ROW(Install_Agenc[[#This Row],[NUM]])-ROW($A$19))</f>
        <v/>
      </c>
      <c r="B313" s="33"/>
      <c r="C313" s="98"/>
      <c r="D313" s="99"/>
      <c r="E313" s="98"/>
      <c r="F313" s="95"/>
      <c r="G313" s="27"/>
      <c r="H313" s="105"/>
      <c r="I313" s="111">
        <f>IF(Install_Agenc[[#This Row],[MOTIF]]="",0,Install_Agenc[[#This Row],[MONTANT HTVA REALISE]])</f>
        <v>0</v>
      </c>
      <c r="J313" s="32"/>
      <c r="L313" s="55">
        <f t="shared" si="5"/>
        <v>0</v>
      </c>
    </row>
    <row r="314" spans="1:12" ht="15.75" thickBot="1">
      <c r="A314" s="204" t="str">
        <f>IF(ISBLANK(Install_Agenc[[#This Row],[DATE]]),"",ROW(Install_Agenc[[#This Row],[NUM]])-ROW($A$19))</f>
        <v/>
      </c>
      <c r="B314" s="33"/>
      <c r="C314" s="98"/>
      <c r="D314" s="99"/>
      <c r="E314" s="98"/>
      <c r="F314" s="95"/>
      <c r="G314" s="27"/>
      <c r="H314" s="105"/>
      <c r="I314" s="111">
        <f>IF(Install_Agenc[[#This Row],[MOTIF]]="",0,Install_Agenc[[#This Row],[MONTANT HTVA REALISE]])</f>
        <v>0</v>
      </c>
      <c r="J314" s="32"/>
      <c r="L314" s="55">
        <f t="shared" si="5"/>
        <v>0</v>
      </c>
    </row>
    <row r="315" spans="1:12" ht="15.75" thickBot="1">
      <c r="A315" s="204" t="str">
        <f>IF(ISBLANK(Install_Agenc[[#This Row],[DATE]]),"",ROW(Install_Agenc[[#This Row],[NUM]])-ROW($A$19))</f>
        <v/>
      </c>
      <c r="B315" s="33"/>
      <c r="C315" s="98"/>
      <c r="D315" s="99"/>
      <c r="E315" s="98"/>
      <c r="F315" s="95"/>
      <c r="G315" s="27"/>
      <c r="H315" s="105"/>
      <c r="I315" s="111">
        <f>IF(Install_Agenc[[#This Row],[MOTIF]]="",0,Install_Agenc[[#This Row],[MONTANT HTVA REALISE]])</f>
        <v>0</v>
      </c>
      <c r="J315" s="32"/>
      <c r="L315" s="55">
        <f t="shared" si="5"/>
        <v>0</v>
      </c>
    </row>
    <row r="316" spans="1:12" ht="15.75" thickBot="1">
      <c r="A316" s="204" t="str">
        <f>IF(ISBLANK(Install_Agenc[[#This Row],[DATE]]),"",ROW(Install_Agenc[[#This Row],[NUM]])-ROW($A$19))</f>
        <v/>
      </c>
      <c r="B316" s="33"/>
      <c r="C316" s="98"/>
      <c r="D316" s="99"/>
      <c r="E316" s="98"/>
      <c r="F316" s="95"/>
      <c r="G316" s="27"/>
      <c r="H316" s="105"/>
      <c r="I316" s="111">
        <f>IF(Install_Agenc[[#This Row],[MOTIF]]="",0,Install_Agenc[[#This Row],[MONTANT HTVA REALISE]])</f>
        <v>0</v>
      </c>
      <c r="J316" s="32"/>
      <c r="L316" s="55">
        <f t="shared" si="5"/>
        <v>0</v>
      </c>
    </row>
    <row r="317" spans="1:12" ht="15.75" thickBot="1">
      <c r="A317" s="204" t="str">
        <f>IF(ISBLANK(Install_Agenc[[#This Row],[DATE]]),"",ROW(Install_Agenc[[#This Row],[NUM]])-ROW($A$19))</f>
        <v/>
      </c>
      <c r="B317" s="33"/>
      <c r="C317" s="98"/>
      <c r="D317" s="99"/>
      <c r="E317" s="98"/>
      <c r="F317" s="95"/>
      <c r="G317" s="27"/>
      <c r="H317" s="105"/>
      <c r="I317" s="111">
        <f>IF(Install_Agenc[[#This Row],[MOTIF]]="",0,Install_Agenc[[#This Row],[MONTANT HTVA REALISE]])</f>
        <v>0</v>
      </c>
      <c r="J317" s="32"/>
      <c r="L317" s="55">
        <f t="shared" si="5"/>
        <v>0</v>
      </c>
    </row>
    <row r="318" spans="1:12" ht="15.75" thickBot="1">
      <c r="A318" s="204" t="str">
        <f>IF(ISBLANK(Install_Agenc[[#This Row],[DATE]]),"",ROW(Install_Agenc[[#This Row],[NUM]])-ROW($A$19))</f>
        <v/>
      </c>
      <c r="B318" s="33"/>
      <c r="C318" s="98"/>
      <c r="D318" s="99"/>
      <c r="E318" s="98"/>
      <c r="F318" s="95"/>
      <c r="G318" s="27"/>
      <c r="H318" s="105"/>
      <c r="I318" s="111">
        <f>IF(Install_Agenc[[#This Row],[MOTIF]]="",0,Install_Agenc[[#This Row],[MONTANT HTVA REALISE]])</f>
        <v>0</v>
      </c>
      <c r="J318" s="32"/>
      <c r="L318" s="55">
        <f t="shared" si="5"/>
        <v>0</v>
      </c>
    </row>
    <row r="319" spans="1:12" ht="15.75" thickBot="1">
      <c r="A319" s="204" t="str">
        <f>IF(ISBLANK(Install_Agenc[[#This Row],[DATE]]),"",ROW(Install_Agenc[[#This Row],[NUM]])-ROW($A$19))</f>
        <v/>
      </c>
      <c r="B319" s="33"/>
      <c r="C319" s="98"/>
      <c r="D319" s="99"/>
      <c r="E319" s="98"/>
      <c r="F319" s="95"/>
      <c r="G319" s="27"/>
      <c r="H319" s="105"/>
      <c r="I319" s="111">
        <f>IF(Install_Agenc[[#This Row],[MOTIF]]="",0,Install_Agenc[[#This Row],[MONTANT HTVA REALISE]])</f>
        <v>0</v>
      </c>
      <c r="J319" s="32"/>
      <c r="L319" s="55">
        <f t="shared" si="5"/>
        <v>0</v>
      </c>
    </row>
    <row r="320" spans="1:12" ht="15.75" thickBot="1">
      <c r="A320" s="204" t="str">
        <f>IF(ISBLANK(Install_Agenc[[#This Row],[DATE]]),"",ROW(Install_Agenc[[#This Row],[NUM]])-ROW($A$19))</f>
        <v/>
      </c>
      <c r="B320" s="33"/>
      <c r="C320" s="98"/>
      <c r="D320" s="99"/>
      <c r="E320" s="98"/>
      <c r="F320" s="95"/>
      <c r="G320" s="27"/>
      <c r="H320" s="105"/>
      <c r="I320" s="111">
        <f>IF(Install_Agenc[[#This Row],[MOTIF]]="",0,Install_Agenc[[#This Row],[MONTANT HTVA REALISE]])</f>
        <v>0</v>
      </c>
      <c r="J320" s="32"/>
      <c r="L320" s="55">
        <f t="shared" si="5"/>
        <v>0</v>
      </c>
    </row>
    <row r="321" spans="1:12" ht="15.75" thickBot="1">
      <c r="A321" s="204" t="str">
        <f>IF(ISBLANK(Install_Agenc[[#This Row],[DATE]]),"",ROW(Install_Agenc[[#This Row],[NUM]])-ROW($A$19))</f>
        <v/>
      </c>
      <c r="B321" s="33"/>
      <c r="C321" s="98"/>
      <c r="D321" s="99"/>
      <c r="E321" s="98"/>
      <c r="F321" s="95"/>
      <c r="G321" s="27"/>
      <c r="H321" s="105"/>
      <c r="I321" s="111">
        <f>IF(Install_Agenc[[#This Row],[MOTIF]]="",0,Install_Agenc[[#This Row],[MONTANT HTVA REALISE]])</f>
        <v>0</v>
      </c>
      <c r="J321" s="32"/>
      <c r="L321" s="55">
        <f t="shared" si="5"/>
        <v>0</v>
      </c>
    </row>
    <row r="322" spans="1:12" ht="15.75" thickBot="1">
      <c r="A322" s="204" t="str">
        <f>IF(ISBLANK(Install_Agenc[[#This Row],[DATE]]),"",ROW(Install_Agenc[[#This Row],[NUM]])-ROW($A$19))</f>
        <v/>
      </c>
      <c r="B322" s="33"/>
      <c r="C322" s="98"/>
      <c r="D322" s="99"/>
      <c r="E322" s="98"/>
      <c r="F322" s="95"/>
      <c r="G322" s="27"/>
      <c r="H322" s="105"/>
      <c r="I322" s="111">
        <f>IF(Install_Agenc[[#This Row],[MOTIF]]="",0,Install_Agenc[[#This Row],[MONTANT HTVA REALISE]])</f>
        <v>0</v>
      </c>
      <c r="J322" s="32"/>
      <c r="L322" s="55">
        <f t="shared" si="5"/>
        <v>0</v>
      </c>
    </row>
    <row r="323" spans="1:12" ht="15.75" thickBot="1">
      <c r="A323" s="204" t="str">
        <f>IF(ISBLANK(Install_Agenc[[#This Row],[DATE]]),"",ROW(Install_Agenc[[#This Row],[NUM]])-ROW($A$19))</f>
        <v/>
      </c>
      <c r="B323" s="33"/>
      <c r="C323" s="98"/>
      <c r="D323" s="99"/>
      <c r="E323" s="98"/>
      <c r="F323" s="95"/>
      <c r="G323" s="27"/>
      <c r="H323" s="105"/>
      <c r="I323" s="111">
        <f>IF(Install_Agenc[[#This Row],[MOTIF]]="",0,Install_Agenc[[#This Row],[MONTANT HTVA REALISE]])</f>
        <v>0</v>
      </c>
      <c r="J323" s="32"/>
      <c r="L323" s="55">
        <f t="shared" si="5"/>
        <v>0</v>
      </c>
    </row>
    <row r="324" spans="1:12" ht="15.75" thickBot="1">
      <c r="A324" s="204" t="str">
        <f>IF(ISBLANK(Install_Agenc[[#This Row],[DATE]]),"",ROW(Install_Agenc[[#This Row],[NUM]])-ROW($A$19))</f>
        <v/>
      </c>
      <c r="B324" s="33"/>
      <c r="C324" s="98"/>
      <c r="D324" s="99"/>
      <c r="E324" s="98"/>
      <c r="F324" s="95"/>
      <c r="G324" s="27"/>
      <c r="H324" s="105"/>
      <c r="I324" s="111">
        <f>IF(Install_Agenc[[#This Row],[MOTIF]]="",0,Install_Agenc[[#This Row],[MONTANT HTVA REALISE]])</f>
        <v>0</v>
      </c>
      <c r="J324" s="32"/>
      <c r="L324" s="55">
        <f t="shared" si="5"/>
        <v>0</v>
      </c>
    </row>
    <row r="325" spans="1:12" ht="15.75" thickBot="1">
      <c r="A325" s="204" t="str">
        <f>IF(ISBLANK(Install_Agenc[[#This Row],[DATE]]),"",ROW(Install_Agenc[[#This Row],[NUM]])-ROW($A$19))</f>
        <v/>
      </c>
      <c r="B325" s="33"/>
      <c r="C325" s="98"/>
      <c r="D325" s="99"/>
      <c r="E325" s="98"/>
      <c r="F325" s="95"/>
      <c r="G325" s="27"/>
      <c r="H325" s="105"/>
      <c r="I325" s="111">
        <f>IF(Install_Agenc[[#This Row],[MOTIF]]="",0,Install_Agenc[[#This Row],[MONTANT HTVA REALISE]])</f>
        <v>0</v>
      </c>
      <c r="J325" s="32"/>
      <c r="L325" s="55">
        <f t="shared" si="5"/>
        <v>0</v>
      </c>
    </row>
    <row r="326" spans="1:12" ht="15.75" thickBot="1">
      <c r="A326" s="204" t="str">
        <f>IF(ISBLANK(Install_Agenc[[#This Row],[DATE]]),"",ROW(Install_Agenc[[#This Row],[NUM]])-ROW($A$19))</f>
        <v/>
      </c>
      <c r="B326" s="33"/>
      <c r="C326" s="98"/>
      <c r="D326" s="99"/>
      <c r="E326" s="98"/>
      <c r="F326" s="95"/>
      <c r="G326" s="27"/>
      <c r="H326" s="105"/>
      <c r="I326" s="111">
        <f>IF(Install_Agenc[[#This Row],[MOTIF]]="",0,Install_Agenc[[#This Row],[MONTANT HTVA REALISE]])</f>
        <v>0</v>
      </c>
      <c r="J326" s="32"/>
      <c r="L326" s="55">
        <f t="shared" si="5"/>
        <v>0</v>
      </c>
    </row>
    <row r="327" spans="1:12" ht="15.75" thickBot="1">
      <c r="A327" s="204" t="str">
        <f>IF(ISBLANK(Install_Agenc[[#This Row],[DATE]]),"",ROW(Install_Agenc[[#This Row],[NUM]])-ROW($A$19))</f>
        <v/>
      </c>
      <c r="B327" s="33"/>
      <c r="C327" s="98"/>
      <c r="D327" s="99"/>
      <c r="E327" s="98"/>
      <c r="F327" s="95"/>
      <c r="G327" s="27"/>
      <c r="H327" s="105"/>
      <c r="I327" s="111">
        <f>IF(Install_Agenc[[#This Row],[MOTIF]]="",0,Install_Agenc[[#This Row],[MONTANT HTVA REALISE]])</f>
        <v>0</v>
      </c>
      <c r="J327" s="32"/>
      <c r="L327" s="55">
        <f t="shared" si="5"/>
        <v>0</v>
      </c>
    </row>
    <row r="328" spans="1:12" ht="15.75" thickBot="1">
      <c r="A328" s="204" t="str">
        <f>IF(ISBLANK(Install_Agenc[[#This Row],[DATE]]),"",ROW(Install_Agenc[[#This Row],[NUM]])-ROW($A$19))</f>
        <v/>
      </c>
      <c r="B328" s="33"/>
      <c r="C328" s="98"/>
      <c r="D328" s="99"/>
      <c r="E328" s="98"/>
      <c r="F328" s="95"/>
      <c r="G328" s="27"/>
      <c r="H328" s="105"/>
      <c r="I328" s="111">
        <f>IF(Install_Agenc[[#This Row],[MOTIF]]="",0,Install_Agenc[[#This Row],[MONTANT HTVA REALISE]])</f>
        <v>0</v>
      </c>
      <c r="J328" s="32"/>
      <c r="L328" s="55">
        <f t="shared" si="5"/>
        <v>0</v>
      </c>
    </row>
    <row r="329" spans="1:12" ht="15.75" thickBot="1">
      <c r="A329" s="204" t="str">
        <f>IF(ISBLANK(Install_Agenc[[#This Row],[DATE]]),"",ROW(Install_Agenc[[#This Row],[NUM]])-ROW($A$19))</f>
        <v/>
      </c>
      <c r="B329" s="33"/>
      <c r="C329" s="98"/>
      <c r="D329" s="99"/>
      <c r="E329" s="98"/>
      <c r="F329" s="95"/>
      <c r="G329" s="27"/>
      <c r="H329" s="105"/>
      <c r="I329" s="111">
        <f>IF(Install_Agenc[[#This Row],[MOTIF]]="",0,Install_Agenc[[#This Row],[MONTANT HTVA REALISE]])</f>
        <v>0</v>
      </c>
      <c r="J329" s="32"/>
      <c r="L329" s="55">
        <f t="shared" si="5"/>
        <v>0</v>
      </c>
    </row>
    <row r="330" spans="1:12" ht="15.75" thickBot="1">
      <c r="A330" s="204" t="str">
        <f>IF(ISBLANK(Install_Agenc[[#This Row],[DATE]]),"",ROW(Install_Agenc[[#This Row],[NUM]])-ROW($A$19))</f>
        <v/>
      </c>
      <c r="B330" s="33"/>
      <c r="C330" s="98"/>
      <c r="D330" s="99"/>
      <c r="E330" s="98"/>
      <c r="F330" s="95"/>
      <c r="G330" s="27"/>
      <c r="H330" s="105"/>
      <c r="I330" s="111">
        <f>IF(Install_Agenc[[#This Row],[MOTIF]]="",0,Install_Agenc[[#This Row],[MONTANT HTVA REALISE]])</f>
        <v>0</v>
      </c>
      <c r="J330" s="32"/>
      <c r="L330" s="55">
        <f t="shared" si="5"/>
        <v>0</v>
      </c>
    </row>
    <row r="331" spans="1:12" ht="15.75" thickBot="1">
      <c r="A331" s="204" t="str">
        <f>IF(ISBLANK(Install_Agenc[[#This Row],[DATE]]),"",ROW(Install_Agenc[[#This Row],[NUM]])-ROW($A$19))</f>
        <v/>
      </c>
      <c r="B331" s="33"/>
      <c r="C331" s="98"/>
      <c r="D331" s="99"/>
      <c r="E331" s="98"/>
      <c r="F331" s="95"/>
      <c r="G331" s="27"/>
      <c r="H331" s="105"/>
      <c r="I331" s="111">
        <f>IF(Install_Agenc[[#This Row],[MOTIF]]="",0,Install_Agenc[[#This Row],[MONTANT HTVA REALISE]])</f>
        <v>0</v>
      </c>
      <c r="J331" s="32"/>
      <c r="L331" s="55">
        <f t="shared" si="5"/>
        <v>0</v>
      </c>
    </row>
    <row r="332" spans="1:12" ht="15.75" thickBot="1">
      <c r="A332" s="204" t="str">
        <f>IF(ISBLANK(Install_Agenc[[#This Row],[DATE]]),"",ROW(Install_Agenc[[#This Row],[NUM]])-ROW($A$19))</f>
        <v/>
      </c>
      <c r="B332" s="33"/>
      <c r="C332" s="98"/>
      <c r="D332" s="99"/>
      <c r="E332" s="98"/>
      <c r="F332" s="95"/>
      <c r="G332" s="27"/>
      <c r="H332" s="105"/>
      <c r="I332" s="111">
        <f>IF(Install_Agenc[[#This Row],[MOTIF]]="",0,Install_Agenc[[#This Row],[MONTANT HTVA REALISE]])</f>
        <v>0</v>
      </c>
      <c r="J332" s="32"/>
      <c r="L332" s="55">
        <f t="shared" si="5"/>
        <v>0</v>
      </c>
    </row>
    <row r="333" spans="1:12" ht="15.75" thickBot="1">
      <c r="A333" s="204" t="str">
        <f>IF(ISBLANK(Install_Agenc[[#This Row],[DATE]]),"",ROW(Install_Agenc[[#This Row],[NUM]])-ROW($A$19))</f>
        <v/>
      </c>
      <c r="B333" s="33"/>
      <c r="C333" s="98"/>
      <c r="D333" s="99"/>
      <c r="E333" s="98"/>
      <c r="F333" s="95"/>
      <c r="G333" s="27"/>
      <c r="H333" s="105"/>
      <c r="I333" s="111">
        <f>IF(Install_Agenc[[#This Row],[MOTIF]]="",0,Install_Agenc[[#This Row],[MONTANT HTVA REALISE]])</f>
        <v>0</v>
      </c>
      <c r="J333" s="32"/>
      <c r="L333" s="55">
        <f t="shared" si="5"/>
        <v>0</v>
      </c>
    </row>
    <row r="334" spans="1:12" ht="15.75" thickBot="1">
      <c r="A334" s="204" t="str">
        <f>IF(ISBLANK(Install_Agenc[[#This Row],[DATE]]),"",ROW(Install_Agenc[[#This Row],[NUM]])-ROW($A$19))</f>
        <v/>
      </c>
      <c r="B334" s="33"/>
      <c r="C334" s="98"/>
      <c r="D334" s="99"/>
      <c r="E334" s="98"/>
      <c r="F334" s="95"/>
      <c r="G334" s="27"/>
      <c r="H334" s="105"/>
      <c r="I334" s="111">
        <f>IF(Install_Agenc[[#This Row],[MOTIF]]="",0,Install_Agenc[[#This Row],[MONTANT HTVA REALISE]])</f>
        <v>0</v>
      </c>
      <c r="J334" s="32"/>
      <c r="L334" s="55">
        <f t="shared" si="5"/>
        <v>0</v>
      </c>
    </row>
    <row r="335" spans="1:12" ht="15.75" thickBot="1">
      <c r="A335" s="204" t="str">
        <f>IF(ISBLANK(Install_Agenc[[#This Row],[DATE]]),"",ROW(Install_Agenc[[#This Row],[NUM]])-ROW($A$19))</f>
        <v/>
      </c>
      <c r="B335" s="33"/>
      <c r="C335" s="98"/>
      <c r="D335" s="99"/>
      <c r="E335" s="98"/>
      <c r="F335" s="95"/>
      <c r="G335" s="27"/>
      <c r="H335" s="105"/>
      <c r="I335" s="111">
        <f>IF(Install_Agenc[[#This Row],[MOTIF]]="",0,Install_Agenc[[#This Row],[MONTANT HTVA REALISE]])</f>
        <v>0</v>
      </c>
      <c r="J335" s="32"/>
      <c r="L335" s="55">
        <f t="shared" si="5"/>
        <v>0</v>
      </c>
    </row>
    <row r="336" spans="1:12" ht="15.75" thickBot="1">
      <c r="A336" s="204" t="str">
        <f>IF(ISBLANK(Install_Agenc[[#This Row],[DATE]]),"",ROW(Install_Agenc[[#This Row],[NUM]])-ROW($A$19))</f>
        <v/>
      </c>
      <c r="B336" s="33"/>
      <c r="C336" s="98"/>
      <c r="D336" s="99"/>
      <c r="E336" s="98"/>
      <c r="F336" s="95"/>
      <c r="G336" s="27"/>
      <c r="H336" s="105"/>
      <c r="I336" s="111">
        <f>IF(Install_Agenc[[#This Row],[MOTIF]]="",0,Install_Agenc[[#This Row],[MONTANT HTVA REALISE]])</f>
        <v>0</v>
      </c>
      <c r="J336" s="32"/>
      <c r="L336" s="55">
        <f t="shared" si="5"/>
        <v>0</v>
      </c>
    </row>
    <row r="337" spans="1:12" ht="15.75" thickBot="1">
      <c r="A337" s="204" t="str">
        <f>IF(ISBLANK(Install_Agenc[[#This Row],[DATE]]),"",ROW(Install_Agenc[[#This Row],[NUM]])-ROW($A$19))</f>
        <v/>
      </c>
      <c r="B337" s="33"/>
      <c r="C337" s="98"/>
      <c r="D337" s="99"/>
      <c r="E337" s="98"/>
      <c r="F337" s="95"/>
      <c r="G337" s="27"/>
      <c r="H337" s="105"/>
      <c r="I337" s="111">
        <f>IF(Install_Agenc[[#This Row],[MOTIF]]="",0,Install_Agenc[[#This Row],[MONTANT HTVA REALISE]])</f>
        <v>0</v>
      </c>
      <c r="J337" s="32"/>
      <c r="L337" s="55">
        <f t="shared" si="5"/>
        <v>0</v>
      </c>
    </row>
    <row r="338" spans="1:12" ht="15.75" thickBot="1">
      <c r="A338" s="204" t="str">
        <f>IF(ISBLANK(Install_Agenc[[#This Row],[DATE]]),"",ROW(Install_Agenc[[#This Row],[NUM]])-ROW($A$19))</f>
        <v/>
      </c>
      <c r="B338" s="33"/>
      <c r="C338" s="98"/>
      <c r="D338" s="99"/>
      <c r="E338" s="98"/>
      <c r="F338" s="95"/>
      <c r="G338" s="27"/>
      <c r="H338" s="105"/>
      <c r="I338" s="111">
        <f>IF(Install_Agenc[[#This Row],[MOTIF]]="",0,Install_Agenc[[#This Row],[MONTANT HTVA REALISE]])</f>
        <v>0</v>
      </c>
      <c r="J338" s="32"/>
      <c r="L338" s="55">
        <f t="shared" si="5"/>
        <v>0</v>
      </c>
    </row>
    <row r="339" spans="1:12" ht="15.75" thickBot="1">
      <c r="A339" s="204" t="str">
        <f>IF(ISBLANK(Install_Agenc[[#This Row],[DATE]]),"",ROW(Install_Agenc[[#This Row],[NUM]])-ROW($A$19))</f>
        <v/>
      </c>
      <c r="B339" s="33"/>
      <c r="C339" s="98"/>
      <c r="D339" s="99"/>
      <c r="E339" s="98"/>
      <c r="F339" s="95"/>
      <c r="G339" s="27"/>
      <c r="H339" s="105"/>
      <c r="I339" s="111">
        <f>IF(Install_Agenc[[#This Row],[MOTIF]]="",0,Install_Agenc[[#This Row],[MONTANT HTVA REALISE]])</f>
        <v>0</v>
      </c>
      <c r="J339" s="32"/>
      <c r="L339" s="55">
        <f t="shared" si="5"/>
        <v>0</v>
      </c>
    </row>
    <row r="340" spans="1:12" ht="15.75" thickBot="1">
      <c r="A340" s="204" t="str">
        <f>IF(ISBLANK(Install_Agenc[[#This Row],[DATE]]),"",ROW(Install_Agenc[[#This Row],[NUM]])-ROW($A$19))</f>
        <v/>
      </c>
      <c r="B340" s="33"/>
      <c r="C340" s="98"/>
      <c r="D340" s="99"/>
      <c r="E340" s="98"/>
      <c r="F340" s="95"/>
      <c r="G340" s="27"/>
      <c r="H340" s="105"/>
      <c r="I340" s="111">
        <f>IF(Install_Agenc[[#This Row],[MOTIF]]="",0,Install_Agenc[[#This Row],[MONTANT HTVA REALISE]])</f>
        <v>0</v>
      </c>
      <c r="J340" s="32"/>
      <c r="L340" s="55">
        <f t="shared" si="5"/>
        <v>0</v>
      </c>
    </row>
    <row r="341" spans="1:12" ht="15.75" thickBot="1">
      <c r="A341" s="204" t="str">
        <f>IF(ISBLANK(Install_Agenc[[#This Row],[DATE]]),"",ROW(Install_Agenc[[#This Row],[NUM]])-ROW($A$19))</f>
        <v/>
      </c>
      <c r="B341" s="33"/>
      <c r="C341" s="98"/>
      <c r="D341" s="99"/>
      <c r="E341" s="98"/>
      <c r="F341" s="95"/>
      <c r="G341" s="27"/>
      <c r="H341" s="105"/>
      <c r="I341" s="111">
        <f>IF(Install_Agenc[[#This Row],[MOTIF]]="",0,Install_Agenc[[#This Row],[MONTANT HTVA REALISE]])</f>
        <v>0</v>
      </c>
      <c r="J341" s="32"/>
      <c r="L341" s="55">
        <f t="shared" si="5"/>
        <v>0</v>
      </c>
    </row>
    <row r="342" spans="1:12" ht="15.75" thickBot="1">
      <c r="A342" s="204" t="str">
        <f>IF(ISBLANK(Install_Agenc[[#This Row],[DATE]]),"",ROW(Install_Agenc[[#This Row],[NUM]])-ROW($A$19))</f>
        <v/>
      </c>
      <c r="B342" s="33"/>
      <c r="C342" s="98"/>
      <c r="D342" s="99"/>
      <c r="E342" s="98"/>
      <c r="F342" s="95"/>
      <c r="G342" s="27"/>
      <c r="H342" s="105"/>
      <c r="I342" s="111">
        <f>IF(Install_Agenc[[#This Row],[MOTIF]]="",0,Install_Agenc[[#This Row],[MONTANT HTVA REALISE]])</f>
        <v>0</v>
      </c>
      <c r="J342" s="32"/>
      <c r="L342" s="55">
        <f t="shared" si="5"/>
        <v>0</v>
      </c>
    </row>
    <row r="343" spans="1:12" ht="15.75" thickBot="1">
      <c r="A343" s="204" t="str">
        <f>IF(ISBLANK(Install_Agenc[[#This Row],[DATE]]),"",ROW(Install_Agenc[[#This Row],[NUM]])-ROW($A$19))</f>
        <v/>
      </c>
      <c r="B343" s="33"/>
      <c r="C343" s="98"/>
      <c r="D343" s="99"/>
      <c r="E343" s="98"/>
      <c r="F343" s="95"/>
      <c r="G343" s="27"/>
      <c r="H343" s="105"/>
      <c r="I343" s="111">
        <f>IF(Install_Agenc[[#This Row],[MOTIF]]="",0,Install_Agenc[[#This Row],[MONTANT HTVA REALISE]])</f>
        <v>0</v>
      </c>
      <c r="J343" s="32"/>
      <c r="L343" s="55">
        <f t="shared" ref="L343:L406" si="6">+F343-I343</f>
        <v>0</v>
      </c>
    </row>
    <row r="344" spans="1:12" ht="15.75" thickBot="1">
      <c r="A344" s="204" t="str">
        <f>IF(ISBLANK(Install_Agenc[[#This Row],[DATE]]),"",ROW(Install_Agenc[[#This Row],[NUM]])-ROW($A$19))</f>
        <v/>
      </c>
      <c r="B344" s="33"/>
      <c r="C344" s="98"/>
      <c r="D344" s="99"/>
      <c r="E344" s="98"/>
      <c r="F344" s="95"/>
      <c r="G344" s="27"/>
      <c r="H344" s="105"/>
      <c r="I344" s="111">
        <f>IF(Install_Agenc[[#This Row],[MOTIF]]="",0,Install_Agenc[[#This Row],[MONTANT HTVA REALISE]])</f>
        <v>0</v>
      </c>
      <c r="J344" s="32"/>
      <c r="L344" s="55">
        <f t="shared" si="6"/>
        <v>0</v>
      </c>
    </row>
    <row r="345" spans="1:12" ht="15.75" thickBot="1">
      <c r="A345" s="204" t="str">
        <f>IF(ISBLANK(Install_Agenc[[#This Row],[DATE]]),"",ROW(Install_Agenc[[#This Row],[NUM]])-ROW($A$19))</f>
        <v/>
      </c>
      <c r="B345" s="33"/>
      <c r="C345" s="98"/>
      <c r="D345" s="99"/>
      <c r="E345" s="98"/>
      <c r="F345" s="95"/>
      <c r="G345" s="27"/>
      <c r="H345" s="105"/>
      <c r="I345" s="111">
        <f>IF(Install_Agenc[[#This Row],[MOTIF]]="",0,Install_Agenc[[#This Row],[MONTANT HTVA REALISE]])</f>
        <v>0</v>
      </c>
      <c r="J345" s="32"/>
      <c r="L345" s="55">
        <f t="shared" si="6"/>
        <v>0</v>
      </c>
    </row>
    <row r="346" spans="1:12" ht="15.75" thickBot="1">
      <c r="A346" s="204" t="str">
        <f>IF(ISBLANK(Install_Agenc[[#This Row],[DATE]]),"",ROW(Install_Agenc[[#This Row],[NUM]])-ROW($A$19))</f>
        <v/>
      </c>
      <c r="B346" s="33"/>
      <c r="C346" s="98"/>
      <c r="D346" s="99"/>
      <c r="E346" s="98"/>
      <c r="F346" s="95"/>
      <c r="G346" s="27"/>
      <c r="H346" s="105"/>
      <c r="I346" s="111">
        <f>IF(Install_Agenc[[#This Row],[MOTIF]]="",0,Install_Agenc[[#This Row],[MONTANT HTVA REALISE]])</f>
        <v>0</v>
      </c>
      <c r="J346" s="32"/>
      <c r="L346" s="55">
        <f t="shared" si="6"/>
        <v>0</v>
      </c>
    </row>
    <row r="347" spans="1:12" ht="15.75" thickBot="1">
      <c r="A347" s="204" t="str">
        <f>IF(ISBLANK(Install_Agenc[[#This Row],[DATE]]),"",ROW(Install_Agenc[[#This Row],[NUM]])-ROW($A$19))</f>
        <v/>
      </c>
      <c r="B347" s="33"/>
      <c r="C347" s="98"/>
      <c r="D347" s="99"/>
      <c r="E347" s="98"/>
      <c r="F347" s="95"/>
      <c r="G347" s="27"/>
      <c r="H347" s="105"/>
      <c r="I347" s="111">
        <f>IF(Install_Agenc[[#This Row],[MOTIF]]="",0,Install_Agenc[[#This Row],[MONTANT HTVA REALISE]])</f>
        <v>0</v>
      </c>
      <c r="J347" s="32"/>
      <c r="L347" s="55">
        <f t="shared" si="6"/>
        <v>0</v>
      </c>
    </row>
    <row r="348" spans="1:12" ht="15.75" thickBot="1">
      <c r="A348" s="204" t="str">
        <f>IF(ISBLANK(Install_Agenc[[#This Row],[DATE]]),"",ROW(Install_Agenc[[#This Row],[NUM]])-ROW($A$19))</f>
        <v/>
      </c>
      <c r="B348" s="33"/>
      <c r="C348" s="98"/>
      <c r="D348" s="99"/>
      <c r="E348" s="98"/>
      <c r="F348" s="95"/>
      <c r="G348" s="27"/>
      <c r="H348" s="105"/>
      <c r="I348" s="111">
        <f>IF(Install_Agenc[[#This Row],[MOTIF]]="",0,Install_Agenc[[#This Row],[MONTANT HTVA REALISE]])</f>
        <v>0</v>
      </c>
      <c r="J348" s="32"/>
      <c r="L348" s="55">
        <f t="shared" si="6"/>
        <v>0</v>
      </c>
    </row>
    <row r="349" spans="1:12" ht="15.75" thickBot="1">
      <c r="A349" s="204" t="str">
        <f>IF(ISBLANK(Install_Agenc[[#This Row],[DATE]]),"",ROW(Install_Agenc[[#This Row],[NUM]])-ROW($A$19))</f>
        <v/>
      </c>
      <c r="B349" s="33"/>
      <c r="C349" s="98"/>
      <c r="D349" s="99"/>
      <c r="E349" s="98"/>
      <c r="F349" s="95"/>
      <c r="G349" s="27"/>
      <c r="H349" s="105"/>
      <c r="I349" s="111">
        <f>IF(Install_Agenc[[#This Row],[MOTIF]]="",0,Install_Agenc[[#This Row],[MONTANT HTVA REALISE]])</f>
        <v>0</v>
      </c>
      <c r="J349" s="32"/>
      <c r="L349" s="55">
        <f t="shared" si="6"/>
        <v>0</v>
      </c>
    </row>
    <row r="350" spans="1:12" ht="15.75" thickBot="1">
      <c r="A350" s="204" t="str">
        <f>IF(ISBLANK(Install_Agenc[[#This Row],[DATE]]),"",ROW(Install_Agenc[[#This Row],[NUM]])-ROW($A$19))</f>
        <v/>
      </c>
      <c r="B350" s="33"/>
      <c r="C350" s="98"/>
      <c r="D350" s="99"/>
      <c r="E350" s="98"/>
      <c r="F350" s="95"/>
      <c r="G350" s="27"/>
      <c r="H350" s="105"/>
      <c r="I350" s="111">
        <f>IF(Install_Agenc[[#This Row],[MOTIF]]="",0,Install_Agenc[[#This Row],[MONTANT HTVA REALISE]])</f>
        <v>0</v>
      </c>
      <c r="J350" s="32"/>
      <c r="L350" s="55">
        <f t="shared" si="6"/>
        <v>0</v>
      </c>
    </row>
    <row r="351" spans="1:12" ht="15.75" thickBot="1">
      <c r="A351" s="204" t="str">
        <f>IF(ISBLANK(Install_Agenc[[#This Row],[DATE]]),"",ROW(Install_Agenc[[#This Row],[NUM]])-ROW($A$19))</f>
        <v/>
      </c>
      <c r="B351" s="33"/>
      <c r="C351" s="98"/>
      <c r="D351" s="99"/>
      <c r="E351" s="98"/>
      <c r="F351" s="95"/>
      <c r="G351" s="27"/>
      <c r="H351" s="105"/>
      <c r="I351" s="111">
        <f>IF(Install_Agenc[[#This Row],[MOTIF]]="",0,Install_Agenc[[#This Row],[MONTANT HTVA REALISE]])</f>
        <v>0</v>
      </c>
      <c r="J351" s="32"/>
      <c r="L351" s="55">
        <f t="shared" si="6"/>
        <v>0</v>
      </c>
    </row>
    <row r="352" spans="1:12" ht="15.75" thickBot="1">
      <c r="A352" s="204" t="str">
        <f>IF(ISBLANK(Install_Agenc[[#This Row],[DATE]]),"",ROW(Install_Agenc[[#This Row],[NUM]])-ROW($A$19))</f>
        <v/>
      </c>
      <c r="B352" s="33"/>
      <c r="C352" s="98"/>
      <c r="D352" s="99"/>
      <c r="E352" s="98"/>
      <c r="F352" s="95"/>
      <c r="G352" s="27"/>
      <c r="H352" s="105"/>
      <c r="I352" s="111">
        <f>IF(Install_Agenc[[#This Row],[MOTIF]]="",0,Install_Agenc[[#This Row],[MONTANT HTVA REALISE]])</f>
        <v>0</v>
      </c>
      <c r="J352" s="32"/>
      <c r="L352" s="55">
        <f t="shared" si="6"/>
        <v>0</v>
      </c>
    </row>
    <row r="353" spans="1:12" ht="15.75" thickBot="1">
      <c r="A353" s="204" t="str">
        <f>IF(ISBLANK(Install_Agenc[[#This Row],[DATE]]),"",ROW(Install_Agenc[[#This Row],[NUM]])-ROW($A$19))</f>
        <v/>
      </c>
      <c r="B353" s="33"/>
      <c r="C353" s="98"/>
      <c r="D353" s="99"/>
      <c r="E353" s="98"/>
      <c r="F353" s="95"/>
      <c r="G353" s="27"/>
      <c r="H353" s="105"/>
      <c r="I353" s="111">
        <f>IF(Install_Agenc[[#This Row],[MOTIF]]="",0,Install_Agenc[[#This Row],[MONTANT HTVA REALISE]])</f>
        <v>0</v>
      </c>
      <c r="J353" s="32"/>
      <c r="L353" s="55">
        <f t="shared" si="6"/>
        <v>0</v>
      </c>
    </row>
    <row r="354" spans="1:12" ht="15.75" thickBot="1">
      <c r="A354" s="204" t="str">
        <f>IF(ISBLANK(Install_Agenc[[#This Row],[DATE]]),"",ROW(Install_Agenc[[#This Row],[NUM]])-ROW($A$19))</f>
        <v/>
      </c>
      <c r="B354" s="33"/>
      <c r="C354" s="98"/>
      <c r="D354" s="99"/>
      <c r="E354" s="98"/>
      <c r="F354" s="95"/>
      <c r="G354" s="27"/>
      <c r="H354" s="105"/>
      <c r="I354" s="111">
        <f>IF(Install_Agenc[[#This Row],[MOTIF]]="",0,Install_Agenc[[#This Row],[MONTANT HTVA REALISE]])</f>
        <v>0</v>
      </c>
      <c r="J354" s="32"/>
      <c r="L354" s="55">
        <f t="shared" si="6"/>
        <v>0</v>
      </c>
    </row>
    <row r="355" spans="1:12" ht="15.75" thickBot="1">
      <c r="A355" s="204" t="str">
        <f>IF(ISBLANK(Install_Agenc[[#This Row],[DATE]]),"",ROW(Install_Agenc[[#This Row],[NUM]])-ROW($A$19))</f>
        <v/>
      </c>
      <c r="B355" s="33"/>
      <c r="C355" s="98"/>
      <c r="D355" s="99"/>
      <c r="E355" s="98"/>
      <c r="F355" s="95"/>
      <c r="G355" s="27"/>
      <c r="H355" s="105"/>
      <c r="I355" s="111">
        <f>IF(Install_Agenc[[#This Row],[MOTIF]]="",0,Install_Agenc[[#This Row],[MONTANT HTVA REALISE]])</f>
        <v>0</v>
      </c>
      <c r="J355" s="32"/>
      <c r="L355" s="55">
        <f t="shared" si="6"/>
        <v>0</v>
      </c>
    </row>
    <row r="356" spans="1:12" ht="15.75" thickBot="1">
      <c r="A356" s="204" t="str">
        <f>IF(ISBLANK(Install_Agenc[[#This Row],[DATE]]),"",ROW(Install_Agenc[[#This Row],[NUM]])-ROW($A$19))</f>
        <v/>
      </c>
      <c r="B356" s="33"/>
      <c r="C356" s="98"/>
      <c r="D356" s="99"/>
      <c r="E356" s="98"/>
      <c r="F356" s="95"/>
      <c r="G356" s="27"/>
      <c r="H356" s="105"/>
      <c r="I356" s="111">
        <f>IF(Install_Agenc[[#This Row],[MOTIF]]="",0,Install_Agenc[[#This Row],[MONTANT HTVA REALISE]])</f>
        <v>0</v>
      </c>
      <c r="J356" s="32"/>
      <c r="L356" s="55">
        <f t="shared" si="6"/>
        <v>0</v>
      </c>
    </row>
    <row r="357" spans="1:12" ht="15.75" thickBot="1">
      <c r="A357" s="204" t="str">
        <f>IF(ISBLANK(Install_Agenc[[#This Row],[DATE]]),"",ROW(Install_Agenc[[#This Row],[NUM]])-ROW($A$19))</f>
        <v/>
      </c>
      <c r="B357" s="33"/>
      <c r="C357" s="98"/>
      <c r="D357" s="99"/>
      <c r="E357" s="98"/>
      <c r="F357" s="95"/>
      <c r="G357" s="27"/>
      <c r="H357" s="105"/>
      <c r="I357" s="111">
        <f>IF(Install_Agenc[[#This Row],[MOTIF]]="",0,Install_Agenc[[#This Row],[MONTANT HTVA REALISE]])</f>
        <v>0</v>
      </c>
      <c r="J357" s="32"/>
      <c r="L357" s="55">
        <f t="shared" si="6"/>
        <v>0</v>
      </c>
    </row>
    <row r="358" spans="1:12" ht="15.75" thickBot="1">
      <c r="A358" s="204" t="str">
        <f>IF(ISBLANK(Install_Agenc[[#This Row],[DATE]]),"",ROW(Install_Agenc[[#This Row],[NUM]])-ROW($A$19))</f>
        <v/>
      </c>
      <c r="B358" s="33"/>
      <c r="C358" s="98"/>
      <c r="D358" s="99"/>
      <c r="E358" s="98"/>
      <c r="F358" s="95"/>
      <c r="G358" s="27"/>
      <c r="H358" s="105"/>
      <c r="I358" s="111">
        <f>IF(Install_Agenc[[#This Row],[MOTIF]]="",0,Install_Agenc[[#This Row],[MONTANT HTVA REALISE]])</f>
        <v>0</v>
      </c>
      <c r="J358" s="32"/>
      <c r="L358" s="55">
        <f t="shared" si="6"/>
        <v>0</v>
      </c>
    </row>
    <row r="359" spans="1:12" ht="15.75" thickBot="1">
      <c r="A359" s="204" t="str">
        <f>IF(ISBLANK(Install_Agenc[[#This Row],[DATE]]),"",ROW(Install_Agenc[[#This Row],[NUM]])-ROW($A$19))</f>
        <v/>
      </c>
      <c r="B359" s="33"/>
      <c r="C359" s="98"/>
      <c r="D359" s="99"/>
      <c r="E359" s="98"/>
      <c r="F359" s="95"/>
      <c r="G359" s="27"/>
      <c r="H359" s="105"/>
      <c r="I359" s="111">
        <f>IF(Install_Agenc[[#This Row],[MOTIF]]="",0,Install_Agenc[[#This Row],[MONTANT HTVA REALISE]])</f>
        <v>0</v>
      </c>
      <c r="J359" s="32"/>
      <c r="L359" s="55">
        <f t="shared" si="6"/>
        <v>0</v>
      </c>
    </row>
    <row r="360" spans="1:12" ht="15.75" thickBot="1">
      <c r="A360" s="204" t="str">
        <f>IF(ISBLANK(Install_Agenc[[#This Row],[DATE]]),"",ROW(Install_Agenc[[#This Row],[NUM]])-ROW($A$19))</f>
        <v/>
      </c>
      <c r="B360" s="33"/>
      <c r="C360" s="98"/>
      <c r="D360" s="99"/>
      <c r="E360" s="98"/>
      <c r="F360" s="95"/>
      <c r="G360" s="27"/>
      <c r="H360" s="105"/>
      <c r="I360" s="111">
        <f>IF(Install_Agenc[[#This Row],[MOTIF]]="",0,Install_Agenc[[#This Row],[MONTANT HTVA REALISE]])</f>
        <v>0</v>
      </c>
      <c r="J360" s="32"/>
      <c r="L360" s="55">
        <f t="shared" si="6"/>
        <v>0</v>
      </c>
    </row>
    <row r="361" spans="1:12" ht="15.75" thickBot="1">
      <c r="A361" s="204" t="str">
        <f>IF(ISBLANK(Install_Agenc[[#This Row],[DATE]]),"",ROW(Install_Agenc[[#This Row],[NUM]])-ROW($A$19))</f>
        <v/>
      </c>
      <c r="B361" s="33"/>
      <c r="C361" s="98"/>
      <c r="D361" s="99"/>
      <c r="E361" s="98"/>
      <c r="F361" s="95"/>
      <c r="G361" s="27"/>
      <c r="H361" s="105"/>
      <c r="I361" s="111">
        <f>IF(Install_Agenc[[#This Row],[MOTIF]]="",0,Install_Agenc[[#This Row],[MONTANT HTVA REALISE]])</f>
        <v>0</v>
      </c>
      <c r="J361" s="32"/>
      <c r="L361" s="55">
        <f t="shared" si="6"/>
        <v>0</v>
      </c>
    </row>
    <row r="362" spans="1:12" ht="15.75" thickBot="1">
      <c r="A362" s="204" t="str">
        <f>IF(ISBLANK(Install_Agenc[[#This Row],[DATE]]),"",ROW(Install_Agenc[[#This Row],[NUM]])-ROW($A$19))</f>
        <v/>
      </c>
      <c r="B362" s="33"/>
      <c r="C362" s="98"/>
      <c r="D362" s="99"/>
      <c r="E362" s="98"/>
      <c r="F362" s="95"/>
      <c r="G362" s="27"/>
      <c r="H362" s="105"/>
      <c r="I362" s="111">
        <f>IF(Install_Agenc[[#This Row],[MOTIF]]="",0,Install_Agenc[[#This Row],[MONTANT HTVA REALISE]])</f>
        <v>0</v>
      </c>
      <c r="J362" s="32"/>
      <c r="L362" s="55">
        <f t="shared" si="6"/>
        <v>0</v>
      </c>
    </row>
    <row r="363" spans="1:12" ht="15.75" thickBot="1">
      <c r="A363" s="204" t="str">
        <f>IF(ISBLANK(Install_Agenc[[#This Row],[DATE]]),"",ROW(Install_Agenc[[#This Row],[NUM]])-ROW($A$19))</f>
        <v/>
      </c>
      <c r="B363" s="33"/>
      <c r="C363" s="98"/>
      <c r="D363" s="99"/>
      <c r="E363" s="98"/>
      <c r="F363" s="95"/>
      <c r="G363" s="27"/>
      <c r="H363" s="105"/>
      <c r="I363" s="111">
        <f>IF(Install_Agenc[[#This Row],[MOTIF]]="",0,Install_Agenc[[#This Row],[MONTANT HTVA REALISE]])</f>
        <v>0</v>
      </c>
      <c r="J363" s="32"/>
      <c r="L363" s="55">
        <f t="shared" si="6"/>
        <v>0</v>
      </c>
    </row>
    <row r="364" spans="1:12" ht="15.75" thickBot="1">
      <c r="A364" s="204" t="str">
        <f>IF(ISBLANK(Install_Agenc[[#This Row],[DATE]]),"",ROW(Install_Agenc[[#This Row],[NUM]])-ROW($A$19))</f>
        <v/>
      </c>
      <c r="B364" s="33"/>
      <c r="C364" s="98"/>
      <c r="D364" s="99"/>
      <c r="E364" s="98"/>
      <c r="F364" s="95"/>
      <c r="G364" s="27"/>
      <c r="H364" s="105"/>
      <c r="I364" s="111">
        <f>IF(Install_Agenc[[#This Row],[MOTIF]]="",0,Install_Agenc[[#This Row],[MONTANT HTVA REALISE]])</f>
        <v>0</v>
      </c>
      <c r="J364" s="32"/>
      <c r="L364" s="55">
        <f t="shared" si="6"/>
        <v>0</v>
      </c>
    </row>
    <row r="365" spans="1:12" ht="15.75" thickBot="1">
      <c r="A365" s="204" t="str">
        <f>IF(ISBLANK(Install_Agenc[[#This Row],[DATE]]),"",ROW(Install_Agenc[[#This Row],[NUM]])-ROW($A$19))</f>
        <v/>
      </c>
      <c r="B365" s="33"/>
      <c r="C365" s="98"/>
      <c r="D365" s="99"/>
      <c r="E365" s="98"/>
      <c r="F365" s="95"/>
      <c r="G365" s="27"/>
      <c r="H365" s="105"/>
      <c r="I365" s="111">
        <f>IF(Install_Agenc[[#This Row],[MOTIF]]="",0,Install_Agenc[[#This Row],[MONTANT HTVA REALISE]])</f>
        <v>0</v>
      </c>
      <c r="J365" s="32"/>
      <c r="L365" s="55">
        <f t="shared" si="6"/>
        <v>0</v>
      </c>
    </row>
    <row r="366" spans="1:12" ht="15.75" thickBot="1">
      <c r="A366" s="204" t="str">
        <f>IF(ISBLANK(Install_Agenc[[#This Row],[DATE]]),"",ROW(Install_Agenc[[#This Row],[NUM]])-ROW($A$19))</f>
        <v/>
      </c>
      <c r="B366" s="33"/>
      <c r="C366" s="98"/>
      <c r="D366" s="99"/>
      <c r="E366" s="98"/>
      <c r="F366" s="95"/>
      <c r="G366" s="27"/>
      <c r="H366" s="105"/>
      <c r="I366" s="111">
        <f>IF(Install_Agenc[[#This Row],[MOTIF]]="",0,Install_Agenc[[#This Row],[MONTANT HTVA REALISE]])</f>
        <v>0</v>
      </c>
      <c r="J366" s="32"/>
      <c r="L366" s="55">
        <f t="shared" si="6"/>
        <v>0</v>
      </c>
    </row>
    <row r="367" spans="1:12" ht="15.75" thickBot="1">
      <c r="A367" s="204" t="str">
        <f>IF(ISBLANK(Install_Agenc[[#This Row],[DATE]]),"",ROW(Install_Agenc[[#This Row],[NUM]])-ROW($A$19))</f>
        <v/>
      </c>
      <c r="B367" s="33"/>
      <c r="C367" s="98"/>
      <c r="D367" s="99"/>
      <c r="E367" s="98"/>
      <c r="F367" s="95"/>
      <c r="G367" s="27"/>
      <c r="H367" s="105"/>
      <c r="I367" s="111">
        <f>IF(Install_Agenc[[#This Row],[MOTIF]]="",0,Install_Agenc[[#This Row],[MONTANT HTVA REALISE]])</f>
        <v>0</v>
      </c>
      <c r="J367" s="32"/>
      <c r="L367" s="55">
        <f t="shared" si="6"/>
        <v>0</v>
      </c>
    </row>
    <row r="368" spans="1:12" ht="15.75" thickBot="1">
      <c r="A368" s="204" t="str">
        <f>IF(ISBLANK(Install_Agenc[[#This Row],[DATE]]),"",ROW(Install_Agenc[[#This Row],[NUM]])-ROW($A$19))</f>
        <v/>
      </c>
      <c r="B368" s="33"/>
      <c r="C368" s="98"/>
      <c r="D368" s="99"/>
      <c r="E368" s="98"/>
      <c r="F368" s="95"/>
      <c r="G368" s="27"/>
      <c r="H368" s="105"/>
      <c r="I368" s="111">
        <f>IF(Install_Agenc[[#This Row],[MOTIF]]="",0,Install_Agenc[[#This Row],[MONTANT HTVA REALISE]])</f>
        <v>0</v>
      </c>
      <c r="J368" s="32"/>
      <c r="L368" s="55">
        <f t="shared" si="6"/>
        <v>0</v>
      </c>
    </row>
    <row r="369" spans="1:12" ht="15.75" thickBot="1">
      <c r="A369" s="204" t="str">
        <f>IF(ISBLANK(Install_Agenc[[#This Row],[DATE]]),"",ROW(Install_Agenc[[#This Row],[NUM]])-ROW($A$19))</f>
        <v/>
      </c>
      <c r="B369" s="33"/>
      <c r="C369" s="98"/>
      <c r="D369" s="99"/>
      <c r="E369" s="98"/>
      <c r="F369" s="95"/>
      <c r="G369" s="27"/>
      <c r="H369" s="105"/>
      <c r="I369" s="111">
        <f>IF(Install_Agenc[[#This Row],[MOTIF]]="",0,Install_Agenc[[#This Row],[MONTANT HTVA REALISE]])</f>
        <v>0</v>
      </c>
      <c r="J369" s="32"/>
      <c r="L369" s="55">
        <f t="shared" si="6"/>
        <v>0</v>
      </c>
    </row>
    <row r="370" spans="1:12" ht="15.75" thickBot="1">
      <c r="A370" s="204" t="str">
        <f>IF(ISBLANK(Install_Agenc[[#This Row],[DATE]]),"",ROW(Install_Agenc[[#This Row],[NUM]])-ROW($A$19))</f>
        <v/>
      </c>
      <c r="B370" s="33"/>
      <c r="C370" s="98"/>
      <c r="D370" s="99"/>
      <c r="E370" s="98"/>
      <c r="F370" s="95"/>
      <c r="G370" s="27"/>
      <c r="H370" s="105"/>
      <c r="I370" s="111">
        <f>IF(Install_Agenc[[#This Row],[MOTIF]]="",0,Install_Agenc[[#This Row],[MONTANT HTVA REALISE]])</f>
        <v>0</v>
      </c>
      <c r="J370" s="32"/>
      <c r="L370" s="55">
        <f t="shared" si="6"/>
        <v>0</v>
      </c>
    </row>
    <row r="371" spans="1:12" ht="15.75" thickBot="1">
      <c r="A371" s="204" t="str">
        <f>IF(ISBLANK(Install_Agenc[[#This Row],[DATE]]),"",ROW(Install_Agenc[[#This Row],[NUM]])-ROW($A$19))</f>
        <v/>
      </c>
      <c r="B371" s="33"/>
      <c r="C371" s="98"/>
      <c r="D371" s="99"/>
      <c r="E371" s="98"/>
      <c r="F371" s="95"/>
      <c r="G371" s="27"/>
      <c r="H371" s="105"/>
      <c r="I371" s="111">
        <f>IF(Install_Agenc[[#This Row],[MOTIF]]="",0,Install_Agenc[[#This Row],[MONTANT HTVA REALISE]])</f>
        <v>0</v>
      </c>
      <c r="J371" s="32"/>
      <c r="L371" s="55">
        <f t="shared" si="6"/>
        <v>0</v>
      </c>
    </row>
    <row r="372" spans="1:12" ht="15.75" thickBot="1">
      <c r="A372" s="204" t="str">
        <f>IF(ISBLANK(Install_Agenc[[#This Row],[DATE]]),"",ROW(Install_Agenc[[#This Row],[NUM]])-ROW($A$19))</f>
        <v/>
      </c>
      <c r="B372" s="33"/>
      <c r="C372" s="98"/>
      <c r="D372" s="99"/>
      <c r="E372" s="98"/>
      <c r="F372" s="95"/>
      <c r="G372" s="27"/>
      <c r="H372" s="105"/>
      <c r="I372" s="111">
        <f>IF(Install_Agenc[[#This Row],[MOTIF]]="",0,Install_Agenc[[#This Row],[MONTANT HTVA REALISE]])</f>
        <v>0</v>
      </c>
      <c r="J372" s="32"/>
      <c r="L372" s="55">
        <f t="shared" si="6"/>
        <v>0</v>
      </c>
    </row>
    <row r="373" spans="1:12" ht="15.75" thickBot="1">
      <c r="A373" s="204" t="str">
        <f>IF(ISBLANK(Install_Agenc[[#This Row],[DATE]]),"",ROW(Install_Agenc[[#This Row],[NUM]])-ROW($A$19))</f>
        <v/>
      </c>
      <c r="B373" s="33"/>
      <c r="C373" s="98"/>
      <c r="D373" s="99"/>
      <c r="E373" s="98"/>
      <c r="F373" s="95"/>
      <c r="G373" s="27"/>
      <c r="H373" s="105"/>
      <c r="I373" s="111">
        <f>IF(Install_Agenc[[#This Row],[MOTIF]]="",0,Install_Agenc[[#This Row],[MONTANT HTVA REALISE]])</f>
        <v>0</v>
      </c>
      <c r="J373" s="32"/>
      <c r="L373" s="55">
        <f t="shared" si="6"/>
        <v>0</v>
      </c>
    </row>
    <row r="374" spans="1:12" ht="15.75" thickBot="1">
      <c r="A374" s="204" t="str">
        <f>IF(ISBLANK(Install_Agenc[[#This Row],[DATE]]),"",ROW(Install_Agenc[[#This Row],[NUM]])-ROW($A$19))</f>
        <v/>
      </c>
      <c r="B374" s="33"/>
      <c r="C374" s="98"/>
      <c r="D374" s="99"/>
      <c r="E374" s="98"/>
      <c r="F374" s="95"/>
      <c r="G374" s="27"/>
      <c r="H374" s="105"/>
      <c r="I374" s="111">
        <f>IF(Install_Agenc[[#This Row],[MOTIF]]="",0,Install_Agenc[[#This Row],[MONTANT HTVA REALISE]])</f>
        <v>0</v>
      </c>
      <c r="J374" s="32"/>
      <c r="L374" s="55">
        <f t="shared" si="6"/>
        <v>0</v>
      </c>
    </row>
    <row r="375" spans="1:12" ht="15.75" thickBot="1">
      <c r="A375" s="204" t="str">
        <f>IF(ISBLANK(Install_Agenc[[#This Row],[DATE]]),"",ROW(Install_Agenc[[#This Row],[NUM]])-ROW($A$19))</f>
        <v/>
      </c>
      <c r="B375" s="33"/>
      <c r="C375" s="98"/>
      <c r="D375" s="99"/>
      <c r="E375" s="98"/>
      <c r="F375" s="95"/>
      <c r="G375" s="27"/>
      <c r="H375" s="105"/>
      <c r="I375" s="111">
        <f>IF(Install_Agenc[[#This Row],[MOTIF]]="",0,Install_Agenc[[#This Row],[MONTANT HTVA REALISE]])</f>
        <v>0</v>
      </c>
      <c r="J375" s="32"/>
      <c r="L375" s="55">
        <f t="shared" si="6"/>
        <v>0</v>
      </c>
    </row>
    <row r="376" spans="1:12" ht="15.75" thickBot="1">
      <c r="A376" s="204" t="str">
        <f>IF(ISBLANK(Install_Agenc[[#This Row],[DATE]]),"",ROW(Install_Agenc[[#This Row],[NUM]])-ROW($A$19))</f>
        <v/>
      </c>
      <c r="B376" s="33"/>
      <c r="C376" s="98"/>
      <c r="D376" s="99"/>
      <c r="E376" s="98"/>
      <c r="F376" s="95"/>
      <c r="G376" s="27"/>
      <c r="H376" s="105"/>
      <c r="I376" s="111">
        <f>IF(Install_Agenc[[#This Row],[MOTIF]]="",0,Install_Agenc[[#This Row],[MONTANT HTVA REALISE]])</f>
        <v>0</v>
      </c>
      <c r="J376" s="32"/>
      <c r="L376" s="55">
        <f t="shared" si="6"/>
        <v>0</v>
      </c>
    </row>
    <row r="377" spans="1:12" ht="15.75" thickBot="1">
      <c r="A377" s="204" t="str">
        <f>IF(ISBLANK(Install_Agenc[[#This Row],[DATE]]),"",ROW(Install_Agenc[[#This Row],[NUM]])-ROW($A$19))</f>
        <v/>
      </c>
      <c r="B377" s="33"/>
      <c r="C377" s="98"/>
      <c r="D377" s="99"/>
      <c r="E377" s="98"/>
      <c r="F377" s="95"/>
      <c r="G377" s="27"/>
      <c r="H377" s="105"/>
      <c r="I377" s="111">
        <f>IF(Install_Agenc[[#This Row],[MOTIF]]="",0,Install_Agenc[[#This Row],[MONTANT HTVA REALISE]])</f>
        <v>0</v>
      </c>
      <c r="J377" s="32"/>
      <c r="L377" s="55">
        <f t="shared" si="6"/>
        <v>0</v>
      </c>
    </row>
    <row r="378" spans="1:12" ht="15.75" thickBot="1">
      <c r="A378" s="204" t="str">
        <f>IF(ISBLANK(Install_Agenc[[#This Row],[DATE]]),"",ROW(Install_Agenc[[#This Row],[NUM]])-ROW($A$19))</f>
        <v/>
      </c>
      <c r="B378" s="33"/>
      <c r="C378" s="98"/>
      <c r="D378" s="99"/>
      <c r="E378" s="98"/>
      <c r="F378" s="95"/>
      <c r="G378" s="27"/>
      <c r="H378" s="105"/>
      <c r="I378" s="111">
        <f>IF(Install_Agenc[[#This Row],[MOTIF]]="",0,Install_Agenc[[#This Row],[MONTANT HTVA REALISE]])</f>
        <v>0</v>
      </c>
      <c r="J378" s="32"/>
      <c r="L378" s="55">
        <f t="shared" si="6"/>
        <v>0</v>
      </c>
    </row>
    <row r="379" spans="1:12" ht="15.75" thickBot="1">
      <c r="A379" s="204" t="str">
        <f>IF(ISBLANK(Install_Agenc[[#This Row],[DATE]]),"",ROW(Install_Agenc[[#This Row],[NUM]])-ROW($A$19))</f>
        <v/>
      </c>
      <c r="B379" s="33"/>
      <c r="C379" s="98"/>
      <c r="D379" s="99"/>
      <c r="E379" s="98"/>
      <c r="F379" s="95"/>
      <c r="G379" s="27"/>
      <c r="H379" s="105"/>
      <c r="I379" s="111">
        <f>IF(Install_Agenc[[#This Row],[MOTIF]]="",0,Install_Agenc[[#This Row],[MONTANT HTVA REALISE]])</f>
        <v>0</v>
      </c>
      <c r="J379" s="32"/>
      <c r="L379" s="55">
        <f t="shared" si="6"/>
        <v>0</v>
      </c>
    </row>
    <row r="380" spans="1:12" ht="15.75" thickBot="1">
      <c r="A380" s="204" t="str">
        <f>IF(ISBLANK(Install_Agenc[[#This Row],[DATE]]),"",ROW(Install_Agenc[[#This Row],[NUM]])-ROW($A$19))</f>
        <v/>
      </c>
      <c r="B380" s="33"/>
      <c r="C380" s="98"/>
      <c r="D380" s="99"/>
      <c r="E380" s="98"/>
      <c r="F380" s="95"/>
      <c r="G380" s="27"/>
      <c r="H380" s="105"/>
      <c r="I380" s="111">
        <f>IF(Install_Agenc[[#This Row],[MOTIF]]="",0,Install_Agenc[[#This Row],[MONTANT HTVA REALISE]])</f>
        <v>0</v>
      </c>
      <c r="J380" s="32"/>
      <c r="L380" s="55">
        <f t="shared" si="6"/>
        <v>0</v>
      </c>
    </row>
    <row r="381" spans="1:12" ht="15.75" thickBot="1">
      <c r="A381" s="204" t="str">
        <f>IF(ISBLANK(Install_Agenc[[#This Row],[DATE]]),"",ROW(Install_Agenc[[#This Row],[NUM]])-ROW($A$19))</f>
        <v/>
      </c>
      <c r="B381" s="33"/>
      <c r="C381" s="98"/>
      <c r="D381" s="99"/>
      <c r="E381" s="98"/>
      <c r="F381" s="95"/>
      <c r="G381" s="27"/>
      <c r="H381" s="105"/>
      <c r="I381" s="111">
        <f>IF(Install_Agenc[[#This Row],[MOTIF]]="",0,Install_Agenc[[#This Row],[MONTANT HTVA REALISE]])</f>
        <v>0</v>
      </c>
      <c r="J381" s="32"/>
      <c r="L381" s="55">
        <f t="shared" si="6"/>
        <v>0</v>
      </c>
    </row>
    <row r="382" spans="1:12" ht="15.75" thickBot="1">
      <c r="A382" s="204" t="str">
        <f>IF(ISBLANK(Install_Agenc[[#This Row],[DATE]]),"",ROW(Install_Agenc[[#This Row],[NUM]])-ROW($A$19))</f>
        <v/>
      </c>
      <c r="B382" s="33"/>
      <c r="C382" s="98"/>
      <c r="D382" s="99"/>
      <c r="E382" s="98"/>
      <c r="F382" s="95"/>
      <c r="G382" s="27"/>
      <c r="H382" s="105"/>
      <c r="I382" s="111">
        <f>IF(Install_Agenc[[#This Row],[MOTIF]]="",0,Install_Agenc[[#This Row],[MONTANT HTVA REALISE]])</f>
        <v>0</v>
      </c>
      <c r="J382" s="32"/>
      <c r="L382" s="55">
        <f t="shared" si="6"/>
        <v>0</v>
      </c>
    </row>
    <row r="383" spans="1:12" ht="15.75" thickBot="1">
      <c r="A383" s="204" t="str">
        <f>IF(ISBLANK(Install_Agenc[[#This Row],[DATE]]),"",ROW(Install_Agenc[[#This Row],[NUM]])-ROW($A$19))</f>
        <v/>
      </c>
      <c r="B383" s="33"/>
      <c r="C383" s="98"/>
      <c r="D383" s="99"/>
      <c r="E383" s="98"/>
      <c r="F383" s="95"/>
      <c r="G383" s="27"/>
      <c r="H383" s="105"/>
      <c r="I383" s="111">
        <f>IF(Install_Agenc[[#This Row],[MOTIF]]="",0,Install_Agenc[[#This Row],[MONTANT HTVA REALISE]])</f>
        <v>0</v>
      </c>
      <c r="J383" s="32"/>
      <c r="L383" s="55">
        <f t="shared" si="6"/>
        <v>0</v>
      </c>
    </row>
    <row r="384" spans="1:12" ht="15.75" thickBot="1">
      <c r="A384" s="204" t="str">
        <f>IF(ISBLANK(Install_Agenc[[#This Row],[DATE]]),"",ROW(Install_Agenc[[#This Row],[NUM]])-ROW($A$19))</f>
        <v/>
      </c>
      <c r="B384" s="33"/>
      <c r="C384" s="98"/>
      <c r="D384" s="99"/>
      <c r="E384" s="98"/>
      <c r="F384" s="95"/>
      <c r="G384" s="27"/>
      <c r="H384" s="105"/>
      <c r="I384" s="111">
        <f>IF(Install_Agenc[[#This Row],[MOTIF]]="",0,Install_Agenc[[#This Row],[MONTANT HTVA REALISE]])</f>
        <v>0</v>
      </c>
      <c r="J384" s="32"/>
      <c r="L384" s="55">
        <f t="shared" si="6"/>
        <v>0</v>
      </c>
    </row>
    <row r="385" spans="1:12" ht="15.75" thickBot="1">
      <c r="A385" s="204" t="str">
        <f>IF(ISBLANK(Install_Agenc[[#This Row],[DATE]]),"",ROW(Install_Agenc[[#This Row],[NUM]])-ROW($A$19))</f>
        <v/>
      </c>
      <c r="B385" s="33"/>
      <c r="C385" s="98"/>
      <c r="D385" s="99"/>
      <c r="E385" s="98"/>
      <c r="F385" s="95"/>
      <c r="G385" s="27"/>
      <c r="H385" s="105"/>
      <c r="I385" s="111">
        <f>IF(Install_Agenc[[#This Row],[MOTIF]]="",0,Install_Agenc[[#This Row],[MONTANT HTVA REALISE]])</f>
        <v>0</v>
      </c>
      <c r="J385" s="32"/>
      <c r="L385" s="55">
        <f t="shared" si="6"/>
        <v>0</v>
      </c>
    </row>
    <row r="386" spans="1:12" ht="15.75" thickBot="1">
      <c r="A386" s="204" t="str">
        <f>IF(ISBLANK(Install_Agenc[[#This Row],[DATE]]),"",ROW(Install_Agenc[[#This Row],[NUM]])-ROW($A$19))</f>
        <v/>
      </c>
      <c r="B386" s="33"/>
      <c r="C386" s="98"/>
      <c r="D386" s="99"/>
      <c r="E386" s="98"/>
      <c r="F386" s="95"/>
      <c r="G386" s="27"/>
      <c r="H386" s="105"/>
      <c r="I386" s="111">
        <f>IF(Install_Agenc[[#This Row],[MOTIF]]="",0,Install_Agenc[[#This Row],[MONTANT HTVA REALISE]])</f>
        <v>0</v>
      </c>
      <c r="J386" s="32"/>
      <c r="L386" s="55">
        <f t="shared" si="6"/>
        <v>0</v>
      </c>
    </row>
    <row r="387" spans="1:12" ht="15.75" thickBot="1">
      <c r="A387" s="204" t="str">
        <f>IF(ISBLANK(Install_Agenc[[#This Row],[DATE]]),"",ROW(Install_Agenc[[#This Row],[NUM]])-ROW($A$19))</f>
        <v/>
      </c>
      <c r="B387" s="33"/>
      <c r="C387" s="98"/>
      <c r="D387" s="99"/>
      <c r="E387" s="98"/>
      <c r="F387" s="95"/>
      <c r="G387" s="27"/>
      <c r="H387" s="105"/>
      <c r="I387" s="111">
        <f>IF(Install_Agenc[[#This Row],[MOTIF]]="",0,Install_Agenc[[#This Row],[MONTANT HTVA REALISE]])</f>
        <v>0</v>
      </c>
      <c r="J387" s="32"/>
      <c r="L387" s="55">
        <f t="shared" si="6"/>
        <v>0</v>
      </c>
    </row>
    <row r="388" spans="1:12" ht="15.75" thickBot="1">
      <c r="A388" s="204" t="str">
        <f>IF(ISBLANK(Install_Agenc[[#This Row],[DATE]]),"",ROW(Install_Agenc[[#This Row],[NUM]])-ROW($A$19))</f>
        <v/>
      </c>
      <c r="B388" s="33"/>
      <c r="C388" s="98"/>
      <c r="D388" s="99"/>
      <c r="E388" s="98"/>
      <c r="F388" s="95"/>
      <c r="G388" s="27"/>
      <c r="H388" s="105"/>
      <c r="I388" s="111">
        <f>IF(Install_Agenc[[#This Row],[MOTIF]]="",0,Install_Agenc[[#This Row],[MONTANT HTVA REALISE]])</f>
        <v>0</v>
      </c>
      <c r="J388" s="32"/>
      <c r="L388" s="55">
        <f t="shared" si="6"/>
        <v>0</v>
      </c>
    </row>
    <row r="389" spans="1:12" ht="15.75" thickBot="1">
      <c r="A389" s="204" t="str">
        <f>IF(ISBLANK(Install_Agenc[[#This Row],[DATE]]),"",ROW(Install_Agenc[[#This Row],[NUM]])-ROW($A$19))</f>
        <v/>
      </c>
      <c r="B389" s="33"/>
      <c r="C389" s="98"/>
      <c r="D389" s="99"/>
      <c r="E389" s="98"/>
      <c r="F389" s="95"/>
      <c r="G389" s="27"/>
      <c r="H389" s="105"/>
      <c r="I389" s="111">
        <f>IF(Install_Agenc[[#This Row],[MOTIF]]="",0,Install_Agenc[[#This Row],[MONTANT HTVA REALISE]])</f>
        <v>0</v>
      </c>
      <c r="J389" s="32"/>
      <c r="L389" s="55">
        <f t="shared" si="6"/>
        <v>0</v>
      </c>
    </row>
    <row r="390" spans="1:12" ht="15.75" thickBot="1">
      <c r="A390" s="204" t="str">
        <f>IF(ISBLANK(Install_Agenc[[#This Row],[DATE]]),"",ROW(Install_Agenc[[#This Row],[NUM]])-ROW($A$19))</f>
        <v/>
      </c>
      <c r="B390" s="33"/>
      <c r="C390" s="98"/>
      <c r="D390" s="99"/>
      <c r="E390" s="98"/>
      <c r="F390" s="95"/>
      <c r="G390" s="27"/>
      <c r="H390" s="105"/>
      <c r="I390" s="111">
        <f>IF(Install_Agenc[[#This Row],[MOTIF]]="",0,Install_Agenc[[#This Row],[MONTANT HTVA REALISE]])</f>
        <v>0</v>
      </c>
      <c r="J390" s="32"/>
      <c r="L390" s="55">
        <f t="shared" si="6"/>
        <v>0</v>
      </c>
    </row>
    <row r="391" spans="1:12" ht="15.75" thickBot="1">
      <c r="A391" s="204" t="str">
        <f>IF(ISBLANK(Install_Agenc[[#This Row],[DATE]]),"",ROW(Install_Agenc[[#This Row],[NUM]])-ROW($A$19))</f>
        <v/>
      </c>
      <c r="B391" s="33"/>
      <c r="C391" s="98"/>
      <c r="D391" s="99"/>
      <c r="E391" s="98"/>
      <c r="F391" s="95"/>
      <c r="G391" s="27"/>
      <c r="H391" s="105"/>
      <c r="I391" s="111">
        <f>IF(Install_Agenc[[#This Row],[MOTIF]]="",0,Install_Agenc[[#This Row],[MONTANT HTVA REALISE]])</f>
        <v>0</v>
      </c>
      <c r="J391" s="32"/>
      <c r="L391" s="55">
        <f t="shared" si="6"/>
        <v>0</v>
      </c>
    </row>
    <row r="392" spans="1:12" ht="15.75" thickBot="1">
      <c r="A392" s="204" t="str">
        <f>IF(ISBLANK(Install_Agenc[[#This Row],[DATE]]),"",ROW(Install_Agenc[[#This Row],[NUM]])-ROW($A$19))</f>
        <v/>
      </c>
      <c r="B392" s="33"/>
      <c r="C392" s="98"/>
      <c r="D392" s="99"/>
      <c r="E392" s="98"/>
      <c r="F392" s="95"/>
      <c r="G392" s="27"/>
      <c r="H392" s="105"/>
      <c r="I392" s="111">
        <f>IF(Install_Agenc[[#This Row],[MOTIF]]="",0,Install_Agenc[[#This Row],[MONTANT HTVA REALISE]])</f>
        <v>0</v>
      </c>
      <c r="J392" s="32"/>
      <c r="L392" s="55">
        <f t="shared" si="6"/>
        <v>0</v>
      </c>
    </row>
    <row r="393" spans="1:12" ht="15.75" thickBot="1">
      <c r="A393" s="204" t="str">
        <f>IF(ISBLANK(Install_Agenc[[#This Row],[DATE]]),"",ROW(Install_Agenc[[#This Row],[NUM]])-ROW($A$19))</f>
        <v/>
      </c>
      <c r="B393" s="33"/>
      <c r="C393" s="98"/>
      <c r="D393" s="99"/>
      <c r="E393" s="98"/>
      <c r="F393" s="95"/>
      <c r="G393" s="27"/>
      <c r="H393" s="105"/>
      <c r="I393" s="111">
        <f>IF(Install_Agenc[[#This Row],[MOTIF]]="",0,Install_Agenc[[#This Row],[MONTANT HTVA REALISE]])</f>
        <v>0</v>
      </c>
      <c r="J393" s="32"/>
      <c r="L393" s="55">
        <f t="shared" si="6"/>
        <v>0</v>
      </c>
    </row>
    <row r="394" spans="1:12" ht="15.75" thickBot="1">
      <c r="A394" s="204" t="str">
        <f>IF(ISBLANK(Install_Agenc[[#This Row],[DATE]]),"",ROW(Install_Agenc[[#This Row],[NUM]])-ROW($A$19))</f>
        <v/>
      </c>
      <c r="B394" s="33"/>
      <c r="C394" s="98"/>
      <c r="D394" s="99"/>
      <c r="E394" s="98"/>
      <c r="F394" s="95"/>
      <c r="G394" s="27"/>
      <c r="H394" s="105"/>
      <c r="I394" s="111">
        <f>IF(Install_Agenc[[#This Row],[MOTIF]]="",0,Install_Agenc[[#This Row],[MONTANT HTVA REALISE]])</f>
        <v>0</v>
      </c>
      <c r="J394" s="32"/>
      <c r="L394" s="55">
        <f t="shared" si="6"/>
        <v>0</v>
      </c>
    </row>
    <row r="395" spans="1:12" ht="15.75" thickBot="1">
      <c r="A395" s="204" t="str">
        <f>IF(ISBLANK(Install_Agenc[[#This Row],[DATE]]),"",ROW(Install_Agenc[[#This Row],[NUM]])-ROW($A$19))</f>
        <v/>
      </c>
      <c r="B395" s="33"/>
      <c r="C395" s="98"/>
      <c r="D395" s="99"/>
      <c r="E395" s="98"/>
      <c r="F395" s="95"/>
      <c r="G395" s="27"/>
      <c r="H395" s="105"/>
      <c r="I395" s="111">
        <f>IF(Install_Agenc[[#This Row],[MOTIF]]="",0,Install_Agenc[[#This Row],[MONTANT HTVA REALISE]])</f>
        <v>0</v>
      </c>
      <c r="J395" s="32"/>
      <c r="L395" s="55">
        <f t="shared" si="6"/>
        <v>0</v>
      </c>
    </row>
    <row r="396" spans="1:12" ht="15.75" thickBot="1">
      <c r="A396" s="204" t="str">
        <f>IF(ISBLANK(Install_Agenc[[#This Row],[DATE]]),"",ROW(Install_Agenc[[#This Row],[NUM]])-ROW($A$19))</f>
        <v/>
      </c>
      <c r="B396" s="33"/>
      <c r="C396" s="98"/>
      <c r="D396" s="99"/>
      <c r="E396" s="98"/>
      <c r="F396" s="95"/>
      <c r="G396" s="27"/>
      <c r="H396" s="105"/>
      <c r="I396" s="111">
        <f>IF(Install_Agenc[[#This Row],[MOTIF]]="",0,Install_Agenc[[#This Row],[MONTANT HTVA REALISE]])</f>
        <v>0</v>
      </c>
      <c r="J396" s="32"/>
      <c r="L396" s="55">
        <f t="shared" si="6"/>
        <v>0</v>
      </c>
    </row>
    <row r="397" spans="1:12" ht="15.75" thickBot="1">
      <c r="A397" s="204" t="str">
        <f>IF(ISBLANK(Install_Agenc[[#This Row],[DATE]]),"",ROW(Install_Agenc[[#This Row],[NUM]])-ROW($A$19))</f>
        <v/>
      </c>
      <c r="B397" s="33"/>
      <c r="C397" s="98"/>
      <c r="D397" s="99"/>
      <c r="E397" s="98"/>
      <c r="F397" s="95"/>
      <c r="G397" s="27"/>
      <c r="H397" s="105"/>
      <c r="I397" s="111">
        <f>IF(Install_Agenc[[#This Row],[MOTIF]]="",0,Install_Agenc[[#This Row],[MONTANT HTVA REALISE]])</f>
        <v>0</v>
      </c>
      <c r="J397" s="32"/>
      <c r="L397" s="55">
        <f t="shared" si="6"/>
        <v>0</v>
      </c>
    </row>
    <row r="398" spans="1:12" ht="15.75" thickBot="1">
      <c r="A398" s="204" t="str">
        <f>IF(ISBLANK(Install_Agenc[[#This Row],[DATE]]),"",ROW(Install_Agenc[[#This Row],[NUM]])-ROW($A$19))</f>
        <v/>
      </c>
      <c r="B398" s="33"/>
      <c r="C398" s="98"/>
      <c r="D398" s="99"/>
      <c r="E398" s="98"/>
      <c r="F398" s="95"/>
      <c r="G398" s="27"/>
      <c r="H398" s="105"/>
      <c r="I398" s="111">
        <f>IF(Install_Agenc[[#This Row],[MOTIF]]="",0,Install_Agenc[[#This Row],[MONTANT HTVA REALISE]])</f>
        <v>0</v>
      </c>
      <c r="J398" s="32"/>
      <c r="L398" s="55">
        <f t="shared" si="6"/>
        <v>0</v>
      </c>
    </row>
    <row r="399" spans="1:12" ht="15.75" thickBot="1">
      <c r="A399" s="204" t="str">
        <f>IF(ISBLANK(Install_Agenc[[#This Row],[DATE]]),"",ROW(Install_Agenc[[#This Row],[NUM]])-ROW($A$19))</f>
        <v/>
      </c>
      <c r="B399" s="33"/>
      <c r="C399" s="98"/>
      <c r="D399" s="99"/>
      <c r="E399" s="98"/>
      <c r="F399" s="95"/>
      <c r="G399" s="27"/>
      <c r="H399" s="105"/>
      <c r="I399" s="111">
        <f>IF(Install_Agenc[[#This Row],[MOTIF]]="",0,Install_Agenc[[#This Row],[MONTANT HTVA REALISE]])</f>
        <v>0</v>
      </c>
      <c r="J399" s="32"/>
      <c r="L399" s="55">
        <f t="shared" si="6"/>
        <v>0</v>
      </c>
    </row>
    <row r="400" spans="1:12" ht="15.75" thickBot="1">
      <c r="A400" s="204" t="str">
        <f>IF(ISBLANK(Install_Agenc[[#This Row],[DATE]]),"",ROW(Install_Agenc[[#This Row],[NUM]])-ROW($A$19))</f>
        <v/>
      </c>
      <c r="B400" s="33"/>
      <c r="C400" s="98"/>
      <c r="D400" s="99"/>
      <c r="E400" s="98"/>
      <c r="F400" s="95"/>
      <c r="G400" s="27"/>
      <c r="H400" s="105"/>
      <c r="I400" s="111">
        <f>IF(Install_Agenc[[#This Row],[MOTIF]]="",0,Install_Agenc[[#This Row],[MONTANT HTVA REALISE]])</f>
        <v>0</v>
      </c>
      <c r="J400" s="32"/>
      <c r="L400" s="55">
        <f t="shared" si="6"/>
        <v>0</v>
      </c>
    </row>
    <row r="401" spans="1:12" ht="15.75" thickBot="1">
      <c r="A401" s="204" t="str">
        <f>IF(ISBLANK(Install_Agenc[[#This Row],[DATE]]),"",ROW(Install_Agenc[[#This Row],[NUM]])-ROW($A$19))</f>
        <v/>
      </c>
      <c r="B401" s="33"/>
      <c r="C401" s="98"/>
      <c r="D401" s="99"/>
      <c r="E401" s="98"/>
      <c r="F401" s="95"/>
      <c r="G401" s="27"/>
      <c r="H401" s="105"/>
      <c r="I401" s="111">
        <f>IF(Install_Agenc[[#This Row],[MOTIF]]="",0,Install_Agenc[[#This Row],[MONTANT HTVA REALISE]])</f>
        <v>0</v>
      </c>
      <c r="J401" s="32"/>
      <c r="L401" s="55">
        <f t="shared" si="6"/>
        <v>0</v>
      </c>
    </row>
    <row r="402" spans="1:12" ht="15.75" thickBot="1">
      <c r="A402" s="204" t="str">
        <f>IF(ISBLANK(Install_Agenc[[#This Row],[DATE]]),"",ROW(Install_Agenc[[#This Row],[NUM]])-ROW($A$19))</f>
        <v/>
      </c>
      <c r="B402" s="33"/>
      <c r="C402" s="98"/>
      <c r="D402" s="99"/>
      <c r="E402" s="98"/>
      <c r="F402" s="95"/>
      <c r="G402" s="27"/>
      <c r="H402" s="105"/>
      <c r="I402" s="111">
        <f>IF(Install_Agenc[[#This Row],[MOTIF]]="",0,Install_Agenc[[#This Row],[MONTANT HTVA REALISE]])</f>
        <v>0</v>
      </c>
      <c r="J402" s="32"/>
      <c r="L402" s="55">
        <f t="shared" si="6"/>
        <v>0</v>
      </c>
    </row>
    <row r="403" spans="1:12" ht="15.75" thickBot="1">
      <c r="A403" s="204" t="str">
        <f>IF(ISBLANK(Install_Agenc[[#This Row],[DATE]]),"",ROW(Install_Agenc[[#This Row],[NUM]])-ROW($A$19))</f>
        <v/>
      </c>
      <c r="B403" s="33"/>
      <c r="C403" s="98"/>
      <c r="D403" s="99"/>
      <c r="E403" s="98"/>
      <c r="F403" s="95"/>
      <c r="G403" s="27"/>
      <c r="H403" s="105"/>
      <c r="I403" s="111">
        <f>IF(Install_Agenc[[#This Row],[MOTIF]]="",0,Install_Agenc[[#This Row],[MONTANT HTVA REALISE]])</f>
        <v>0</v>
      </c>
      <c r="J403" s="32"/>
      <c r="L403" s="55">
        <f t="shared" si="6"/>
        <v>0</v>
      </c>
    </row>
    <row r="404" spans="1:12" ht="15.75" thickBot="1">
      <c r="A404" s="204" t="str">
        <f>IF(ISBLANK(Install_Agenc[[#This Row],[DATE]]),"",ROW(Install_Agenc[[#This Row],[NUM]])-ROW($A$19))</f>
        <v/>
      </c>
      <c r="B404" s="33"/>
      <c r="C404" s="98"/>
      <c r="D404" s="99"/>
      <c r="E404" s="98"/>
      <c r="F404" s="95"/>
      <c r="G404" s="27"/>
      <c r="H404" s="105"/>
      <c r="I404" s="111">
        <f>IF(Install_Agenc[[#This Row],[MOTIF]]="",0,Install_Agenc[[#This Row],[MONTANT HTVA REALISE]])</f>
        <v>0</v>
      </c>
      <c r="J404" s="32"/>
      <c r="L404" s="55">
        <f t="shared" si="6"/>
        <v>0</v>
      </c>
    </row>
    <row r="405" spans="1:12" ht="15.75" thickBot="1">
      <c r="A405" s="204" t="str">
        <f>IF(ISBLANK(Install_Agenc[[#This Row],[DATE]]),"",ROW(Install_Agenc[[#This Row],[NUM]])-ROW($A$19))</f>
        <v/>
      </c>
      <c r="B405" s="33"/>
      <c r="C405" s="98"/>
      <c r="D405" s="99"/>
      <c r="E405" s="98"/>
      <c r="F405" s="95"/>
      <c r="G405" s="27"/>
      <c r="H405" s="105"/>
      <c r="I405" s="111">
        <f>IF(Install_Agenc[[#This Row],[MOTIF]]="",0,Install_Agenc[[#This Row],[MONTANT HTVA REALISE]])</f>
        <v>0</v>
      </c>
      <c r="J405" s="32"/>
      <c r="L405" s="55">
        <f t="shared" si="6"/>
        <v>0</v>
      </c>
    </row>
    <row r="406" spans="1:12" ht="15.75" thickBot="1">
      <c r="A406" s="204" t="str">
        <f>IF(ISBLANK(Install_Agenc[[#This Row],[DATE]]),"",ROW(Install_Agenc[[#This Row],[NUM]])-ROW($A$19))</f>
        <v/>
      </c>
      <c r="B406" s="33"/>
      <c r="C406" s="98"/>
      <c r="D406" s="99"/>
      <c r="E406" s="98"/>
      <c r="F406" s="95"/>
      <c r="G406" s="27"/>
      <c r="H406" s="105"/>
      <c r="I406" s="111">
        <f>IF(Install_Agenc[[#This Row],[MOTIF]]="",0,Install_Agenc[[#This Row],[MONTANT HTVA REALISE]])</f>
        <v>0</v>
      </c>
      <c r="J406" s="32"/>
      <c r="L406" s="55">
        <f t="shared" si="6"/>
        <v>0</v>
      </c>
    </row>
    <row r="407" spans="1:12" ht="15.75" thickBot="1">
      <c r="A407" s="204" t="str">
        <f>IF(ISBLANK(Install_Agenc[[#This Row],[DATE]]),"",ROW(Install_Agenc[[#This Row],[NUM]])-ROW($A$19))</f>
        <v/>
      </c>
      <c r="B407" s="33"/>
      <c r="C407" s="98"/>
      <c r="D407" s="99"/>
      <c r="E407" s="98"/>
      <c r="F407" s="95"/>
      <c r="G407" s="27"/>
      <c r="H407" s="105"/>
      <c r="I407" s="111">
        <f>IF(Install_Agenc[[#This Row],[MOTIF]]="",0,Install_Agenc[[#This Row],[MONTANT HTVA REALISE]])</f>
        <v>0</v>
      </c>
      <c r="J407" s="32"/>
      <c r="L407" s="55">
        <f t="shared" ref="L407:L470" si="7">+F407-I407</f>
        <v>0</v>
      </c>
    </row>
    <row r="408" spans="1:12" ht="15.75" thickBot="1">
      <c r="A408" s="204" t="str">
        <f>IF(ISBLANK(Install_Agenc[[#This Row],[DATE]]),"",ROW(Install_Agenc[[#This Row],[NUM]])-ROW($A$19))</f>
        <v/>
      </c>
      <c r="B408" s="33"/>
      <c r="C408" s="98"/>
      <c r="D408" s="99"/>
      <c r="E408" s="98"/>
      <c r="F408" s="95"/>
      <c r="G408" s="27"/>
      <c r="H408" s="105"/>
      <c r="I408" s="111">
        <f>IF(Install_Agenc[[#This Row],[MOTIF]]="",0,Install_Agenc[[#This Row],[MONTANT HTVA REALISE]])</f>
        <v>0</v>
      </c>
      <c r="J408" s="32"/>
      <c r="L408" s="55">
        <f t="shared" si="7"/>
        <v>0</v>
      </c>
    </row>
    <row r="409" spans="1:12" ht="15.75" thickBot="1">
      <c r="A409" s="204" t="str">
        <f>IF(ISBLANK(Install_Agenc[[#This Row],[DATE]]),"",ROW(Install_Agenc[[#This Row],[NUM]])-ROW($A$19))</f>
        <v/>
      </c>
      <c r="B409" s="33"/>
      <c r="C409" s="98"/>
      <c r="D409" s="99"/>
      <c r="E409" s="98"/>
      <c r="F409" s="95"/>
      <c r="G409" s="27"/>
      <c r="H409" s="105"/>
      <c r="I409" s="111">
        <f>IF(Install_Agenc[[#This Row],[MOTIF]]="",0,Install_Agenc[[#This Row],[MONTANT HTVA REALISE]])</f>
        <v>0</v>
      </c>
      <c r="J409" s="32"/>
      <c r="L409" s="55">
        <f t="shared" si="7"/>
        <v>0</v>
      </c>
    </row>
    <row r="410" spans="1:12" ht="15.75" thickBot="1">
      <c r="A410" s="204" t="str">
        <f>IF(ISBLANK(Install_Agenc[[#This Row],[DATE]]),"",ROW(Install_Agenc[[#This Row],[NUM]])-ROW($A$19))</f>
        <v/>
      </c>
      <c r="B410" s="33"/>
      <c r="C410" s="98"/>
      <c r="D410" s="99"/>
      <c r="E410" s="98"/>
      <c r="F410" s="95"/>
      <c r="G410" s="27"/>
      <c r="H410" s="105"/>
      <c r="I410" s="111">
        <f>IF(Install_Agenc[[#This Row],[MOTIF]]="",0,Install_Agenc[[#This Row],[MONTANT HTVA REALISE]])</f>
        <v>0</v>
      </c>
      <c r="J410" s="32"/>
      <c r="L410" s="55">
        <f t="shared" si="7"/>
        <v>0</v>
      </c>
    </row>
    <row r="411" spans="1:12" ht="15.75" thickBot="1">
      <c r="A411" s="204" t="str">
        <f>IF(ISBLANK(Install_Agenc[[#This Row],[DATE]]),"",ROW(Install_Agenc[[#This Row],[NUM]])-ROW($A$19))</f>
        <v/>
      </c>
      <c r="B411" s="33"/>
      <c r="C411" s="98"/>
      <c r="D411" s="99"/>
      <c r="E411" s="98"/>
      <c r="F411" s="95"/>
      <c r="G411" s="27"/>
      <c r="H411" s="105"/>
      <c r="I411" s="111">
        <f>IF(Install_Agenc[[#This Row],[MOTIF]]="",0,Install_Agenc[[#This Row],[MONTANT HTVA REALISE]])</f>
        <v>0</v>
      </c>
      <c r="J411" s="32"/>
      <c r="L411" s="55">
        <f t="shared" si="7"/>
        <v>0</v>
      </c>
    </row>
    <row r="412" spans="1:12" ht="15.75" thickBot="1">
      <c r="A412" s="204" t="str">
        <f>IF(ISBLANK(Install_Agenc[[#This Row],[DATE]]),"",ROW(Install_Agenc[[#This Row],[NUM]])-ROW($A$19))</f>
        <v/>
      </c>
      <c r="B412" s="33"/>
      <c r="C412" s="98"/>
      <c r="D412" s="99"/>
      <c r="E412" s="98"/>
      <c r="F412" s="95"/>
      <c r="G412" s="27"/>
      <c r="H412" s="105"/>
      <c r="I412" s="111">
        <f>IF(Install_Agenc[[#This Row],[MOTIF]]="",0,Install_Agenc[[#This Row],[MONTANT HTVA REALISE]])</f>
        <v>0</v>
      </c>
      <c r="J412" s="32"/>
      <c r="L412" s="55">
        <f t="shared" si="7"/>
        <v>0</v>
      </c>
    </row>
    <row r="413" spans="1:12" ht="15.75" thickBot="1">
      <c r="A413" s="204" t="str">
        <f>IF(ISBLANK(Install_Agenc[[#This Row],[DATE]]),"",ROW(Install_Agenc[[#This Row],[NUM]])-ROW($A$19))</f>
        <v/>
      </c>
      <c r="B413" s="33"/>
      <c r="C413" s="98"/>
      <c r="D413" s="99"/>
      <c r="E413" s="98"/>
      <c r="F413" s="95"/>
      <c r="G413" s="27"/>
      <c r="H413" s="105"/>
      <c r="I413" s="111">
        <f>IF(Install_Agenc[[#This Row],[MOTIF]]="",0,Install_Agenc[[#This Row],[MONTANT HTVA REALISE]])</f>
        <v>0</v>
      </c>
      <c r="J413" s="32"/>
      <c r="L413" s="55">
        <f t="shared" si="7"/>
        <v>0</v>
      </c>
    </row>
    <row r="414" spans="1:12" ht="15.75" thickBot="1">
      <c r="A414" s="204" t="str">
        <f>IF(ISBLANK(Install_Agenc[[#This Row],[DATE]]),"",ROW(Install_Agenc[[#This Row],[NUM]])-ROW($A$19))</f>
        <v/>
      </c>
      <c r="B414" s="33"/>
      <c r="C414" s="98"/>
      <c r="D414" s="99"/>
      <c r="E414" s="98"/>
      <c r="F414" s="95"/>
      <c r="G414" s="27"/>
      <c r="H414" s="105"/>
      <c r="I414" s="111">
        <f>IF(Install_Agenc[[#This Row],[MOTIF]]="",0,Install_Agenc[[#This Row],[MONTANT HTVA REALISE]])</f>
        <v>0</v>
      </c>
      <c r="J414" s="32"/>
      <c r="L414" s="55">
        <f t="shared" si="7"/>
        <v>0</v>
      </c>
    </row>
    <row r="415" spans="1:12" ht="15.75" thickBot="1">
      <c r="A415" s="204" t="str">
        <f>IF(ISBLANK(Install_Agenc[[#This Row],[DATE]]),"",ROW(Install_Agenc[[#This Row],[NUM]])-ROW($A$19))</f>
        <v/>
      </c>
      <c r="B415" s="33"/>
      <c r="C415" s="98"/>
      <c r="D415" s="99"/>
      <c r="E415" s="98"/>
      <c r="F415" s="95"/>
      <c r="G415" s="27"/>
      <c r="H415" s="105"/>
      <c r="I415" s="111">
        <f>IF(Install_Agenc[[#This Row],[MOTIF]]="",0,Install_Agenc[[#This Row],[MONTANT HTVA REALISE]])</f>
        <v>0</v>
      </c>
      <c r="J415" s="32"/>
      <c r="L415" s="55">
        <f t="shared" si="7"/>
        <v>0</v>
      </c>
    </row>
    <row r="416" spans="1:12" ht="15.75" thickBot="1">
      <c r="A416" s="204" t="str">
        <f>IF(ISBLANK(Install_Agenc[[#This Row],[DATE]]),"",ROW(Install_Agenc[[#This Row],[NUM]])-ROW($A$19))</f>
        <v/>
      </c>
      <c r="B416" s="33"/>
      <c r="C416" s="98"/>
      <c r="D416" s="99"/>
      <c r="E416" s="98"/>
      <c r="F416" s="95"/>
      <c r="G416" s="27"/>
      <c r="H416" s="105"/>
      <c r="I416" s="111">
        <f>IF(Install_Agenc[[#This Row],[MOTIF]]="",0,Install_Agenc[[#This Row],[MONTANT HTVA REALISE]])</f>
        <v>0</v>
      </c>
      <c r="J416" s="32"/>
      <c r="L416" s="55">
        <f t="shared" si="7"/>
        <v>0</v>
      </c>
    </row>
    <row r="417" spans="1:12" ht="15.75" thickBot="1">
      <c r="A417" s="204" t="str">
        <f>IF(ISBLANK(Install_Agenc[[#This Row],[DATE]]),"",ROW(Install_Agenc[[#This Row],[NUM]])-ROW($A$19))</f>
        <v/>
      </c>
      <c r="B417" s="33"/>
      <c r="C417" s="98"/>
      <c r="D417" s="99"/>
      <c r="E417" s="98"/>
      <c r="F417" s="95"/>
      <c r="G417" s="27"/>
      <c r="H417" s="105"/>
      <c r="I417" s="111">
        <f>IF(Install_Agenc[[#This Row],[MOTIF]]="",0,Install_Agenc[[#This Row],[MONTANT HTVA REALISE]])</f>
        <v>0</v>
      </c>
      <c r="J417" s="32"/>
      <c r="L417" s="55">
        <f t="shared" si="7"/>
        <v>0</v>
      </c>
    </row>
    <row r="418" spans="1:12" ht="15.75" thickBot="1">
      <c r="A418" s="204" t="str">
        <f>IF(ISBLANK(Install_Agenc[[#This Row],[DATE]]),"",ROW(Install_Agenc[[#This Row],[NUM]])-ROW($A$19))</f>
        <v/>
      </c>
      <c r="B418" s="33"/>
      <c r="C418" s="98"/>
      <c r="D418" s="99"/>
      <c r="E418" s="98"/>
      <c r="F418" s="95"/>
      <c r="G418" s="27"/>
      <c r="H418" s="105"/>
      <c r="I418" s="111">
        <f>IF(Install_Agenc[[#This Row],[MOTIF]]="",0,Install_Agenc[[#This Row],[MONTANT HTVA REALISE]])</f>
        <v>0</v>
      </c>
      <c r="J418" s="32"/>
      <c r="L418" s="55">
        <f t="shared" si="7"/>
        <v>0</v>
      </c>
    </row>
    <row r="419" spans="1:12" ht="15.75" thickBot="1">
      <c r="A419" s="204" t="str">
        <f>IF(ISBLANK(Install_Agenc[[#This Row],[DATE]]),"",ROW(Install_Agenc[[#This Row],[NUM]])-ROW($A$19))</f>
        <v/>
      </c>
      <c r="B419" s="33"/>
      <c r="C419" s="98"/>
      <c r="D419" s="99"/>
      <c r="E419" s="98"/>
      <c r="F419" s="95"/>
      <c r="G419" s="27"/>
      <c r="H419" s="105"/>
      <c r="I419" s="111">
        <f>IF(Install_Agenc[[#This Row],[MOTIF]]="",0,Install_Agenc[[#This Row],[MONTANT HTVA REALISE]])</f>
        <v>0</v>
      </c>
      <c r="J419" s="32"/>
      <c r="L419" s="55">
        <f t="shared" si="7"/>
        <v>0</v>
      </c>
    </row>
    <row r="420" spans="1:12" ht="15.75" thickBot="1">
      <c r="A420" s="204" t="str">
        <f>IF(ISBLANK(Install_Agenc[[#This Row],[DATE]]),"",ROW(Install_Agenc[[#This Row],[NUM]])-ROW($A$19))</f>
        <v/>
      </c>
      <c r="B420" s="33"/>
      <c r="C420" s="98"/>
      <c r="D420" s="99"/>
      <c r="E420" s="98"/>
      <c r="F420" s="95"/>
      <c r="G420" s="27"/>
      <c r="H420" s="105"/>
      <c r="I420" s="111">
        <f>IF(Install_Agenc[[#This Row],[MOTIF]]="",0,Install_Agenc[[#This Row],[MONTANT HTVA REALISE]])</f>
        <v>0</v>
      </c>
      <c r="J420" s="32"/>
      <c r="L420" s="55">
        <f t="shared" si="7"/>
        <v>0</v>
      </c>
    </row>
    <row r="421" spans="1:12" ht="15.75" thickBot="1">
      <c r="A421" s="204" t="str">
        <f>IF(ISBLANK(Install_Agenc[[#This Row],[DATE]]),"",ROW(Install_Agenc[[#This Row],[NUM]])-ROW($A$19))</f>
        <v/>
      </c>
      <c r="B421" s="33"/>
      <c r="C421" s="98"/>
      <c r="D421" s="99"/>
      <c r="E421" s="98"/>
      <c r="F421" s="95"/>
      <c r="G421" s="27"/>
      <c r="H421" s="105"/>
      <c r="I421" s="111">
        <f>IF(Install_Agenc[[#This Row],[MOTIF]]="",0,Install_Agenc[[#This Row],[MONTANT HTVA REALISE]])</f>
        <v>0</v>
      </c>
      <c r="J421" s="32"/>
      <c r="L421" s="55">
        <f t="shared" si="7"/>
        <v>0</v>
      </c>
    </row>
    <row r="422" spans="1:12" ht="15.75" thickBot="1">
      <c r="A422" s="204" t="str">
        <f>IF(ISBLANK(Install_Agenc[[#This Row],[DATE]]),"",ROW(Install_Agenc[[#This Row],[NUM]])-ROW($A$19))</f>
        <v/>
      </c>
      <c r="B422" s="33"/>
      <c r="C422" s="98"/>
      <c r="D422" s="99"/>
      <c r="E422" s="98"/>
      <c r="F422" s="95"/>
      <c r="G422" s="27"/>
      <c r="H422" s="105"/>
      <c r="I422" s="111">
        <f>IF(Install_Agenc[[#This Row],[MOTIF]]="",0,Install_Agenc[[#This Row],[MONTANT HTVA REALISE]])</f>
        <v>0</v>
      </c>
      <c r="J422" s="32"/>
      <c r="L422" s="55">
        <f t="shared" si="7"/>
        <v>0</v>
      </c>
    </row>
    <row r="423" spans="1:12" ht="15.75" thickBot="1">
      <c r="A423" s="204" t="str">
        <f>IF(ISBLANK(Install_Agenc[[#This Row],[DATE]]),"",ROW(Install_Agenc[[#This Row],[NUM]])-ROW($A$19))</f>
        <v/>
      </c>
      <c r="B423" s="33"/>
      <c r="C423" s="98"/>
      <c r="D423" s="99"/>
      <c r="E423" s="98"/>
      <c r="F423" s="95"/>
      <c r="G423" s="27"/>
      <c r="H423" s="105"/>
      <c r="I423" s="111">
        <f>IF(Install_Agenc[[#This Row],[MOTIF]]="",0,Install_Agenc[[#This Row],[MONTANT HTVA REALISE]])</f>
        <v>0</v>
      </c>
      <c r="J423" s="32"/>
      <c r="L423" s="55">
        <f t="shared" si="7"/>
        <v>0</v>
      </c>
    </row>
    <row r="424" spans="1:12" ht="15.75" thickBot="1">
      <c r="A424" s="204" t="str">
        <f>IF(ISBLANK(Install_Agenc[[#This Row],[DATE]]),"",ROW(Install_Agenc[[#This Row],[NUM]])-ROW($A$19))</f>
        <v/>
      </c>
      <c r="B424" s="33"/>
      <c r="C424" s="98"/>
      <c r="D424" s="99"/>
      <c r="E424" s="98"/>
      <c r="F424" s="95"/>
      <c r="G424" s="27"/>
      <c r="H424" s="105"/>
      <c r="I424" s="111">
        <f>IF(Install_Agenc[[#This Row],[MOTIF]]="",0,Install_Agenc[[#This Row],[MONTANT HTVA REALISE]])</f>
        <v>0</v>
      </c>
      <c r="J424" s="32"/>
      <c r="L424" s="55">
        <f t="shared" si="7"/>
        <v>0</v>
      </c>
    </row>
    <row r="425" spans="1:12" ht="15.75" thickBot="1">
      <c r="A425" s="204" t="str">
        <f>IF(ISBLANK(Install_Agenc[[#This Row],[DATE]]),"",ROW(Install_Agenc[[#This Row],[NUM]])-ROW($A$19))</f>
        <v/>
      </c>
      <c r="B425" s="33"/>
      <c r="C425" s="98"/>
      <c r="D425" s="99"/>
      <c r="E425" s="98"/>
      <c r="F425" s="95"/>
      <c r="G425" s="27"/>
      <c r="H425" s="105"/>
      <c r="I425" s="111">
        <f>IF(Install_Agenc[[#This Row],[MOTIF]]="",0,Install_Agenc[[#This Row],[MONTANT HTVA REALISE]])</f>
        <v>0</v>
      </c>
      <c r="J425" s="32"/>
      <c r="L425" s="55">
        <f t="shared" si="7"/>
        <v>0</v>
      </c>
    </row>
    <row r="426" spans="1:12" ht="15.75" thickBot="1">
      <c r="A426" s="204" t="str">
        <f>IF(ISBLANK(Install_Agenc[[#This Row],[DATE]]),"",ROW(Install_Agenc[[#This Row],[NUM]])-ROW($A$19))</f>
        <v/>
      </c>
      <c r="B426" s="33"/>
      <c r="C426" s="98"/>
      <c r="D426" s="99"/>
      <c r="E426" s="98"/>
      <c r="F426" s="95"/>
      <c r="G426" s="27"/>
      <c r="H426" s="105"/>
      <c r="I426" s="111">
        <f>IF(Install_Agenc[[#This Row],[MOTIF]]="",0,Install_Agenc[[#This Row],[MONTANT HTVA REALISE]])</f>
        <v>0</v>
      </c>
      <c r="J426" s="32"/>
      <c r="L426" s="55">
        <f t="shared" si="7"/>
        <v>0</v>
      </c>
    </row>
    <row r="427" spans="1:12" ht="15.75" thickBot="1">
      <c r="A427" s="204" t="str">
        <f>IF(ISBLANK(Install_Agenc[[#This Row],[DATE]]),"",ROW(Install_Agenc[[#This Row],[NUM]])-ROW($A$19))</f>
        <v/>
      </c>
      <c r="B427" s="33"/>
      <c r="C427" s="98"/>
      <c r="D427" s="99"/>
      <c r="E427" s="98"/>
      <c r="F427" s="95"/>
      <c r="G427" s="27"/>
      <c r="H427" s="105"/>
      <c r="I427" s="111">
        <f>IF(Install_Agenc[[#This Row],[MOTIF]]="",0,Install_Agenc[[#This Row],[MONTANT HTVA REALISE]])</f>
        <v>0</v>
      </c>
      <c r="J427" s="32"/>
      <c r="L427" s="55">
        <f t="shared" si="7"/>
        <v>0</v>
      </c>
    </row>
    <row r="428" spans="1:12" ht="15.75" thickBot="1">
      <c r="A428" s="204" t="str">
        <f>IF(ISBLANK(Install_Agenc[[#This Row],[DATE]]),"",ROW(Install_Agenc[[#This Row],[NUM]])-ROW($A$19))</f>
        <v/>
      </c>
      <c r="B428" s="33"/>
      <c r="C428" s="98"/>
      <c r="D428" s="99"/>
      <c r="E428" s="98"/>
      <c r="F428" s="95"/>
      <c r="G428" s="27"/>
      <c r="H428" s="105"/>
      <c r="I428" s="111">
        <f>IF(Install_Agenc[[#This Row],[MOTIF]]="",0,Install_Agenc[[#This Row],[MONTANT HTVA REALISE]])</f>
        <v>0</v>
      </c>
      <c r="J428" s="32"/>
      <c r="L428" s="55">
        <f t="shared" si="7"/>
        <v>0</v>
      </c>
    </row>
    <row r="429" spans="1:12" ht="15.75" thickBot="1">
      <c r="A429" s="204" t="str">
        <f>IF(ISBLANK(Install_Agenc[[#This Row],[DATE]]),"",ROW(Install_Agenc[[#This Row],[NUM]])-ROW($A$19))</f>
        <v/>
      </c>
      <c r="B429" s="33"/>
      <c r="C429" s="98"/>
      <c r="D429" s="99"/>
      <c r="E429" s="98"/>
      <c r="F429" s="95"/>
      <c r="G429" s="27"/>
      <c r="H429" s="105"/>
      <c r="I429" s="111">
        <f>IF(Install_Agenc[[#This Row],[MOTIF]]="",0,Install_Agenc[[#This Row],[MONTANT HTVA REALISE]])</f>
        <v>0</v>
      </c>
      <c r="J429" s="32"/>
      <c r="L429" s="55">
        <f t="shared" si="7"/>
        <v>0</v>
      </c>
    </row>
    <row r="430" spans="1:12" ht="15.75" thickBot="1">
      <c r="A430" s="204" t="str">
        <f>IF(ISBLANK(Install_Agenc[[#This Row],[DATE]]),"",ROW(Install_Agenc[[#This Row],[NUM]])-ROW($A$19))</f>
        <v/>
      </c>
      <c r="B430" s="33"/>
      <c r="C430" s="98"/>
      <c r="D430" s="99"/>
      <c r="E430" s="98"/>
      <c r="F430" s="95"/>
      <c r="G430" s="27"/>
      <c r="H430" s="105"/>
      <c r="I430" s="111">
        <f>IF(Install_Agenc[[#This Row],[MOTIF]]="",0,Install_Agenc[[#This Row],[MONTANT HTVA REALISE]])</f>
        <v>0</v>
      </c>
      <c r="J430" s="32"/>
      <c r="L430" s="55">
        <f t="shared" si="7"/>
        <v>0</v>
      </c>
    </row>
    <row r="431" spans="1:12" ht="15.75" thickBot="1">
      <c r="A431" s="204" t="str">
        <f>IF(ISBLANK(Install_Agenc[[#This Row],[DATE]]),"",ROW(Install_Agenc[[#This Row],[NUM]])-ROW($A$19))</f>
        <v/>
      </c>
      <c r="B431" s="33"/>
      <c r="C431" s="98"/>
      <c r="D431" s="99"/>
      <c r="E431" s="98"/>
      <c r="F431" s="95"/>
      <c r="G431" s="27"/>
      <c r="H431" s="105"/>
      <c r="I431" s="111">
        <f>IF(Install_Agenc[[#This Row],[MOTIF]]="",0,Install_Agenc[[#This Row],[MONTANT HTVA REALISE]])</f>
        <v>0</v>
      </c>
      <c r="J431" s="32"/>
      <c r="L431" s="55">
        <f t="shared" si="7"/>
        <v>0</v>
      </c>
    </row>
    <row r="432" spans="1:12" ht="15.75" thickBot="1">
      <c r="A432" s="204" t="str">
        <f>IF(ISBLANK(Install_Agenc[[#This Row],[DATE]]),"",ROW(Install_Agenc[[#This Row],[NUM]])-ROW($A$19))</f>
        <v/>
      </c>
      <c r="B432" s="33"/>
      <c r="C432" s="98"/>
      <c r="D432" s="99"/>
      <c r="E432" s="98"/>
      <c r="F432" s="95"/>
      <c r="G432" s="27"/>
      <c r="H432" s="105"/>
      <c r="I432" s="111">
        <f>IF(Install_Agenc[[#This Row],[MOTIF]]="",0,Install_Agenc[[#This Row],[MONTANT HTVA REALISE]])</f>
        <v>0</v>
      </c>
      <c r="J432" s="32"/>
      <c r="L432" s="55">
        <f t="shared" si="7"/>
        <v>0</v>
      </c>
    </row>
    <row r="433" spans="1:12" ht="15.75" thickBot="1">
      <c r="A433" s="204" t="str">
        <f>IF(ISBLANK(Install_Agenc[[#This Row],[DATE]]),"",ROW(Install_Agenc[[#This Row],[NUM]])-ROW($A$19))</f>
        <v/>
      </c>
      <c r="B433" s="33"/>
      <c r="C433" s="98"/>
      <c r="D433" s="99"/>
      <c r="E433" s="98"/>
      <c r="F433" s="95"/>
      <c r="G433" s="27"/>
      <c r="H433" s="105"/>
      <c r="I433" s="111">
        <f>IF(Install_Agenc[[#This Row],[MOTIF]]="",0,Install_Agenc[[#This Row],[MONTANT HTVA REALISE]])</f>
        <v>0</v>
      </c>
      <c r="J433" s="32"/>
      <c r="L433" s="55">
        <f t="shared" si="7"/>
        <v>0</v>
      </c>
    </row>
    <row r="434" spans="1:12" ht="15.75" thickBot="1">
      <c r="A434" s="204" t="str">
        <f>IF(ISBLANK(Install_Agenc[[#This Row],[DATE]]),"",ROW(Install_Agenc[[#This Row],[NUM]])-ROW($A$19))</f>
        <v/>
      </c>
      <c r="B434" s="33"/>
      <c r="C434" s="98"/>
      <c r="D434" s="99"/>
      <c r="E434" s="98"/>
      <c r="F434" s="95"/>
      <c r="G434" s="27"/>
      <c r="H434" s="105"/>
      <c r="I434" s="111">
        <f>IF(Install_Agenc[[#This Row],[MOTIF]]="",0,Install_Agenc[[#This Row],[MONTANT HTVA REALISE]])</f>
        <v>0</v>
      </c>
      <c r="J434" s="32"/>
      <c r="L434" s="55">
        <f t="shared" si="7"/>
        <v>0</v>
      </c>
    </row>
    <row r="435" spans="1:12" ht="15.75" thickBot="1">
      <c r="A435" s="204" t="str">
        <f>IF(ISBLANK(Install_Agenc[[#This Row],[DATE]]),"",ROW(Install_Agenc[[#This Row],[NUM]])-ROW($A$19))</f>
        <v/>
      </c>
      <c r="B435" s="33"/>
      <c r="C435" s="98"/>
      <c r="D435" s="99"/>
      <c r="E435" s="98"/>
      <c r="F435" s="95"/>
      <c r="G435" s="27"/>
      <c r="H435" s="105"/>
      <c r="I435" s="111">
        <f>IF(Install_Agenc[[#This Row],[MOTIF]]="",0,Install_Agenc[[#This Row],[MONTANT HTVA REALISE]])</f>
        <v>0</v>
      </c>
      <c r="J435" s="32"/>
      <c r="L435" s="55">
        <f t="shared" si="7"/>
        <v>0</v>
      </c>
    </row>
    <row r="436" spans="1:12" ht="15.75" thickBot="1">
      <c r="A436" s="204" t="str">
        <f>IF(ISBLANK(Install_Agenc[[#This Row],[DATE]]),"",ROW(Install_Agenc[[#This Row],[NUM]])-ROW($A$19))</f>
        <v/>
      </c>
      <c r="B436" s="33"/>
      <c r="C436" s="98"/>
      <c r="D436" s="99"/>
      <c r="E436" s="98"/>
      <c r="F436" s="95"/>
      <c r="G436" s="27"/>
      <c r="H436" s="105"/>
      <c r="I436" s="111">
        <f>IF(Install_Agenc[[#This Row],[MOTIF]]="",0,Install_Agenc[[#This Row],[MONTANT HTVA REALISE]])</f>
        <v>0</v>
      </c>
      <c r="J436" s="32"/>
      <c r="L436" s="55">
        <f t="shared" si="7"/>
        <v>0</v>
      </c>
    </row>
    <row r="437" spans="1:12" ht="15.75" thickBot="1">
      <c r="A437" s="204" t="str">
        <f>IF(ISBLANK(Install_Agenc[[#This Row],[DATE]]),"",ROW(Install_Agenc[[#This Row],[NUM]])-ROW($A$19))</f>
        <v/>
      </c>
      <c r="B437" s="33"/>
      <c r="C437" s="98"/>
      <c r="D437" s="99"/>
      <c r="E437" s="98"/>
      <c r="F437" s="95"/>
      <c r="G437" s="27"/>
      <c r="H437" s="105"/>
      <c r="I437" s="111">
        <f>IF(Install_Agenc[[#This Row],[MOTIF]]="",0,Install_Agenc[[#This Row],[MONTANT HTVA REALISE]])</f>
        <v>0</v>
      </c>
      <c r="J437" s="32"/>
      <c r="L437" s="55">
        <f t="shared" si="7"/>
        <v>0</v>
      </c>
    </row>
    <row r="438" spans="1:12" ht="15.75" thickBot="1">
      <c r="A438" s="204" t="str">
        <f>IF(ISBLANK(Install_Agenc[[#This Row],[DATE]]),"",ROW(Install_Agenc[[#This Row],[NUM]])-ROW($A$19))</f>
        <v/>
      </c>
      <c r="B438" s="33"/>
      <c r="C438" s="98"/>
      <c r="D438" s="99"/>
      <c r="E438" s="98"/>
      <c r="F438" s="95"/>
      <c r="G438" s="27"/>
      <c r="H438" s="105"/>
      <c r="I438" s="111">
        <f>IF(Install_Agenc[[#This Row],[MOTIF]]="",0,Install_Agenc[[#This Row],[MONTANT HTVA REALISE]])</f>
        <v>0</v>
      </c>
      <c r="J438" s="32"/>
      <c r="L438" s="55">
        <f t="shared" si="7"/>
        <v>0</v>
      </c>
    </row>
    <row r="439" spans="1:12" ht="15.75" thickBot="1">
      <c r="A439" s="204" t="str">
        <f>IF(ISBLANK(Install_Agenc[[#This Row],[DATE]]),"",ROW(Install_Agenc[[#This Row],[NUM]])-ROW($A$19))</f>
        <v/>
      </c>
      <c r="B439" s="33"/>
      <c r="C439" s="98"/>
      <c r="D439" s="99"/>
      <c r="E439" s="98"/>
      <c r="F439" s="95"/>
      <c r="G439" s="27"/>
      <c r="H439" s="105"/>
      <c r="I439" s="111">
        <f>IF(Install_Agenc[[#This Row],[MOTIF]]="",0,Install_Agenc[[#This Row],[MONTANT HTVA REALISE]])</f>
        <v>0</v>
      </c>
      <c r="J439" s="32"/>
      <c r="L439" s="55">
        <f t="shared" si="7"/>
        <v>0</v>
      </c>
    </row>
    <row r="440" spans="1:12" ht="15.75" thickBot="1">
      <c r="A440" s="204" t="str">
        <f>IF(ISBLANK(Install_Agenc[[#This Row],[DATE]]),"",ROW(Install_Agenc[[#This Row],[NUM]])-ROW($A$19))</f>
        <v/>
      </c>
      <c r="B440" s="33"/>
      <c r="C440" s="98"/>
      <c r="D440" s="99"/>
      <c r="E440" s="98"/>
      <c r="F440" s="95"/>
      <c r="G440" s="27"/>
      <c r="H440" s="105"/>
      <c r="I440" s="111">
        <f>IF(Install_Agenc[[#This Row],[MOTIF]]="",0,Install_Agenc[[#This Row],[MONTANT HTVA REALISE]])</f>
        <v>0</v>
      </c>
      <c r="J440" s="32"/>
      <c r="L440" s="55">
        <f t="shared" si="7"/>
        <v>0</v>
      </c>
    </row>
    <row r="441" spans="1:12" ht="15.75" thickBot="1">
      <c r="A441" s="204" t="str">
        <f>IF(ISBLANK(Install_Agenc[[#This Row],[DATE]]),"",ROW(Install_Agenc[[#This Row],[NUM]])-ROW($A$19))</f>
        <v/>
      </c>
      <c r="B441" s="33"/>
      <c r="C441" s="98"/>
      <c r="D441" s="99"/>
      <c r="E441" s="98"/>
      <c r="F441" s="95"/>
      <c r="G441" s="27"/>
      <c r="H441" s="105"/>
      <c r="I441" s="111">
        <f>IF(Install_Agenc[[#This Row],[MOTIF]]="",0,Install_Agenc[[#This Row],[MONTANT HTVA REALISE]])</f>
        <v>0</v>
      </c>
      <c r="J441" s="32"/>
      <c r="L441" s="55">
        <f t="shared" si="7"/>
        <v>0</v>
      </c>
    </row>
    <row r="442" spans="1:12" ht="15.75" thickBot="1">
      <c r="A442" s="204" t="str">
        <f>IF(ISBLANK(Install_Agenc[[#This Row],[DATE]]),"",ROW(Install_Agenc[[#This Row],[NUM]])-ROW($A$19))</f>
        <v/>
      </c>
      <c r="B442" s="33"/>
      <c r="C442" s="98"/>
      <c r="D442" s="99"/>
      <c r="E442" s="98"/>
      <c r="F442" s="95"/>
      <c r="G442" s="27"/>
      <c r="H442" s="105"/>
      <c r="I442" s="111">
        <f>IF(Install_Agenc[[#This Row],[MOTIF]]="",0,Install_Agenc[[#This Row],[MONTANT HTVA REALISE]])</f>
        <v>0</v>
      </c>
      <c r="J442" s="32"/>
      <c r="L442" s="55">
        <f t="shared" si="7"/>
        <v>0</v>
      </c>
    </row>
    <row r="443" spans="1:12" ht="15.75" thickBot="1">
      <c r="A443" s="204" t="str">
        <f>IF(ISBLANK(Install_Agenc[[#This Row],[DATE]]),"",ROW(Install_Agenc[[#This Row],[NUM]])-ROW($A$19))</f>
        <v/>
      </c>
      <c r="B443" s="33"/>
      <c r="C443" s="98"/>
      <c r="D443" s="99"/>
      <c r="E443" s="98"/>
      <c r="F443" s="95"/>
      <c r="G443" s="27"/>
      <c r="H443" s="105"/>
      <c r="I443" s="111">
        <f>IF(Install_Agenc[[#This Row],[MOTIF]]="",0,Install_Agenc[[#This Row],[MONTANT HTVA REALISE]])</f>
        <v>0</v>
      </c>
      <c r="J443" s="32"/>
      <c r="L443" s="55">
        <f t="shared" si="7"/>
        <v>0</v>
      </c>
    </row>
    <row r="444" spans="1:12" ht="15.75" thickBot="1">
      <c r="A444" s="204" t="str">
        <f>IF(ISBLANK(Install_Agenc[[#This Row],[DATE]]),"",ROW(Install_Agenc[[#This Row],[NUM]])-ROW($A$19))</f>
        <v/>
      </c>
      <c r="B444" s="33"/>
      <c r="C444" s="98"/>
      <c r="D444" s="99"/>
      <c r="E444" s="98"/>
      <c r="F444" s="95"/>
      <c r="G444" s="27"/>
      <c r="H444" s="105"/>
      <c r="I444" s="111">
        <f>IF(Install_Agenc[[#This Row],[MOTIF]]="",0,Install_Agenc[[#This Row],[MONTANT HTVA REALISE]])</f>
        <v>0</v>
      </c>
      <c r="J444" s="32"/>
      <c r="L444" s="55">
        <f t="shared" si="7"/>
        <v>0</v>
      </c>
    </row>
    <row r="445" spans="1:12" ht="15.75" thickBot="1">
      <c r="A445" s="204" t="str">
        <f>IF(ISBLANK(Install_Agenc[[#This Row],[DATE]]),"",ROW(Install_Agenc[[#This Row],[NUM]])-ROW($A$19))</f>
        <v/>
      </c>
      <c r="B445" s="33"/>
      <c r="C445" s="98"/>
      <c r="D445" s="99"/>
      <c r="E445" s="98"/>
      <c r="F445" s="95"/>
      <c r="G445" s="27"/>
      <c r="H445" s="105"/>
      <c r="I445" s="111">
        <f>IF(Install_Agenc[[#This Row],[MOTIF]]="",0,Install_Agenc[[#This Row],[MONTANT HTVA REALISE]])</f>
        <v>0</v>
      </c>
      <c r="J445" s="32"/>
      <c r="L445" s="55">
        <f t="shared" si="7"/>
        <v>0</v>
      </c>
    </row>
    <row r="446" spans="1:12" ht="15.75" thickBot="1">
      <c r="A446" s="204" t="str">
        <f>IF(ISBLANK(Install_Agenc[[#This Row],[DATE]]),"",ROW(Install_Agenc[[#This Row],[NUM]])-ROW($A$19))</f>
        <v/>
      </c>
      <c r="B446" s="33"/>
      <c r="C446" s="98"/>
      <c r="D446" s="99"/>
      <c r="E446" s="98"/>
      <c r="F446" s="95"/>
      <c r="G446" s="27"/>
      <c r="H446" s="105"/>
      <c r="I446" s="111">
        <f>IF(Install_Agenc[[#This Row],[MOTIF]]="",0,Install_Agenc[[#This Row],[MONTANT HTVA REALISE]])</f>
        <v>0</v>
      </c>
      <c r="J446" s="32"/>
      <c r="L446" s="55">
        <f t="shared" si="7"/>
        <v>0</v>
      </c>
    </row>
    <row r="447" spans="1:12" ht="15.75" thickBot="1">
      <c r="A447" s="204" t="str">
        <f>IF(ISBLANK(Install_Agenc[[#This Row],[DATE]]),"",ROW(Install_Agenc[[#This Row],[NUM]])-ROW($A$19))</f>
        <v/>
      </c>
      <c r="B447" s="33"/>
      <c r="C447" s="98"/>
      <c r="D447" s="99"/>
      <c r="E447" s="98"/>
      <c r="F447" s="95"/>
      <c r="G447" s="27"/>
      <c r="H447" s="105"/>
      <c r="I447" s="111">
        <f>IF(Install_Agenc[[#This Row],[MOTIF]]="",0,Install_Agenc[[#This Row],[MONTANT HTVA REALISE]])</f>
        <v>0</v>
      </c>
      <c r="J447" s="32"/>
      <c r="L447" s="55">
        <f t="shared" si="7"/>
        <v>0</v>
      </c>
    </row>
    <row r="448" spans="1:12" ht="15.75" thickBot="1">
      <c r="A448" s="204" t="str">
        <f>IF(ISBLANK(Install_Agenc[[#This Row],[DATE]]),"",ROW(Install_Agenc[[#This Row],[NUM]])-ROW($A$19))</f>
        <v/>
      </c>
      <c r="B448" s="33"/>
      <c r="C448" s="98"/>
      <c r="D448" s="99"/>
      <c r="E448" s="98"/>
      <c r="F448" s="95"/>
      <c r="G448" s="27"/>
      <c r="H448" s="105"/>
      <c r="I448" s="111">
        <f>IF(Install_Agenc[[#This Row],[MOTIF]]="",0,Install_Agenc[[#This Row],[MONTANT HTVA REALISE]])</f>
        <v>0</v>
      </c>
      <c r="J448" s="32"/>
      <c r="L448" s="55">
        <f t="shared" si="7"/>
        <v>0</v>
      </c>
    </row>
    <row r="449" spans="1:12" ht="15.75" thickBot="1">
      <c r="A449" s="204" t="str">
        <f>IF(ISBLANK(Install_Agenc[[#This Row],[DATE]]),"",ROW(Install_Agenc[[#This Row],[NUM]])-ROW($A$19))</f>
        <v/>
      </c>
      <c r="B449" s="33"/>
      <c r="C449" s="98"/>
      <c r="D449" s="99"/>
      <c r="E449" s="98"/>
      <c r="F449" s="95"/>
      <c r="G449" s="27"/>
      <c r="H449" s="105"/>
      <c r="I449" s="111">
        <f>IF(Install_Agenc[[#This Row],[MOTIF]]="",0,Install_Agenc[[#This Row],[MONTANT HTVA REALISE]])</f>
        <v>0</v>
      </c>
      <c r="J449" s="32"/>
      <c r="L449" s="55">
        <f t="shared" si="7"/>
        <v>0</v>
      </c>
    </row>
    <row r="450" spans="1:12" ht="15.75" thickBot="1">
      <c r="A450" s="204" t="str">
        <f>IF(ISBLANK(Install_Agenc[[#This Row],[DATE]]),"",ROW(Install_Agenc[[#This Row],[NUM]])-ROW($A$19))</f>
        <v/>
      </c>
      <c r="B450" s="33"/>
      <c r="C450" s="98"/>
      <c r="D450" s="99"/>
      <c r="E450" s="98"/>
      <c r="F450" s="95"/>
      <c r="G450" s="27"/>
      <c r="H450" s="105"/>
      <c r="I450" s="111">
        <f>IF(Install_Agenc[[#This Row],[MOTIF]]="",0,Install_Agenc[[#This Row],[MONTANT HTVA REALISE]])</f>
        <v>0</v>
      </c>
      <c r="J450" s="32"/>
      <c r="L450" s="55">
        <f t="shared" si="7"/>
        <v>0</v>
      </c>
    </row>
    <row r="451" spans="1:12" ht="15.75" thickBot="1">
      <c r="A451" s="204" t="str">
        <f>IF(ISBLANK(Install_Agenc[[#This Row],[DATE]]),"",ROW(Install_Agenc[[#This Row],[NUM]])-ROW($A$19))</f>
        <v/>
      </c>
      <c r="B451" s="33"/>
      <c r="C451" s="98"/>
      <c r="D451" s="99"/>
      <c r="E451" s="98"/>
      <c r="F451" s="95"/>
      <c r="G451" s="27"/>
      <c r="H451" s="105"/>
      <c r="I451" s="111">
        <f>IF(Install_Agenc[[#This Row],[MOTIF]]="",0,Install_Agenc[[#This Row],[MONTANT HTVA REALISE]])</f>
        <v>0</v>
      </c>
      <c r="J451" s="32"/>
      <c r="L451" s="55">
        <f t="shared" si="7"/>
        <v>0</v>
      </c>
    </row>
    <row r="452" spans="1:12" ht="15.75" thickBot="1">
      <c r="A452" s="204" t="str">
        <f>IF(ISBLANK(Install_Agenc[[#This Row],[DATE]]),"",ROW(Install_Agenc[[#This Row],[NUM]])-ROW($A$19))</f>
        <v/>
      </c>
      <c r="B452" s="33"/>
      <c r="C452" s="98"/>
      <c r="D452" s="99"/>
      <c r="E452" s="98"/>
      <c r="F452" s="95"/>
      <c r="G452" s="27"/>
      <c r="H452" s="105"/>
      <c r="I452" s="111">
        <f>IF(Install_Agenc[[#This Row],[MOTIF]]="",0,Install_Agenc[[#This Row],[MONTANT HTVA REALISE]])</f>
        <v>0</v>
      </c>
      <c r="J452" s="32"/>
      <c r="L452" s="55">
        <f t="shared" si="7"/>
        <v>0</v>
      </c>
    </row>
    <row r="453" spans="1:12" ht="15.75" thickBot="1">
      <c r="A453" s="204" t="str">
        <f>IF(ISBLANK(Install_Agenc[[#This Row],[DATE]]),"",ROW(Install_Agenc[[#This Row],[NUM]])-ROW($A$19))</f>
        <v/>
      </c>
      <c r="B453" s="33"/>
      <c r="C453" s="98"/>
      <c r="D453" s="99"/>
      <c r="E453" s="98"/>
      <c r="F453" s="95"/>
      <c r="G453" s="27"/>
      <c r="H453" s="105"/>
      <c r="I453" s="111">
        <f>IF(Install_Agenc[[#This Row],[MOTIF]]="",0,Install_Agenc[[#This Row],[MONTANT HTVA REALISE]])</f>
        <v>0</v>
      </c>
      <c r="J453" s="32"/>
      <c r="L453" s="55">
        <f t="shared" si="7"/>
        <v>0</v>
      </c>
    </row>
    <row r="454" spans="1:12" ht="15.75" thickBot="1">
      <c r="A454" s="204" t="str">
        <f>IF(ISBLANK(Install_Agenc[[#This Row],[DATE]]),"",ROW(Install_Agenc[[#This Row],[NUM]])-ROW($A$19))</f>
        <v/>
      </c>
      <c r="B454" s="33"/>
      <c r="C454" s="98"/>
      <c r="D454" s="99"/>
      <c r="E454" s="98"/>
      <c r="F454" s="95"/>
      <c r="G454" s="27"/>
      <c r="H454" s="105"/>
      <c r="I454" s="111">
        <f>IF(Install_Agenc[[#This Row],[MOTIF]]="",0,Install_Agenc[[#This Row],[MONTANT HTVA REALISE]])</f>
        <v>0</v>
      </c>
      <c r="J454" s="32"/>
      <c r="L454" s="55">
        <f t="shared" si="7"/>
        <v>0</v>
      </c>
    </row>
    <row r="455" spans="1:12" ht="15.75" thickBot="1">
      <c r="A455" s="204" t="str">
        <f>IF(ISBLANK(Install_Agenc[[#This Row],[DATE]]),"",ROW(Install_Agenc[[#This Row],[NUM]])-ROW($A$19))</f>
        <v/>
      </c>
      <c r="B455" s="33"/>
      <c r="C455" s="98"/>
      <c r="D455" s="99"/>
      <c r="E455" s="98"/>
      <c r="F455" s="95"/>
      <c r="G455" s="27"/>
      <c r="H455" s="105"/>
      <c r="I455" s="111">
        <f>IF(Install_Agenc[[#This Row],[MOTIF]]="",0,Install_Agenc[[#This Row],[MONTANT HTVA REALISE]])</f>
        <v>0</v>
      </c>
      <c r="J455" s="32"/>
      <c r="L455" s="55">
        <f t="shared" si="7"/>
        <v>0</v>
      </c>
    </row>
    <row r="456" spans="1:12" ht="15.75" thickBot="1">
      <c r="A456" s="204" t="str">
        <f>IF(ISBLANK(Install_Agenc[[#This Row],[DATE]]),"",ROW(Install_Agenc[[#This Row],[NUM]])-ROW($A$19))</f>
        <v/>
      </c>
      <c r="B456" s="33"/>
      <c r="C456" s="98"/>
      <c r="D456" s="99"/>
      <c r="E456" s="98"/>
      <c r="F456" s="95"/>
      <c r="G456" s="27"/>
      <c r="H456" s="105"/>
      <c r="I456" s="111">
        <f>IF(Install_Agenc[[#This Row],[MOTIF]]="",0,Install_Agenc[[#This Row],[MONTANT HTVA REALISE]])</f>
        <v>0</v>
      </c>
      <c r="J456" s="32"/>
      <c r="L456" s="55">
        <f t="shared" si="7"/>
        <v>0</v>
      </c>
    </row>
    <row r="457" spans="1:12" ht="15.75" thickBot="1">
      <c r="A457" s="204" t="str">
        <f>IF(ISBLANK(Install_Agenc[[#This Row],[DATE]]),"",ROW(Install_Agenc[[#This Row],[NUM]])-ROW($A$19))</f>
        <v/>
      </c>
      <c r="B457" s="33"/>
      <c r="C457" s="98"/>
      <c r="D457" s="99"/>
      <c r="E457" s="98"/>
      <c r="F457" s="95"/>
      <c r="G457" s="27"/>
      <c r="H457" s="105"/>
      <c r="I457" s="111">
        <f>IF(Install_Agenc[[#This Row],[MOTIF]]="",0,Install_Agenc[[#This Row],[MONTANT HTVA REALISE]])</f>
        <v>0</v>
      </c>
      <c r="J457" s="32"/>
      <c r="L457" s="55">
        <f t="shared" si="7"/>
        <v>0</v>
      </c>
    </row>
    <row r="458" spans="1:12" ht="15.75" thickBot="1">
      <c r="A458" s="204" t="str">
        <f>IF(ISBLANK(Install_Agenc[[#This Row],[DATE]]),"",ROW(Install_Agenc[[#This Row],[NUM]])-ROW($A$19))</f>
        <v/>
      </c>
      <c r="B458" s="33"/>
      <c r="C458" s="98"/>
      <c r="D458" s="99"/>
      <c r="E458" s="98"/>
      <c r="F458" s="95"/>
      <c r="G458" s="27"/>
      <c r="H458" s="105"/>
      <c r="I458" s="111">
        <f>IF(Install_Agenc[[#This Row],[MOTIF]]="",0,Install_Agenc[[#This Row],[MONTANT HTVA REALISE]])</f>
        <v>0</v>
      </c>
      <c r="J458" s="32"/>
      <c r="L458" s="55">
        <f t="shared" si="7"/>
        <v>0</v>
      </c>
    </row>
    <row r="459" spans="1:12" ht="15.75" thickBot="1">
      <c r="A459" s="204" t="str">
        <f>IF(ISBLANK(Install_Agenc[[#This Row],[DATE]]),"",ROW(Install_Agenc[[#This Row],[NUM]])-ROW($A$19))</f>
        <v/>
      </c>
      <c r="B459" s="33"/>
      <c r="C459" s="98"/>
      <c r="D459" s="99"/>
      <c r="E459" s="98"/>
      <c r="F459" s="95"/>
      <c r="G459" s="27"/>
      <c r="H459" s="105"/>
      <c r="I459" s="111">
        <f>IF(Install_Agenc[[#This Row],[MOTIF]]="",0,Install_Agenc[[#This Row],[MONTANT HTVA REALISE]])</f>
        <v>0</v>
      </c>
      <c r="J459" s="32"/>
      <c r="L459" s="55">
        <f t="shared" si="7"/>
        <v>0</v>
      </c>
    </row>
    <row r="460" spans="1:12" ht="15.75" thickBot="1">
      <c r="A460" s="204" t="str">
        <f>IF(ISBLANK(Install_Agenc[[#This Row],[DATE]]),"",ROW(Install_Agenc[[#This Row],[NUM]])-ROW($A$19))</f>
        <v/>
      </c>
      <c r="B460" s="33"/>
      <c r="C460" s="98"/>
      <c r="D460" s="99"/>
      <c r="E460" s="98"/>
      <c r="F460" s="95"/>
      <c r="G460" s="27"/>
      <c r="H460" s="105"/>
      <c r="I460" s="111">
        <f>IF(Install_Agenc[[#This Row],[MOTIF]]="",0,Install_Agenc[[#This Row],[MONTANT HTVA REALISE]])</f>
        <v>0</v>
      </c>
      <c r="J460" s="32"/>
      <c r="L460" s="55">
        <f t="shared" si="7"/>
        <v>0</v>
      </c>
    </row>
    <row r="461" spans="1:12" ht="15.75" thickBot="1">
      <c r="A461" s="204" t="str">
        <f>IF(ISBLANK(Install_Agenc[[#This Row],[DATE]]),"",ROW(Install_Agenc[[#This Row],[NUM]])-ROW($A$19))</f>
        <v/>
      </c>
      <c r="B461" s="33"/>
      <c r="C461" s="98"/>
      <c r="D461" s="99"/>
      <c r="E461" s="98"/>
      <c r="F461" s="95"/>
      <c r="G461" s="27"/>
      <c r="H461" s="105"/>
      <c r="I461" s="111">
        <f>IF(Install_Agenc[[#This Row],[MOTIF]]="",0,Install_Agenc[[#This Row],[MONTANT HTVA REALISE]])</f>
        <v>0</v>
      </c>
      <c r="J461" s="32"/>
      <c r="L461" s="55">
        <f t="shared" si="7"/>
        <v>0</v>
      </c>
    </row>
    <row r="462" spans="1:12" ht="15.75" thickBot="1">
      <c r="A462" s="204" t="str">
        <f>IF(ISBLANK(Install_Agenc[[#This Row],[DATE]]),"",ROW(Install_Agenc[[#This Row],[NUM]])-ROW($A$19))</f>
        <v/>
      </c>
      <c r="B462" s="33"/>
      <c r="C462" s="98"/>
      <c r="D462" s="99"/>
      <c r="E462" s="98"/>
      <c r="F462" s="95"/>
      <c r="G462" s="27"/>
      <c r="H462" s="105"/>
      <c r="I462" s="111">
        <f>IF(Install_Agenc[[#This Row],[MOTIF]]="",0,Install_Agenc[[#This Row],[MONTANT HTVA REALISE]])</f>
        <v>0</v>
      </c>
      <c r="J462" s="32"/>
      <c r="L462" s="55">
        <f t="shared" si="7"/>
        <v>0</v>
      </c>
    </row>
    <row r="463" spans="1:12" ht="15.75" thickBot="1">
      <c r="A463" s="204" t="str">
        <f>IF(ISBLANK(Install_Agenc[[#This Row],[DATE]]),"",ROW(Install_Agenc[[#This Row],[NUM]])-ROW($A$19))</f>
        <v/>
      </c>
      <c r="B463" s="33"/>
      <c r="C463" s="98"/>
      <c r="D463" s="99"/>
      <c r="E463" s="98"/>
      <c r="F463" s="95"/>
      <c r="G463" s="27"/>
      <c r="H463" s="105"/>
      <c r="I463" s="111">
        <f>IF(Install_Agenc[[#This Row],[MOTIF]]="",0,Install_Agenc[[#This Row],[MONTANT HTVA REALISE]])</f>
        <v>0</v>
      </c>
      <c r="J463" s="32"/>
      <c r="L463" s="55">
        <f t="shared" si="7"/>
        <v>0</v>
      </c>
    </row>
    <row r="464" spans="1:12" ht="15.75" thickBot="1">
      <c r="A464" s="204" t="str">
        <f>IF(ISBLANK(Install_Agenc[[#This Row],[DATE]]),"",ROW(Install_Agenc[[#This Row],[NUM]])-ROW($A$19))</f>
        <v/>
      </c>
      <c r="B464" s="33"/>
      <c r="C464" s="98"/>
      <c r="D464" s="99"/>
      <c r="E464" s="98"/>
      <c r="F464" s="95"/>
      <c r="G464" s="27"/>
      <c r="H464" s="105"/>
      <c r="I464" s="111">
        <f>IF(Install_Agenc[[#This Row],[MOTIF]]="",0,Install_Agenc[[#This Row],[MONTANT HTVA REALISE]])</f>
        <v>0</v>
      </c>
      <c r="J464" s="32"/>
      <c r="L464" s="55">
        <f t="shared" si="7"/>
        <v>0</v>
      </c>
    </row>
    <row r="465" spans="1:12" ht="15.75" thickBot="1">
      <c r="A465" s="204" t="str">
        <f>IF(ISBLANK(Install_Agenc[[#This Row],[DATE]]),"",ROW(Install_Agenc[[#This Row],[NUM]])-ROW($A$19))</f>
        <v/>
      </c>
      <c r="B465" s="33"/>
      <c r="C465" s="98"/>
      <c r="D465" s="99"/>
      <c r="E465" s="98"/>
      <c r="F465" s="95"/>
      <c r="G465" s="27"/>
      <c r="H465" s="105"/>
      <c r="I465" s="111">
        <f>IF(Install_Agenc[[#This Row],[MOTIF]]="",0,Install_Agenc[[#This Row],[MONTANT HTVA REALISE]])</f>
        <v>0</v>
      </c>
      <c r="J465" s="32"/>
      <c r="L465" s="55">
        <f t="shared" si="7"/>
        <v>0</v>
      </c>
    </row>
    <row r="466" spans="1:12" ht="15.75" thickBot="1">
      <c r="A466" s="204" t="str">
        <f>IF(ISBLANK(Install_Agenc[[#This Row],[DATE]]),"",ROW(Install_Agenc[[#This Row],[NUM]])-ROW($A$19))</f>
        <v/>
      </c>
      <c r="B466" s="33"/>
      <c r="C466" s="98"/>
      <c r="D466" s="99"/>
      <c r="E466" s="98"/>
      <c r="F466" s="95"/>
      <c r="G466" s="27"/>
      <c r="H466" s="105"/>
      <c r="I466" s="111">
        <f>IF(Install_Agenc[[#This Row],[MOTIF]]="",0,Install_Agenc[[#This Row],[MONTANT HTVA REALISE]])</f>
        <v>0</v>
      </c>
      <c r="J466" s="32"/>
      <c r="L466" s="55">
        <f t="shared" si="7"/>
        <v>0</v>
      </c>
    </row>
    <row r="467" spans="1:12" ht="15.75" thickBot="1">
      <c r="A467" s="204" t="str">
        <f>IF(ISBLANK(Install_Agenc[[#This Row],[DATE]]),"",ROW(Install_Agenc[[#This Row],[NUM]])-ROW($A$19))</f>
        <v/>
      </c>
      <c r="B467" s="33"/>
      <c r="C467" s="98"/>
      <c r="D467" s="99"/>
      <c r="E467" s="98"/>
      <c r="F467" s="95"/>
      <c r="G467" s="27"/>
      <c r="H467" s="105"/>
      <c r="I467" s="111">
        <f>IF(Install_Agenc[[#This Row],[MOTIF]]="",0,Install_Agenc[[#This Row],[MONTANT HTVA REALISE]])</f>
        <v>0</v>
      </c>
      <c r="J467" s="32"/>
      <c r="L467" s="55">
        <f t="shared" si="7"/>
        <v>0</v>
      </c>
    </row>
    <row r="468" spans="1:12" ht="15.75" thickBot="1">
      <c r="A468" s="204" t="str">
        <f>IF(ISBLANK(Install_Agenc[[#This Row],[DATE]]),"",ROW(Install_Agenc[[#This Row],[NUM]])-ROW($A$19))</f>
        <v/>
      </c>
      <c r="B468" s="33"/>
      <c r="C468" s="98"/>
      <c r="D468" s="99"/>
      <c r="E468" s="98"/>
      <c r="F468" s="95"/>
      <c r="G468" s="27"/>
      <c r="H468" s="105"/>
      <c r="I468" s="111">
        <f>IF(Install_Agenc[[#This Row],[MOTIF]]="",0,Install_Agenc[[#This Row],[MONTANT HTVA REALISE]])</f>
        <v>0</v>
      </c>
      <c r="J468" s="32"/>
      <c r="L468" s="55">
        <f t="shared" si="7"/>
        <v>0</v>
      </c>
    </row>
    <row r="469" spans="1:12" ht="15.75" thickBot="1">
      <c r="A469" s="204" t="str">
        <f>IF(ISBLANK(Install_Agenc[[#This Row],[DATE]]),"",ROW(Install_Agenc[[#This Row],[NUM]])-ROW($A$19))</f>
        <v/>
      </c>
      <c r="B469" s="33"/>
      <c r="C469" s="98"/>
      <c r="D469" s="99"/>
      <c r="E469" s="98"/>
      <c r="F469" s="95"/>
      <c r="G469" s="27"/>
      <c r="H469" s="105"/>
      <c r="I469" s="111">
        <f>IF(Install_Agenc[[#This Row],[MOTIF]]="",0,Install_Agenc[[#This Row],[MONTANT HTVA REALISE]])</f>
        <v>0</v>
      </c>
      <c r="J469" s="32"/>
      <c r="L469" s="55">
        <f t="shared" si="7"/>
        <v>0</v>
      </c>
    </row>
    <row r="470" spans="1:12" ht="15.75" thickBot="1">
      <c r="A470" s="204" t="str">
        <f>IF(ISBLANK(Install_Agenc[[#This Row],[DATE]]),"",ROW(Install_Agenc[[#This Row],[NUM]])-ROW($A$19))</f>
        <v/>
      </c>
      <c r="B470" s="33"/>
      <c r="C470" s="98"/>
      <c r="D470" s="99"/>
      <c r="E470" s="98"/>
      <c r="F470" s="95"/>
      <c r="G470" s="27"/>
      <c r="H470" s="105"/>
      <c r="I470" s="111">
        <f>IF(Install_Agenc[[#This Row],[MOTIF]]="",0,Install_Agenc[[#This Row],[MONTANT HTVA REALISE]])</f>
        <v>0</v>
      </c>
      <c r="J470" s="32"/>
      <c r="L470" s="55">
        <f t="shared" si="7"/>
        <v>0</v>
      </c>
    </row>
    <row r="471" spans="1:12" ht="15.75" thickBot="1">
      <c r="A471" s="204" t="str">
        <f>IF(ISBLANK(Install_Agenc[[#This Row],[DATE]]),"",ROW(Install_Agenc[[#This Row],[NUM]])-ROW($A$19))</f>
        <v/>
      </c>
      <c r="B471" s="33"/>
      <c r="C471" s="98"/>
      <c r="D471" s="99"/>
      <c r="E471" s="98"/>
      <c r="F471" s="95"/>
      <c r="G471" s="27"/>
      <c r="H471" s="105"/>
      <c r="I471" s="111">
        <f>IF(Install_Agenc[[#This Row],[MOTIF]]="",0,Install_Agenc[[#This Row],[MONTANT HTVA REALISE]])</f>
        <v>0</v>
      </c>
      <c r="J471" s="32"/>
      <c r="L471" s="55">
        <f t="shared" ref="L471:L539" si="8">+F471-I471</f>
        <v>0</v>
      </c>
    </row>
    <row r="472" spans="1:12" ht="15.75" thickBot="1">
      <c r="A472" s="204" t="str">
        <f>IF(ISBLANK(Install_Agenc[[#This Row],[DATE]]),"",ROW(Install_Agenc[[#This Row],[NUM]])-ROW($A$19))</f>
        <v/>
      </c>
      <c r="B472" s="33"/>
      <c r="C472" s="98"/>
      <c r="D472" s="99"/>
      <c r="E472" s="98"/>
      <c r="F472" s="95"/>
      <c r="G472" s="27"/>
      <c r="H472" s="105"/>
      <c r="I472" s="111">
        <f>IF(Install_Agenc[[#This Row],[MOTIF]]="",0,Install_Agenc[[#This Row],[MONTANT HTVA REALISE]])</f>
        <v>0</v>
      </c>
      <c r="J472" s="32"/>
      <c r="L472" s="55">
        <f t="shared" si="8"/>
        <v>0</v>
      </c>
    </row>
    <row r="473" spans="1:12" ht="15.75" thickBot="1">
      <c r="A473" s="204" t="str">
        <f>IF(ISBLANK(Install_Agenc[[#This Row],[DATE]]),"",ROW(Install_Agenc[[#This Row],[NUM]])-ROW($A$19))</f>
        <v/>
      </c>
      <c r="B473" s="33"/>
      <c r="C473" s="98"/>
      <c r="D473" s="99"/>
      <c r="E473" s="98"/>
      <c r="F473" s="95"/>
      <c r="G473" s="27"/>
      <c r="H473" s="105"/>
      <c r="I473" s="111">
        <f>IF(Install_Agenc[[#This Row],[MOTIF]]="",0,Install_Agenc[[#This Row],[MONTANT HTVA REALISE]])</f>
        <v>0</v>
      </c>
      <c r="J473" s="32"/>
      <c r="L473" s="55">
        <f t="shared" si="8"/>
        <v>0</v>
      </c>
    </row>
    <row r="474" spans="1:12" ht="15.75" thickBot="1">
      <c r="A474" s="204" t="str">
        <f>IF(ISBLANK(Install_Agenc[[#This Row],[DATE]]),"",ROW(Install_Agenc[[#This Row],[NUM]])-ROW($A$19))</f>
        <v/>
      </c>
      <c r="B474" s="33"/>
      <c r="C474" s="98"/>
      <c r="D474" s="99"/>
      <c r="E474" s="98"/>
      <c r="F474" s="95"/>
      <c r="G474" s="27"/>
      <c r="H474" s="105"/>
      <c r="I474" s="111">
        <f>IF(Install_Agenc[[#This Row],[MOTIF]]="",0,Install_Agenc[[#This Row],[MONTANT HTVA REALISE]])</f>
        <v>0</v>
      </c>
      <c r="J474" s="32"/>
      <c r="L474" s="55">
        <f t="shared" si="8"/>
        <v>0</v>
      </c>
    </row>
    <row r="475" spans="1:12" ht="15.75" thickBot="1">
      <c r="A475" s="204" t="str">
        <f>IF(ISBLANK(Install_Agenc[[#This Row],[DATE]]),"",ROW(Install_Agenc[[#This Row],[NUM]])-ROW($A$19))</f>
        <v/>
      </c>
      <c r="B475" s="33"/>
      <c r="C475" s="98"/>
      <c r="D475" s="99"/>
      <c r="E475" s="98"/>
      <c r="F475" s="95"/>
      <c r="G475" s="27"/>
      <c r="H475" s="105"/>
      <c r="I475" s="111">
        <f>IF(Install_Agenc[[#This Row],[MOTIF]]="",0,Install_Agenc[[#This Row],[MONTANT HTVA REALISE]])</f>
        <v>0</v>
      </c>
      <c r="J475" s="32"/>
      <c r="L475" s="55">
        <f t="shared" si="8"/>
        <v>0</v>
      </c>
    </row>
    <row r="476" spans="1:12" ht="15.75" thickBot="1">
      <c r="A476" s="204" t="str">
        <f>IF(ISBLANK(Install_Agenc[[#This Row],[DATE]]),"",ROW(Install_Agenc[[#This Row],[NUM]])-ROW($A$19))</f>
        <v/>
      </c>
      <c r="B476" s="33"/>
      <c r="C476" s="98"/>
      <c r="D476" s="99"/>
      <c r="E476" s="98"/>
      <c r="F476" s="95"/>
      <c r="G476" s="27"/>
      <c r="H476" s="105"/>
      <c r="I476" s="111">
        <f>IF(Install_Agenc[[#This Row],[MOTIF]]="",0,Install_Agenc[[#This Row],[MONTANT HTVA REALISE]])</f>
        <v>0</v>
      </c>
      <c r="J476" s="32"/>
      <c r="L476" s="55">
        <f t="shared" si="8"/>
        <v>0</v>
      </c>
    </row>
    <row r="477" spans="1:12" ht="15.75" thickBot="1">
      <c r="A477" s="204" t="str">
        <f>IF(ISBLANK(Install_Agenc[[#This Row],[DATE]]),"",ROW(Install_Agenc[[#This Row],[NUM]])-ROW($A$19))</f>
        <v/>
      </c>
      <c r="B477" s="33"/>
      <c r="C477" s="98"/>
      <c r="D477" s="99"/>
      <c r="E477" s="98"/>
      <c r="F477" s="95"/>
      <c r="G477" s="27"/>
      <c r="H477" s="105"/>
      <c r="I477" s="111">
        <f>IF(Install_Agenc[[#This Row],[MOTIF]]="",0,Install_Agenc[[#This Row],[MONTANT HTVA REALISE]])</f>
        <v>0</v>
      </c>
      <c r="J477" s="32"/>
      <c r="L477" s="55">
        <f t="shared" si="8"/>
        <v>0</v>
      </c>
    </row>
    <row r="478" spans="1:12" ht="15.75" thickBot="1">
      <c r="A478" s="204" t="str">
        <f>IF(ISBLANK(Install_Agenc[[#This Row],[DATE]]),"",ROW(Install_Agenc[[#This Row],[NUM]])-ROW($A$19))</f>
        <v/>
      </c>
      <c r="B478" s="33"/>
      <c r="C478" s="98"/>
      <c r="D478" s="99"/>
      <c r="E478" s="98"/>
      <c r="F478" s="95"/>
      <c r="G478" s="27"/>
      <c r="H478" s="105"/>
      <c r="I478" s="111">
        <f>IF(Install_Agenc[[#This Row],[MOTIF]]="",0,Install_Agenc[[#This Row],[MONTANT HTVA REALISE]])</f>
        <v>0</v>
      </c>
      <c r="J478" s="32"/>
      <c r="L478" s="55">
        <f t="shared" si="8"/>
        <v>0</v>
      </c>
    </row>
    <row r="479" spans="1:12" ht="15.75" thickBot="1">
      <c r="A479" s="204" t="str">
        <f>IF(ISBLANK(Install_Agenc[[#This Row],[DATE]]),"",ROW(Install_Agenc[[#This Row],[NUM]])-ROW($A$19))</f>
        <v/>
      </c>
      <c r="B479" s="33"/>
      <c r="C479" s="98"/>
      <c r="D479" s="99"/>
      <c r="E479" s="98"/>
      <c r="F479" s="95"/>
      <c r="G479" s="27"/>
      <c r="H479" s="105"/>
      <c r="I479" s="111">
        <f>IF(Install_Agenc[[#This Row],[MOTIF]]="",0,Install_Agenc[[#This Row],[MONTANT HTVA REALISE]])</f>
        <v>0</v>
      </c>
      <c r="J479" s="32"/>
      <c r="L479" s="55">
        <f t="shared" si="8"/>
        <v>0</v>
      </c>
    </row>
    <row r="480" spans="1:12" ht="15.75" thickBot="1">
      <c r="A480" s="204" t="str">
        <f>IF(ISBLANK(Install_Agenc[[#This Row],[DATE]]),"",ROW(Install_Agenc[[#This Row],[NUM]])-ROW($A$19))</f>
        <v/>
      </c>
      <c r="B480" s="33"/>
      <c r="C480" s="98"/>
      <c r="D480" s="99"/>
      <c r="E480" s="98"/>
      <c r="F480" s="95"/>
      <c r="G480" s="27"/>
      <c r="H480" s="105"/>
      <c r="I480" s="111">
        <f>IF(Install_Agenc[[#This Row],[MOTIF]]="",0,Install_Agenc[[#This Row],[MONTANT HTVA REALISE]])</f>
        <v>0</v>
      </c>
      <c r="J480" s="32"/>
      <c r="L480" s="55">
        <f t="shared" si="8"/>
        <v>0</v>
      </c>
    </row>
    <row r="481" spans="1:12" ht="15.75" thickBot="1">
      <c r="A481" s="204" t="str">
        <f>IF(ISBLANK(Install_Agenc[[#This Row],[DATE]]),"",ROW(Install_Agenc[[#This Row],[NUM]])-ROW($A$19))</f>
        <v/>
      </c>
      <c r="B481" s="33"/>
      <c r="C481" s="98"/>
      <c r="D481" s="99"/>
      <c r="E481" s="98"/>
      <c r="F481" s="95"/>
      <c r="G481" s="27"/>
      <c r="H481" s="105"/>
      <c r="I481" s="111">
        <f>IF(Install_Agenc[[#This Row],[MOTIF]]="",0,Install_Agenc[[#This Row],[MONTANT HTVA REALISE]])</f>
        <v>0</v>
      </c>
      <c r="J481" s="32"/>
      <c r="L481" s="55">
        <f t="shared" si="8"/>
        <v>0</v>
      </c>
    </row>
    <row r="482" spans="1:12" ht="15.75" thickBot="1">
      <c r="A482" s="204" t="str">
        <f>IF(ISBLANK(Install_Agenc[[#This Row],[DATE]]),"",ROW(Install_Agenc[[#This Row],[NUM]])-ROW($A$19))</f>
        <v/>
      </c>
      <c r="B482" s="33"/>
      <c r="C482" s="98"/>
      <c r="D482" s="99"/>
      <c r="E482" s="98"/>
      <c r="F482" s="95"/>
      <c r="G482" s="27"/>
      <c r="H482" s="105"/>
      <c r="I482" s="111">
        <f>IF(Install_Agenc[[#This Row],[MOTIF]]="",0,Install_Agenc[[#This Row],[MONTANT HTVA REALISE]])</f>
        <v>0</v>
      </c>
      <c r="J482" s="32"/>
      <c r="L482" s="55">
        <f t="shared" si="8"/>
        <v>0</v>
      </c>
    </row>
    <row r="483" spans="1:12" ht="15.75" thickBot="1">
      <c r="A483" s="204" t="str">
        <f>IF(ISBLANK(Install_Agenc[[#This Row],[DATE]]),"",ROW(Install_Agenc[[#This Row],[NUM]])-ROW($A$19))</f>
        <v/>
      </c>
      <c r="B483" s="33"/>
      <c r="C483" s="98"/>
      <c r="D483" s="99"/>
      <c r="E483" s="98"/>
      <c r="F483" s="95"/>
      <c r="G483" s="27"/>
      <c r="H483" s="105"/>
      <c r="I483" s="111">
        <f>IF(Install_Agenc[[#This Row],[MOTIF]]="",0,Install_Agenc[[#This Row],[MONTANT HTVA REALISE]])</f>
        <v>0</v>
      </c>
      <c r="J483" s="32"/>
      <c r="L483" s="55">
        <f t="shared" si="8"/>
        <v>0</v>
      </c>
    </row>
    <row r="484" spans="1:12" ht="15.75" thickBot="1">
      <c r="A484" s="204" t="str">
        <f>IF(ISBLANK(Install_Agenc[[#This Row],[DATE]]),"",ROW(Install_Agenc[[#This Row],[NUM]])-ROW($A$19))</f>
        <v/>
      </c>
      <c r="B484" s="33"/>
      <c r="C484" s="98"/>
      <c r="D484" s="99"/>
      <c r="E484" s="98"/>
      <c r="F484" s="95"/>
      <c r="G484" s="27"/>
      <c r="H484" s="105"/>
      <c r="I484" s="111">
        <f>IF(Install_Agenc[[#This Row],[MOTIF]]="",0,Install_Agenc[[#This Row],[MONTANT HTVA REALISE]])</f>
        <v>0</v>
      </c>
      <c r="J484" s="32"/>
      <c r="L484" s="55">
        <f t="shared" si="8"/>
        <v>0</v>
      </c>
    </row>
    <row r="485" spans="1:12" ht="15.75" thickBot="1">
      <c r="A485" s="204" t="str">
        <f>IF(ISBLANK(Install_Agenc[[#This Row],[DATE]]),"",ROW(Install_Agenc[[#This Row],[NUM]])-ROW($A$19))</f>
        <v/>
      </c>
      <c r="B485" s="33"/>
      <c r="C485" s="98"/>
      <c r="D485" s="99"/>
      <c r="E485" s="98"/>
      <c r="F485" s="95"/>
      <c r="G485" s="27"/>
      <c r="H485" s="105"/>
      <c r="I485" s="111">
        <f>IF(Install_Agenc[[#This Row],[MOTIF]]="",0,Install_Agenc[[#This Row],[MONTANT HTVA REALISE]])</f>
        <v>0</v>
      </c>
      <c r="J485" s="32"/>
      <c r="L485" s="55">
        <f t="shared" si="8"/>
        <v>0</v>
      </c>
    </row>
    <row r="486" spans="1:12" ht="15.75" thickBot="1">
      <c r="A486" s="204" t="str">
        <f>IF(ISBLANK(Install_Agenc[[#This Row],[DATE]]),"",ROW(Install_Agenc[[#This Row],[NUM]])-ROW($A$19))</f>
        <v/>
      </c>
      <c r="B486" s="33"/>
      <c r="C486" s="98"/>
      <c r="D486" s="99"/>
      <c r="E486" s="98"/>
      <c r="F486" s="95"/>
      <c r="G486" s="27"/>
      <c r="H486" s="105"/>
      <c r="I486" s="111">
        <f>IF(Install_Agenc[[#This Row],[MOTIF]]="",0,Install_Agenc[[#This Row],[MONTANT HTVA REALISE]])</f>
        <v>0</v>
      </c>
      <c r="J486" s="32"/>
      <c r="L486" s="55">
        <f t="shared" si="8"/>
        <v>0</v>
      </c>
    </row>
    <row r="487" spans="1:12" ht="15.75" thickBot="1">
      <c r="A487" s="204" t="str">
        <f>IF(ISBLANK(Install_Agenc[[#This Row],[DATE]]),"",ROW(Install_Agenc[[#This Row],[NUM]])-ROW($A$19))</f>
        <v/>
      </c>
      <c r="B487" s="33"/>
      <c r="C487" s="98"/>
      <c r="D487" s="99"/>
      <c r="E487" s="98"/>
      <c r="F487" s="95"/>
      <c r="G487" s="27"/>
      <c r="H487" s="105"/>
      <c r="I487" s="111">
        <f>IF(Install_Agenc[[#This Row],[MOTIF]]="",0,Install_Agenc[[#This Row],[MONTANT HTVA REALISE]])</f>
        <v>0</v>
      </c>
      <c r="J487" s="32"/>
      <c r="L487" s="55">
        <f t="shared" si="8"/>
        <v>0</v>
      </c>
    </row>
    <row r="488" spans="1:12" ht="15.75" thickBot="1">
      <c r="A488" s="204" t="str">
        <f>IF(ISBLANK(Install_Agenc[[#This Row],[DATE]]),"",ROW(Install_Agenc[[#This Row],[NUM]])-ROW($A$19))</f>
        <v/>
      </c>
      <c r="B488" s="33"/>
      <c r="C488" s="98"/>
      <c r="D488" s="99"/>
      <c r="E488" s="98"/>
      <c r="F488" s="95"/>
      <c r="G488" s="27"/>
      <c r="H488" s="105"/>
      <c r="I488" s="111">
        <f>IF(Install_Agenc[[#This Row],[MOTIF]]="",0,Install_Agenc[[#This Row],[MONTANT HTVA REALISE]])</f>
        <v>0</v>
      </c>
      <c r="J488" s="32"/>
      <c r="L488" s="55">
        <f t="shared" si="8"/>
        <v>0</v>
      </c>
    </row>
    <row r="489" spans="1:12" ht="15.75" thickBot="1">
      <c r="A489" s="204" t="str">
        <f>IF(ISBLANK(Install_Agenc[[#This Row],[DATE]]),"",ROW(Install_Agenc[[#This Row],[NUM]])-ROW($A$19))</f>
        <v/>
      </c>
      <c r="B489" s="33"/>
      <c r="C489" s="98"/>
      <c r="D489" s="99"/>
      <c r="E489" s="98"/>
      <c r="F489" s="95"/>
      <c r="G489" s="27"/>
      <c r="H489" s="105"/>
      <c r="I489" s="111">
        <f>IF(Install_Agenc[[#This Row],[MOTIF]]="",0,Install_Agenc[[#This Row],[MONTANT HTVA REALISE]])</f>
        <v>0</v>
      </c>
      <c r="J489" s="32"/>
      <c r="L489" s="55">
        <f t="shared" si="8"/>
        <v>0</v>
      </c>
    </row>
    <row r="490" spans="1:12" ht="15.75" thickBot="1">
      <c r="A490" s="204" t="str">
        <f>IF(ISBLANK(Install_Agenc[[#This Row],[DATE]]),"",ROW(Install_Agenc[[#This Row],[NUM]])-ROW($A$19))</f>
        <v/>
      </c>
      <c r="B490" s="33"/>
      <c r="C490" s="98"/>
      <c r="D490" s="99"/>
      <c r="E490" s="98"/>
      <c r="F490" s="95"/>
      <c r="G490" s="27"/>
      <c r="H490" s="105"/>
      <c r="I490" s="111">
        <f>IF(Install_Agenc[[#This Row],[MOTIF]]="",0,Install_Agenc[[#This Row],[MONTANT HTVA REALISE]])</f>
        <v>0</v>
      </c>
      <c r="J490" s="32"/>
      <c r="L490" s="55">
        <f t="shared" si="8"/>
        <v>0</v>
      </c>
    </row>
    <row r="491" spans="1:12" ht="15.75" thickBot="1">
      <c r="A491" s="204" t="str">
        <f>IF(ISBLANK(Install_Agenc[[#This Row],[DATE]]),"",ROW(Install_Agenc[[#This Row],[NUM]])-ROW($A$19))</f>
        <v/>
      </c>
      <c r="B491" s="33"/>
      <c r="C491" s="98"/>
      <c r="D491" s="99"/>
      <c r="E491" s="98"/>
      <c r="F491" s="95"/>
      <c r="G491" s="27"/>
      <c r="H491" s="105"/>
      <c r="I491" s="111">
        <f>IF(Install_Agenc[[#This Row],[MOTIF]]="",0,Install_Agenc[[#This Row],[MONTANT HTVA REALISE]])</f>
        <v>0</v>
      </c>
      <c r="J491" s="32"/>
      <c r="L491" s="55">
        <f t="shared" si="8"/>
        <v>0</v>
      </c>
    </row>
    <row r="492" spans="1:12" ht="15.75" thickBot="1">
      <c r="A492" s="204" t="str">
        <f>IF(ISBLANK(Install_Agenc[[#This Row],[DATE]]),"",ROW(Install_Agenc[[#This Row],[NUM]])-ROW($A$19))</f>
        <v/>
      </c>
      <c r="B492" s="33"/>
      <c r="C492" s="98"/>
      <c r="D492" s="99"/>
      <c r="E492" s="98"/>
      <c r="F492" s="95"/>
      <c r="G492" s="27"/>
      <c r="H492" s="105"/>
      <c r="I492" s="111">
        <f>IF(Install_Agenc[[#This Row],[MOTIF]]="",0,Install_Agenc[[#This Row],[MONTANT HTVA REALISE]])</f>
        <v>0</v>
      </c>
      <c r="J492" s="32"/>
      <c r="L492" s="55">
        <f t="shared" si="8"/>
        <v>0</v>
      </c>
    </row>
    <row r="493" spans="1:12" ht="15.75" thickBot="1">
      <c r="A493" s="204" t="str">
        <f>IF(ISBLANK(Install_Agenc[[#This Row],[DATE]]),"",ROW(Install_Agenc[[#This Row],[NUM]])-ROW($A$19))</f>
        <v/>
      </c>
      <c r="B493" s="33"/>
      <c r="C493" s="98"/>
      <c r="D493" s="99"/>
      <c r="E493" s="98"/>
      <c r="F493" s="95"/>
      <c r="G493" s="27"/>
      <c r="H493" s="105"/>
      <c r="I493" s="111">
        <f>IF(Install_Agenc[[#This Row],[MOTIF]]="",0,Install_Agenc[[#This Row],[MONTANT HTVA REALISE]])</f>
        <v>0</v>
      </c>
      <c r="J493" s="32"/>
      <c r="L493" s="55">
        <f t="shared" si="8"/>
        <v>0</v>
      </c>
    </row>
    <row r="494" spans="1:12" ht="15.75" thickBot="1">
      <c r="A494" s="204" t="str">
        <f>IF(ISBLANK(Install_Agenc[[#This Row],[DATE]]),"",ROW(Install_Agenc[[#This Row],[NUM]])-ROW($A$19))</f>
        <v/>
      </c>
      <c r="B494" s="33"/>
      <c r="C494" s="98"/>
      <c r="D494" s="99"/>
      <c r="E494" s="98"/>
      <c r="F494" s="95"/>
      <c r="G494" s="27"/>
      <c r="H494" s="105"/>
      <c r="I494" s="111">
        <f>IF(Install_Agenc[[#This Row],[MOTIF]]="",0,Install_Agenc[[#This Row],[MONTANT HTVA REALISE]])</f>
        <v>0</v>
      </c>
      <c r="J494" s="32"/>
      <c r="L494" s="55">
        <f t="shared" si="8"/>
        <v>0</v>
      </c>
    </row>
    <row r="495" spans="1:12" ht="15.75" thickBot="1">
      <c r="A495" s="204" t="str">
        <f>IF(ISBLANK(Install_Agenc[[#This Row],[DATE]]),"",ROW(Install_Agenc[[#This Row],[NUM]])-ROW($A$19))</f>
        <v/>
      </c>
      <c r="B495" s="33"/>
      <c r="C495" s="98"/>
      <c r="D495" s="99"/>
      <c r="E495" s="98"/>
      <c r="F495" s="95"/>
      <c r="G495" s="27"/>
      <c r="H495" s="105"/>
      <c r="I495" s="111">
        <f>IF(Install_Agenc[[#This Row],[MOTIF]]="",0,Install_Agenc[[#This Row],[MONTANT HTVA REALISE]])</f>
        <v>0</v>
      </c>
      <c r="J495" s="32"/>
      <c r="L495" s="55">
        <f t="shared" si="8"/>
        <v>0</v>
      </c>
    </row>
    <row r="496" spans="1:12" ht="15.75" thickBot="1">
      <c r="A496" s="204" t="str">
        <f>IF(ISBLANK(Install_Agenc[[#This Row],[DATE]]),"",ROW(Install_Agenc[[#This Row],[NUM]])-ROW($A$19))</f>
        <v/>
      </c>
      <c r="B496" s="33"/>
      <c r="C496" s="98"/>
      <c r="D496" s="99"/>
      <c r="E496" s="98"/>
      <c r="F496" s="95"/>
      <c r="G496" s="27"/>
      <c r="H496" s="105"/>
      <c r="I496" s="111">
        <f>IF(Install_Agenc[[#This Row],[MOTIF]]="",0,Install_Agenc[[#This Row],[MONTANT HTVA REALISE]])</f>
        <v>0</v>
      </c>
      <c r="J496" s="32"/>
      <c r="L496" s="55">
        <f t="shared" si="8"/>
        <v>0</v>
      </c>
    </row>
    <row r="497" spans="1:12" ht="15.75" thickBot="1">
      <c r="A497" s="204" t="str">
        <f>IF(ISBLANK(Install_Agenc[[#This Row],[DATE]]),"",ROW(Install_Agenc[[#This Row],[NUM]])-ROW($A$19))</f>
        <v/>
      </c>
      <c r="B497" s="33"/>
      <c r="C497" s="98"/>
      <c r="D497" s="99"/>
      <c r="E497" s="98"/>
      <c r="F497" s="95"/>
      <c r="G497" s="27"/>
      <c r="H497" s="105"/>
      <c r="I497" s="111">
        <f>IF(Install_Agenc[[#This Row],[MOTIF]]="",0,Install_Agenc[[#This Row],[MONTANT HTVA REALISE]])</f>
        <v>0</v>
      </c>
      <c r="J497" s="32"/>
      <c r="L497" s="55">
        <f t="shared" si="8"/>
        <v>0</v>
      </c>
    </row>
    <row r="498" spans="1:12" ht="15.75" thickBot="1">
      <c r="A498" s="204" t="str">
        <f>IF(ISBLANK(Install_Agenc[[#This Row],[DATE]]),"",ROW(Install_Agenc[[#This Row],[NUM]])-ROW($A$19))</f>
        <v/>
      </c>
      <c r="B498" s="33"/>
      <c r="C498" s="98"/>
      <c r="D498" s="99"/>
      <c r="E498" s="98"/>
      <c r="F498" s="95"/>
      <c r="G498" s="27"/>
      <c r="H498" s="105"/>
      <c r="I498" s="111">
        <f>IF(Install_Agenc[[#This Row],[MOTIF]]="",0,Install_Agenc[[#This Row],[MONTANT HTVA REALISE]])</f>
        <v>0</v>
      </c>
      <c r="J498" s="32"/>
      <c r="L498" s="55">
        <f t="shared" si="8"/>
        <v>0</v>
      </c>
    </row>
    <row r="499" spans="1:12" ht="15.75" thickBot="1">
      <c r="A499" s="204" t="str">
        <f>IF(ISBLANK(Install_Agenc[[#This Row],[DATE]]),"",ROW(Install_Agenc[[#This Row],[NUM]])-ROW($A$19))</f>
        <v/>
      </c>
      <c r="B499" s="33"/>
      <c r="C499" s="98"/>
      <c r="D499" s="99"/>
      <c r="E499" s="98"/>
      <c r="F499" s="95"/>
      <c r="G499" s="27"/>
      <c r="H499" s="105"/>
      <c r="I499" s="111">
        <f>IF(Install_Agenc[[#This Row],[MOTIF]]="",0,Install_Agenc[[#This Row],[MONTANT HTVA REALISE]])</f>
        <v>0</v>
      </c>
      <c r="J499" s="32"/>
      <c r="L499" s="55">
        <f t="shared" si="8"/>
        <v>0</v>
      </c>
    </row>
    <row r="500" spans="1:12" ht="15.75" thickBot="1">
      <c r="A500" s="204" t="str">
        <f>IF(ISBLANK(Install_Agenc[[#This Row],[DATE]]),"",ROW(Install_Agenc[[#This Row],[NUM]])-ROW($A$19))</f>
        <v/>
      </c>
      <c r="B500" s="33"/>
      <c r="C500" s="98"/>
      <c r="D500" s="99"/>
      <c r="E500" s="98"/>
      <c r="F500" s="95"/>
      <c r="G500" s="27"/>
      <c r="H500" s="105"/>
      <c r="I500" s="111">
        <f>IF(Install_Agenc[[#This Row],[MOTIF]]="",0,Install_Agenc[[#This Row],[MONTANT HTVA REALISE]])</f>
        <v>0</v>
      </c>
      <c r="J500" s="32"/>
      <c r="L500" s="55">
        <f t="shared" si="8"/>
        <v>0</v>
      </c>
    </row>
    <row r="501" spans="1:12" ht="15.75" thickBot="1">
      <c r="A501" s="204" t="str">
        <f>IF(ISBLANK(Install_Agenc[[#This Row],[DATE]]),"",ROW(Install_Agenc[[#This Row],[NUM]])-ROW($A$19))</f>
        <v/>
      </c>
      <c r="B501" s="33"/>
      <c r="C501" s="98"/>
      <c r="D501" s="99"/>
      <c r="E501" s="98"/>
      <c r="F501" s="95"/>
      <c r="G501" s="27"/>
      <c r="H501" s="105"/>
      <c r="I501" s="111">
        <f>IF(Install_Agenc[[#This Row],[MOTIF]]="",0,Install_Agenc[[#This Row],[MONTANT HTVA REALISE]])</f>
        <v>0</v>
      </c>
      <c r="J501" s="32"/>
      <c r="L501" s="55">
        <f t="shared" si="8"/>
        <v>0</v>
      </c>
    </row>
    <row r="502" spans="1:12" ht="15.75" thickBot="1">
      <c r="A502" s="204" t="str">
        <f>IF(ISBLANK(Install_Agenc[[#This Row],[DATE]]),"",ROW(Install_Agenc[[#This Row],[NUM]])-ROW($A$19))</f>
        <v/>
      </c>
      <c r="B502" s="33"/>
      <c r="C502" s="98"/>
      <c r="D502" s="99"/>
      <c r="E502" s="98"/>
      <c r="F502" s="95"/>
      <c r="G502" s="27"/>
      <c r="H502" s="105"/>
      <c r="I502" s="111">
        <f>IF(Install_Agenc[[#This Row],[MOTIF]]="",0,Install_Agenc[[#This Row],[MONTANT HTVA REALISE]])</f>
        <v>0</v>
      </c>
      <c r="J502" s="32"/>
      <c r="L502" s="55">
        <f t="shared" si="8"/>
        <v>0</v>
      </c>
    </row>
    <row r="503" spans="1:12" ht="15.75" thickBot="1">
      <c r="A503" s="204" t="str">
        <f>IF(ISBLANK(Install_Agenc[[#This Row],[DATE]]),"",ROW(Install_Agenc[[#This Row],[NUM]])-ROW($A$19))</f>
        <v/>
      </c>
      <c r="B503" s="33"/>
      <c r="C503" s="98"/>
      <c r="D503" s="99"/>
      <c r="E503" s="98"/>
      <c r="F503" s="95"/>
      <c r="G503" s="27"/>
      <c r="H503" s="105"/>
      <c r="I503" s="111">
        <f>IF(Install_Agenc[[#This Row],[MOTIF]]="",0,Install_Agenc[[#This Row],[MONTANT HTVA REALISE]])</f>
        <v>0</v>
      </c>
      <c r="J503" s="32"/>
      <c r="L503" s="55">
        <f t="shared" si="8"/>
        <v>0</v>
      </c>
    </row>
    <row r="504" spans="1:12" ht="15.75" thickBot="1">
      <c r="A504" s="204" t="str">
        <f>IF(ISBLANK(Install_Agenc[[#This Row],[DATE]]),"",ROW(Install_Agenc[[#This Row],[NUM]])-ROW($A$19))</f>
        <v/>
      </c>
      <c r="B504" s="33"/>
      <c r="C504" s="98"/>
      <c r="D504" s="99"/>
      <c r="E504" s="98"/>
      <c r="F504" s="95"/>
      <c r="G504" s="27"/>
      <c r="H504" s="105"/>
      <c r="I504" s="111">
        <f>IF(Install_Agenc[[#This Row],[MOTIF]]="",0,Install_Agenc[[#This Row],[MONTANT HTVA REALISE]])</f>
        <v>0</v>
      </c>
      <c r="J504" s="32"/>
      <c r="L504" s="55">
        <f t="shared" si="8"/>
        <v>0</v>
      </c>
    </row>
    <row r="505" spans="1:12" ht="15.75" thickBot="1">
      <c r="A505" s="204" t="str">
        <f>IF(ISBLANK(Install_Agenc[[#This Row],[DATE]]),"",ROW(Install_Agenc[[#This Row],[NUM]])-ROW($A$19))</f>
        <v/>
      </c>
      <c r="B505" s="33"/>
      <c r="C505" s="98"/>
      <c r="D505" s="99"/>
      <c r="E505" s="98"/>
      <c r="F505" s="95"/>
      <c r="G505" s="27"/>
      <c r="H505" s="105"/>
      <c r="I505" s="111">
        <f>IF(Install_Agenc[[#This Row],[MOTIF]]="",0,Install_Agenc[[#This Row],[MONTANT HTVA REALISE]])</f>
        <v>0</v>
      </c>
      <c r="J505" s="32"/>
      <c r="L505" s="55">
        <f t="shared" si="8"/>
        <v>0</v>
      </c>
    </row>
    <row r="506" spans="1:12" ht="15.75" thickBot="1">
      <c r="A506" s="204" t="str">
        <f>IF(ISBLANK(Install_Agenc[[#This Row],[DATE]]),"",ROW(Install_Agenc[[#This Row],[NUM]])-ROW($A$19))</f>
        <v/>
      </c>
      <c r="B506" s="33"/>
      <c r="C506" s="98"/>
      <c r="D506" s="99"/>
      <c r="E506" s="98"/>
      <c r="F506" s="95"/>
      <c r="G506" s="27"/>
      <c r="H506" s="105"/>
      <c r="I506" s="111">
        <f>IF(Install_Agenc[[#This Row],[MOTIF]]="",0,Install_Agenc[[#This Row],[MONTANT HTVA REALISE]])</f>
        <v>0</v>
      </c>
      <c r="J506" s="32"/>
      <c r="L506" s="55">
        <f t="shared" si="8"/>
        <v>0</v>
      </c>
    </row>
    <row r="507" spans="1:12" ht="15.75" thickBot="1">
      <c r="A507" s="204" t="str">
        <f>IF(ISBLANK(Install_Agenc[[#This Row],[DATE]]),"",ROW(Install_Agenc[[#This Row],[NUM]])-ROW($A$19))</f>
        <v/>
      </c>
      <c r="B507" s="33"/>
      <c r="C507" s="98"/>
      <c r="D507" s="99"/>
      <c r="E507" s="98"/>
      <c r="F507" s="95"/>
      <c r="G507" s="27"/>
      <c r="H507" s="105"/>
      <c r="I507" s="111">
        <f>IF(Install_Agenc[[#This Row],[MOTIF]]="",0,Install_Agenc[[#This Row],[MONTANT HTVA REALISE]])</f>
        <v>0</v>
      </c>
      <c r="J507" s="32"/>
      <c r="L507" s="55">
        <f t="shared" si="8"/>
        <v>0</v>
      </c>
    </row>
    <row r="508" spans="1:12" ht="15.75" thickBot="1">
      <c r="A508" s="204" t="str">
        <f>IF(ISBLANK(Install_Agenc[[#This Row],[DATE]]),"",ROW(Install_Agenc[[#This Row],[NUM]])-ROW($A$19))</f>
        <v/>
      </c>
      <c r="B508" s="33"/>
      <c r="C508" s="98"/>
      <c r="D508" s="99"/>
      <c r="E508" s="98"/>
      <c r="F508" s="95"/>
      <c r="G508" s="27"/>
      <c r="H508" s="105"/>
      <c r="I508" s="111">
        <f>IF(Install_Agenc[[#This Row],[MOTIF]]="",0,Install_Agenc[[#This Row],[MONTANT HTVA REALISE]])</f>
        <v>0</v>
      </c>
      <c r="J508" s="32"/>
      <c r="L508" s="55">
        <f t="shared" si="8"/>
        <v>0</v>
      </c>
    </row>
    <row r="509" spans="1:12" ht="15.75" thickBot="1">
      <c r="A509" s="204" t="str">
        <f>IF(ISBLANK(Install_Agenc[[#This Row],[DATE]]),"",ROW(Install_Agenc[[#This Row],[NUM]])-ROW($A$19))</f>
        <v/>
      </c>
      <c r="B509" s="33"/>
      <c r="C509" s="98"/>
      <c r="D509" s="99"/>
      <c r="E509" s="98"/>
      <c r="F509" s="95"/>
      <c r="G509" s="27"/>
      <c r="H509" s="105"/>
      <c r="I509" s="111">
        <f>IF(Install_Agenc[[#This Row],[MOTIF]]="",0,Install_Agenc[[#This Row],[MONTANT HTVA REALISE]])</f>
        <v>0</v>
      </c>
      <c r="J509" s="32"/>
      <c r="L509" s="55">
        <f t="shared" si="8"/>
        <v>0</v>
      </c>
    </row>
    <row r="510" spans="1:12" ht="15.75" thickBot="1">
      <c r="A510" s="204" t="str">
        <f>IF(ISBLANK(Install_Agenc[[#This Row],[DATE]]),"",ROW(Install_Agenc[[#This Row],[NUM]])-ROW($A$19))</f>
        <v/>
      </c>
      <c r="B510" s="33"/>
      <c r="C510" s="98"/>
      <c r="D510" s="99"/>
      <c r="E510" s="98"/>
      <c r="F510" s="95"/>
      <c r="G510" s="27"/>
      <c r="H510" s="105"/>
      <c r="I510" s="111">
        <f>IF(Install_Agenc[[#This Row],[MOTIF]]="",0,Install_Agenc[[#This Row],[MONTANT HTVA REALISE]])</f>
        <v>0</v>
      </c>
      <c r="J510" s="32"/>
      <c r="L510" s="55">
        <f t="shared" si="8"/>
        <v>0</v>
      </c>
    </row>
    <row r="511" spans="1:12" ht="15.75" thickBot="1">
      <c r="A511" s="204" t="str">
        <f>IF(ISBLANK(Install_Agenc[[#This Row],[DATE]]),"",ROW(Install_Agenc[[#This Row],[NUM]])-ROW($A$19))</f>
        <v/>
      </c>
      <c r="B511" s="33"/>
      <c r="C511" s="98"/>
      <c r="D511" s="99"/>
      <c r="E511" s="98"/>
      <c r="F511" s="95"/>
      <c r="G511" s="27"/>
      <c r="H511" s="105"/>
      <c r="I511" s="111">
        <f>IF(Install_Agenc[[#This Row],[MOTIF]]="",0,Install_Agenc[[#This Row],[MONTANT HTVA REALISE]])</f>
        <v>0</v>
      </c>
      <c r="J511" s="32"/>
      <c r="L511" s="55">
        <f t="shared" si="8"/>
        <v>0</v>
      </c>
    </row>
    <row r="512" spans="1:12" ht="15.75" thickBot="1">
      <c r="A512" s="204" t="str">
        <f>IF(ISBLANK(Install_Agenc[[#This Row],[DATE]]),"",ROW(Install_Agenc[[#This Row],[NUM]])-ROW($A$19))</f>
        <v/>
      </c>
      <c r="B512" s="33"/>
      <c r="C512" s="98"/>
      <c r="D512" s="99"/>
      <c r="E512" s="98"/>
      <c r="F512" s="95"/>
      <c r="G512" s="27"/>
      <c r="H512" s="105"/>
      <c r="I512" s="111">
        <f>IF(Install_Agenc[[#This Row],[MOTIF]]="",0,Install_Agenc[[#This Row],[MONTANT HTVA REALISE]])</f>
        <v>0</v>
      </c>
      <c r="J512" s="32"/>
      <c r="L512" s="55">
        <f t="shared" si="8"/>
        <v>0</v>
      </c>
    </row>
    <row r="513" spans="1:12" ht="15.75" thickBot="1">
      <c r="A513" s="204" t="str">
        <f>IF(ISBLANK(Install_Agenc[[#This Row],[DATE]]),"",ROW(Install_Agenc[[#This Row],[NUM]])-ROW($A$19))</f>
        <v/>
      </c>
      <c r="B513" s="33"/>
      <c r="C513" s="98"/>
      <c r="D513" s="99"/>
      <c r="E513" s="98"/>
      <c r="F513" s="95"/>
      <c r="G513" s="27"/>
      <c r="H513" s="105"/>
      <c r="I513" s="111">
        <f>IF(Install_Agenc[[#This Row],[MOTIF]]="",0,Install_Agenc[[#This Row],[MONTANT HTVA REALISE]])</f>
        <v>0</v>
      </c>
      <c r="J513" s="32"/>
      <c r="L513" s="55">
        <f t="shared" si="8"/>
        <v>0</v>
      </c>
    </row>
    <row r="514" spans="1:12" ht="15.75" thickBot="1">
      <c r="A514" s="204" t="str">
        <f>IF(ISBLANK(Install_Agenc[[#This Row],[DATE]]),"",ROW(Install_Agenc[[#This Row],[NUM]])-ROW($A$19))</f>
        <v/>
      </c>
      <c r="B514" s="33"/>
      <c r="C514" s="98"/>
      <c r="D514" s="99"/>
      <c r="E514" s="98"/>
      <c r="F514" s="95"/>
      <c r="G514" s="27"/>
      <c r="H514" s="105"/>
      <c r="I514" s="111">
        <f>IF(Install_Agenc[[#This Row],[MOTIF]]="",0,Install_Agenc[[#This Row],[MONTANT HTVA REALISE]])</f>
        <v>0</v>
      </c>
      <c r="J514" s="32"/>
      <c r="L514" s="55">
        <f t="shared" si="8"/>
        <v>0</v>
      </c>
    </row>
    <row r="515" spans="1:12" ht="15.75" thickBot="1">
      <c r="A515" s="204" t="str">
        <f>IF(ISBLANK(Install_Agenc[[#This Row],[DATE]]),"",ROW(Install_Agenc[[#This Row],[NUM]])-ROW($A$19))</f>
        <v/>
      </c>
      <c r="B515" s="33"/>
      <c r="C515" s="98"/>
      <c r="D515" s="99"/>
      <c r="E515" s="98"/>
      <c r="F515" s="95"/>
      <c r="G515" s="27"/>
      <c r="H515" s="105"/>
      <c r="I515" s="111">
        <f>IF(Install_Agenc[[#This Row],[MOTIF]]="",0,Install_Agenc[[#This Row],[MONTANT HTVA REALISE]])</f>
        <v>0</v>
      </c>
      <c r="J515" s="32"/>
      <c r="L515" s="55">
        <f t="shared" si="8"/>
        <v>0</v>
      </c>
    </row>
    <row r="516" spans="1:12" ht="15.75" thickBot="1">
      <c r="A516" s="204" t="str">
        <f>IF(ISBLANK(Install_Agenc[[#This Row],[DATE]]),"",ROW(Install_Agenc[[#This Row],[NUM]])-ROW($A$19))</f>
        <v/>
      </c>
      <c r="B516" s="33"/>
      <c r="C516" s="98"/>
      <c r="D516" s="99"/>
      <c r="E516" s="98"/>
      <c r="F516" s="95"/>
      <c r="G516" s="27"/>
      <c r="H516" s="105"/>
      <c r="I516" s="111">
        <f>IF(Install_Agenc[[#This Row],[MOTIF]]="",0,Install_Agenc[[#This Row],[MONTANT HTVA REALISE]])</f>
        <v>0</v>
      </c>
      <c r="J516" s="32"/>
      <c r="L516" s="55">
        <f t="shared" si="8"/>
        <v>0</v>
      </c>
    </row>
    <row r="517" spans="1:12" ht="15.75" thickBot="1">
      <c r="A517" s="204" t="str">
        <f>IF(ISBLANK(Install_Agenc[[#This Row],[DATE]]),"",ROW(Install_Agenc[[#This Row],[NUM]])-ROW($A$19))</f>
        <v/>
      </c>
      <c r="B517" s="33"/>
      <c r="C517" s="98"/>
      <c r="D517" s="99"/>
      <c r="E517" s="98"/>
      <c r="F517" s="95"/>
      <c r="G517" s="27"/>
      <c r="H517" s="105"/>
      <c r="I517" s="111">
        <f>IF(Install_Agenc[[#This Row],[MOTIF]]="",0,Install_Agenc[[#This Row],[MONTANT HTVA REALISE]])</f>
        <v>0</v>
      </c>
      <c r="J517" s="32"/>
      <c r="L517" s="55">
        <f t="shared" si="8"/>
        <v>0</v>
      </c>
    </row>
    <row r="518" spans="1:12" ht="15.75" thickBot="1">
      <c r="A518" s="204" t="str">
        <f>IF(ISBLANK(Install_Agenc[[#This Row],[DATE]]),"",ROW(Install_Agenc[[#This Row],[NUM]])-ROW($A$19))</f>
        <v/>
      </c>
      <c r="B518" s="33"/>
      <c r="C518" s="98"/>
      <c r="D518" s="99"/>
      <c r="E518" s="98"/>
      <c r="F518" s="95"/>
      <c r="G518" s="27"/>
      <c r="H518" s="105"/>
      <c r="I518" s="111">
        <f>IF(Install_Agenc[[#This Row],[MOTIF]]="",0,Install_Agenc[[#This Row],[MONTANT HTVA REALISE]])</f>
        <v>0</v>
      </c>
      <c r="J518" s="32"/>
      <c r="L518" s="55">
        <f t="shared" si="8"/>
        <v>0</v>
      </c>
    </row>
    <row r="519" spans="1:12" ht="15.75" thickBot="1">
      <c r="A519" s="204" t="str">
        <f>IF(ISBLANK(Install_Agenc[[#This Row],[DATE]]),"",ROW(Install_Agenc[[#This Row],[NUM]])-ROW($A$19))</f>
        <v/>
      </c>
      <c r="B519" s="33"/>
      <c r="C519" s="98"/>
      <c r="D519" s="99"/>
      <c r="E519" s="98"/>
      <c r="F519" s="95"/>
      <c r="G519" s="27"/>
      <c r="H519" s="105"/>
      <c r="I519" s="111">
        <f>IF(Install_Agenc[[#This Row],[MOTIF]]="",0,Install_Agenc[[#This Row],[MONTANT HTVA REALISE]])</f>
        <v>0</v>
      </c>
      <c r="J519" s="32"/>
      <c r="L519" s="55">
        <f t="shared" si="8"/>
        <v>0</v>
      </c>
    </row>
    <row r="520" spans="1:12" ht="15.75" thickBot="1">
      <c r="A520" s="204" t="str">
        <f>IF(ISBLANK(Install_Agenc[[#This Row],[DATE]]),"",ROW(Install_Agenc[[#This Row],[NUM]])-ROW($A$19))</f>
        <v/>
      </c>
      <c r="B520" s="33"/>
      <c r="C520" s="98"/>
      <c r="D520" s="99"/>
      <c r="E520" s="98"/>
      <c r="F520" s="95"/>
      <c r="G520" s="27"/>
      <c r="H520" s="105"/>
      <c r="I520" s="111">
        <f>IF(Install_Agenc[[#This Row],[MOTIF]]="",0,Install_Agenc[[#This Row],[MONTANT HTVA REALISE]])</f>
        <v>0</v>
      </c>
      <c r="J520" s="32"/>
      <c r="L520" s="55">
        <f t="shared" si="8"/>
        <v>0</v>
      </c>
    </row>
    <row r="521" spans="1:12" ht="15.75" thickBot="1">
      <c r="A521" s="204" t="str">
        <f>IF(ISBLANK(Install_Agenc[[#This Row],[DATE]]),"",ROW(Install_Agenc[[#This Row],[NUM]])-ROW($A$19))</f>
        <v/>
      </c>
      <c r="B521" s="33"/>
      <c r="C521" s="98"/>
      <c r="D521" s="99"/>
      <c r="E521" s="98"/>
      <c r="F521" s="95"/>
      <c r="G521" s="27"/>
      <c r="H521" s="105"/>
      <c r="I521" s="111">
        <f>IF(Install_Agenc[[#This Row],[MOTIF]]="",0,Install_Agenc[[#This Row],[MONTANT HTVA REALISE]])</f>
        <v>0</v>
      </c>
      <c r="J521" s="32"/>
      <c r="L521" s="55">
        <f t="shared" si="8"/>
        <v>0</v>
      </c>
    </row>
    <row r="522" spans="1:12" ht="15.75" thickBot="1">
      <c r="A522" s="204" t="str">
        <f>IF(ISBLANK(Install_Agenc[[#This Row],[DATE]]),"",ROW(Install_Agenc[[#This Row],[NUM]])-ROW($A$19))</f>
        <v/>
      </c>
      <c r="B522" s="33"/>
      <c r="C522" s="98"/>
      <c r="D522" s="99"/>
      <c r="E522" s="98"/>
      <c r="F522" s="95"/>
      <c r="G522" s="27"/>
      <c r="H522" s="105"/>
      <c r="I522" s="111">
        <f>IF(Install_Agenc[[#This Row],[MOTIF]]="",0,Install_Agenc[[#This Row],[MONTANT HTVA REALISE]])</f>
        <v>0</v>
      </c>
      <c r="J522" s="32"/>
      <c r="L522" s="55">
        <f t="shared" si="8"/>
        <v>0</v>
      </c>
    </row>
    <row r="523" spans="1:12" ht="15.75" thickBot="1">
      <c r="A523" s="204" t="str">
        <f>IF(ISBLANK(Install_Agenc[[#This Row],[DATE]]),"",ROW(Install_Agenc[[#This Row],[NUM]])-ROW($A$19))</f>
        <v/>
      </c>
      <c r="B523" s="33"/>
      <c r="C523" s="98"/>
      <c r="D523" s="99"/>
      <c r="E523" s="98"/>
      <c r="F523" s="95"/>
      <c r="G523" s="27"/>
      <c r="H523" s="105"/>
      <c r="I523" s="111">
        <f>IF(Install_Agenc[[#This Row],[MOTIF]]="",0,Install_Agenc[[#This Row],[MONTANT HTVA REALISE]])</f>
        <v>0</v>
      </c>
      <c r="J523" s="32"/>
      <c r="L523" s="55">
        <f t="shared" si="8"/>
        <v>0</v>
      </c>
    </row>
    <row r="524" spans="1:12" ht="15.75" thickBot="1">
      <c r="A524" s="204" t="str">
        <f>IF(ISBLANK(Install_Agenc[[#This Row],[DATE]]),"",ROW(Install_Agenc[[#This Row],[NUM]])-ROW($A$19))</f>
        <v/>
      </c>
      <c r="B524" s="33"/>
      <c r="C524" s="98"/>
      <c r="D524" s="99"/>
      <c r="E524" s="98"/>
      <c r="F524" s="95"/>
      <c r="G524" s="27"/>
      <c r="H524" s="105"/>
      <c r="I524" s="111">
        <f>IF(Install_Agenc[[#This Row],[MOTIF]]="",0,Install_Agenc[[#This Row],[MONTANT HTVA REALISE]])</f>
        <v>0</v>
      </c>
      <c r="J524" s="32"/>
      <c r="L524" s="55">
        <f t="shared" si="8"/>
        <v>0</v>
      </c>
    </row>
    <row r="525" spans="1:12" ht="15.75" thickBot="1">
      <c r="A525" s="204" t="str">
        <f>IF(ISBLANK(Install_Agenc[[#This Row],[DATE]]),"",ROW(Install_Agenc[[#This Row],[NUM]])-ROW($A$19))</f>
        <v/>
      </c>
      <c r="B525" s="33"/>
      <c r="C525" s="98"/>
      <c r="D525" s="99"/>
      <c r="E525" s="98"/>
      <c r="F525" s="95"/>
      <c r="G525" s="27"/>
      <c r="H525" s="105"/>
      <c r="I525" s="111">
        <f>IF(Install_Agenc[[#This Row],[MOTIF]]="",0,Install_Agenc[[#This Row],[MONTANT HTVA REALISE]])</f>
        <v>0</v>
      </c>
      <c r="J525" s="32"/>
      <c r="L525" s="55">
        <f t="shared" si="8"/>
        <v>0</v>
      </c>
    </row>
    <row r="526" spans="1:12" ht="15.75" thickBot="1">
      <c r="A526" s="204" t="str">
        <f>IF(ISBLANK(Install_Agenc[[#This Row],[DATE]]),"",ROW(Install_Agenc[[#This Row],[NUM]])-ROW($A$19))</f>
        <v/>
      </c>
      <c r="B526" s="33"/>
      <c r="C526" s="98"/>
      <c r="D526" s="99"/>
      <c r="E526" s="98"/>
      <c r="F526" s="95"/>
      <c r="G526" s="27"/>
      <c r="H526" s="105"/>
      <c r="I526" s="111">
        <f>IF(Install_Agenc[[#This Row],[MOTIF]]="",0,Install_Agenc[[#This Row],[MONTANT HTVA REALISE]])</f>
        <v>0</v>
      </c>
      <c r="J526" s="32"/>
      <c r="L526" s="55">
        <f t="shared" si="8"/>
        <v>0</v>
      </c>
    </row>
    <row r="527" spans="1:12" ht="15.75" thickBot="1">
      <c r="A527" s="204" t="str">
        <f>IF(ISBLANK(Install_Agenc[[#This Row],[DATE]]),"",ROW(Install_Agenc[[#This Row],[NUM]])-ROW($A$19))</f>
        <v/>
      </c>
      <c r="B527" s="33"/>
      <c r="C527" s="98"/>
      <c r="D527" s="99"/>
      <c r="E527" s="98"/>
      <c r="F527" s="95"/>
      <c r="G527" s="27"/>
      <c r="H527" s="105"/>
      <c r="I527" s="111">
        <f>IF(Install_Agenc[[#This Row],[MOTIF]]="",0,Install_Agenc[[#This Row],[MONTANT HTVA REALISE]])</f>
        <v>0</v>
      </c>
      <c r="J527" s="32"/>
      <c r="L527" s="55">
        <f t="shared" si="8"/>
        <v>0</v>
      </c>
    </row>
    <row r="528" spans="1:12" ht="15.75" thickBot="1">
      <c r="A528" s="204" t="str">
        <f>IF(ISBLANK(Install_Agenc[[#This Row],[DATE]]),"",ROW(Install_Agenc[[#This Row],[NUM]])-ROW($A$19))</f>
        <v/>
      </c>
      <c r="B528" s="33"/>
      <c r="C528" s="98"/>
      <c r="D528" s="99"/>
      <c r="E528" s="98"/>
      <c r="F528" s="95"/>
      <c r="G528" s="27"/>
      <c r="H528" s="105"/>
      <c r="I528" s="111">
        <f>IF(Install_Agenc[[#This Row],[MOTIF]]="",0,Install_Agenc[[#This Row],[MONTANT HTVA REALISE]])</f>
        <v>0</v>
      </c>
      <c r="J528" s="32"/>
      <c r="L528" s="55">
        <f t="shared" si="8"/>
        <v>0</v>
      </c>
    </row>
    <row r="529" spans="1:12" ht="15.75" thickBot="1">
      <c r="A529" s="204" t="str">
        <f>IF(ISBLANK(Install_Agenc[[#This Row],[DATE]]),"",ROW(Install_Agenc[[#This Row],[NUM]])-ROW($A$19))</f>
        <v/>
      </c>
      <c r="B529" s="33"/>
      <c r="C529" s="98"/>
      <c r="D529" s="99"/>
      <c r="E529" s="98"/>
      <c r="F529" s="95"/>
      <c r="G529" s="27"/>
      <c r="H529" s="105"/>
      <c r="I529" s="111">
        <f>IF(Install_Agenc[[#This Row],[MOTIF]]="",0,Install_Agenc[[#This Row],[MONTANT HTVA REALISE]])</f>
        <v>0</v>
      </c>
      <c r="J529" s="32"/>
      <c r="L529" s="55">
        <f t="shared" si="8"/>
        <v>0</v>
      </c>
    </row>
    <row r="530" spans="1:12" ht="15.75" thickBot="1">
      <c r="A530" s="204" t="str">
        <f>IF(ISBLANK(Install_Agenc[[#This Row],[DATE]]),"",ROW(Install_Agenc[[#This Row],[NUM]])-ROW($A$19))</f>
        <v/>
      </c>
      <c r="B530" s="33"/>
      <c r="C530" s="98"/>
      <c r="D530" s="99"/>
      <c r="E530" s="98"/>
      <c r="F530" s="95"/>
      <c r="G530" s="27"/>
      <c r="H530" s="105"/>
      <c r="I530" s="111">
        <f>IF(Install_Agenc[[#This Row],[MOTIF]]="",0,Install_Agenc[[#This Row],[MONTANT HTVA REALISE]])</f>
        <v>0</v>
      </c>
      <c r="J530" s="32"/>
      <c r="L530" s="55">
        <f t="shared" si="8"/>
        <v>0</v>
      </c>
    </row>
    <row r="531" spans="1:12" ht="15.75" thickBot="1">
      <c r="A531" s="204" t="str">
        <f>IF(ISBLANK(Install_Agenc[[#This Row],[DATE]]),"",ROW(Install_Agenc[[#This Row],[NUM]])-ROW($A$19))</f>
        <v/>
      </c>
      <c r="B531" s="33"/>
      <c r="C531" s="98"/>
      <c r="D531" s="99"/>
      <c r="E531" s="98"/>
      <c r="F531" s="95"/>
      <c r="G531" s="27"/>
      <c r="H531" s="105"/>
      <c r="I531" s="111">
        <f>IF(Install_Agenc[[#This Row],[MOTIF]]="",0,Install_Agenc[[#This Row],[MONTANT HTVA REALISE]])</f>
        <v>0</v>
      </c>
      <c r="J531" s="32"/>
      <c r="L531" s="55">
        <f t="shared" si="8"/>
        <v>0</v>
      </c>
    </row>
    <row r="532" spans="1:12" ht="15.75" thickBot="1">
      <c r="A532" s="204" t="str">
        <f>IF(ISBLANK(Install_Agenc[[#This Row],[DATE]]),"",ROW(Install_Agenc[[#This Row],[NUM]])-ROW($A$19))</f>
        <v/>
      </c>
      <c r="B532" s="33"/>
      <c r="C532" s="98"/>
      <c r="D532" s="99"/>
      <c r="E532" s="98"/>
      <c r="F532" s="95"/>
      <c r="G532" s="27"/>
      <c r="H532" s="105"/>
      <c r="I532" s="111">
        <f>IF(Install_Agenc[[#This Row],[MOTIF]]="",0,Install_Agenc[[#This Row],[MONTANT HTVA REALISE]])</f>
        <v>0</v>
      </c>
      <c r="J532" s="32"/>
      <c r="L532" s="55">
        <f t="shared" si="8"/>
        <v>0</v>
      </c>
    </row>
    <row r="533" spans="1:12" ht="15.75" thickBot="1">
      <c r="A533" s="204" t="str">
        <f>IF(ISBLANK(Install_Agenc[[#This Row],[DATE]]),"",ROW(Install_Agenc[[#This Row],[NUM]])-ROW($A$19))</f>
        <v/>
      </c>
      <c r="B533" s="33"/>
      <c r="C533" s="98"/>
      <c r="D533" s="99"/>
      <c r="E533" s="98"/>
      <c r="F533" s="95"/>
      <c r="G533" s="27"/>
      <c r="H533" s="105"/>
      <c r="I533" s="111">
        <f>IF(Install_Agenc[[#This Row],[MOTIF]]="",0,Install_Agenc[[#This Row],[MONTANT HTVA REALISE]])</f>
        <v>0</v>
      </c>
      <c r="J533" s="32"/>
      <c r="L533" s="55">
        <f t="shared" si="8"/>
        <v>0</v>
      </c>
    </row>
    <row r="534" spans="1:12" ht="15.75" thickBot="1">
      <c r="A534" s="204" t="str">
        <f>IF(ISBLANK(Install_Agenc[[#This Row],[DATE]]),"",ROW(Install_Agenc[[#This Row],[NUM]])-ROW($A$19))</f>
        <v/>
      </c>
      <c r="B534" s="33"/>
      <c r="C534" s="98"/>
      <c r="D534" s="99"/>
      <c r="E534" s="98"/>
      <c r="F534" s="95"/>
      <c r="G534" s="27"/>
      <c r="H534" s="105"/>
      <c r="I534" s="111">
        <f>IF(Install_Agenc[[#This Row],[MOTIF]]="",0,Install_Agenc[[#This Row],[MONTANT HTVA REALISE]])</f>
        <v>0</v>
      </c>
      <c r="J534" s="32"/>
      <c r="L534" s="55">
        <f t="shared" si="8"/>
        <v>0</v>
      </c>
    </row>
    <row r="535" spans="1:12" ht="15.75" thickBot="1">
      <c r="A535" s="204" t="str">
        <f>IF(ISBLANK(Install_Agenc[[#This Row],[DATE]]),"",ROW(Install_Agenc[[#This Row],[NUM]])-ROW($A$19))</f>
        <v/>
      </c>
      <c r="B535" s="33"/>
      <c r="C535" s="98"/>
      <c r="D535" s="99"/>
      <c r="E535" s="98"/>
      <c r="F535" s="95"/>
      <c r="G535" s="27"/>
      <c r="H535" s="105"/>
      <c r="I535" s="111">
        <f>IF(Install_Agenc[[#This Row],[MOTIF]]="",0,Install_Agenc[[#This Row],[MONTANT HTVA REALISE]])</f>
        <v>0</v>
      </c>
      <c r="J535" s="32"/>
      <c r="L535" s="55">
        <f t="shared" si="8"/>
        <v>0</v>
      </c>
    </row>
    <row r="536" spans="1:12" ht="15.75" thickBot="1">
      <c r="A536" s="204" t="str">
        <f>IF(ISBLANK(Install_Agenc[[#This Row],[DATE]]),"",ROW(Install_Agenc[[#This Row],[NUM]])-ROW($A$19))</f>
        <v/>
      </c>
      <c r="B536" s="33"/>
      <c r="C536" s="98"/>
      <c r="D536" s="99"/>
      <c r="E536" s="98"/>
      <c r="F536" s="95"/>
      <c r="G536" s="27"/>
      <c r="H536" s="105"/>
      <c r="I536" s="111">
        <f>IF(Install_Agenc[[#This Row],[MOTIF]]="",0,Install_Agenc[[#This Row],[MONTANT HTVA REALISE]])</f>
        <v>0</v>
      </c>
      <c r="J536" s="32"/>
      <c r="L536" s="55">
        <f t="shared" si="8"/>
        <v>0</v>
      </c>
    </row>
    <row r="537" spans="1:12" ht="15.75" thickBot="1">
      <c r="A537" s="204" t="str">
        <f>IF(ISBLANK(Install_Agenc[[#This Row],[DATE]]),"",ROW(Install_Agenc[[#This Row],[NUM]])-ROW($A$19))</f>
        <v/>
      </c>
      <c r="B537" s="33"/>
      <c r="C537" s="98"/>
      <c r="D537" s="99"/>
      <c r="E537" s="98"/>
      <c r="F537" s="95"/>
      <c r="G537" s="27"/>
      <c r="H537" s="105"/>
      <c r="I537" s="111">
        <f>IF(Install_Agenc[[#This Row],[MOTIF]]="",0,Install_Agenc[[#This Row],[MONTANT HTVA REALISE]])</f>
        <v>0</v>
      </c>
      <c r="J537" s="32"/>
      <c r="L537" s="55">
        <f t="shared" si="8"/>
        <v>0</v>
      </c>
    </row>
    <row r="538" spans="1:12" ht="15.75" thickBot="1">
      <c r="A538" s="204" t="str">
        <f>IF(ISBLANK(Install_Agenc[[#This Row],[DATE]]),"",ROW(Install_Agenc[[#This Row],[NUM]])-ROW($A$19))</f>
        <v/>
      </c>
      <c r="B538" s="33"/>
      <c r="C538" s="98"/>
      <c r="D538" s="99"/>
      <c r="E538" s="98"/>
      <c r="F538" s="95"/>
      <c r="G538" s="27"/>
      <c r="H538" s="105"/>
      <c r="I538" s="111">
        <f>IF(Install_Agenc[[#This Row],[MOTIF]]="",0,Install_Agenc[[#This Row],[MONTANT HTVA REALISE]])</f>
        <v>0</v>
      </c>
      <c r="J538" s="32"/>
      <c r="L538" s="55">
        <f t="shared" si="8"/>
        <v>0</v>
      </c>
    </row>
    <row r="539" spans="1:12" ht="15.75" thickBot="1">
      <c r="A539" s="204" t="str">
        <f>IF(ISBLANK(Install_Agenc[[#This Row],[DATE]]),"",ROW(Install_Agenc[[#This Row],[NUM]])-ROW($A$19))</f>
        <v/>
      </c>
      <c r="B539" s="33"/>
      <c r="C539" s="98"/>
      <c r="D539" s="99"/>
      <c r="E539" s="98"/>
      <c r="F539" s="95"/>
      <c r="G539" s="27"/>
      <c r="H539" s="105"/>
      <c r="I539" s="111">
        <f>IF(Install_Agenc[[#This Row],[MOTIF]]="",0,Install_Agenc[[#This Row],[MONTANT HTVA REALISE]])</f>
        <v>0</v>
      </c>
      <c r="J539" s="32"/>
      <c r="L539" s="55">
        <f t="shared" si="8"/>
        <v>0</v>
      </c>
    </row>
    <row r="540" spans="1:12">
      <c r="G540" s="27"/>
    </row>
    <row r="541" spans="1:12">
      <c r="G541" s="27"/>
    </row>
  </sheetData>
  <sheetProtection algorithmName="SHA-512" hashValue="38IBvd8vSrpdLKx+vWRaer10aph4q2Mun208h45UQu+0mlBtkc8BlrqPp9YP6cT2LfgTsjuTDrFFo5d9wPpr/g==" saltValue="ChPRLHOCncgcRSDF8WgNuw=="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G22 I20:I22 A23:I539">
    <cfRule type="notContainsBlanks" dxfId="97" priority="10">
      <formula>LEN(TRIM(A20))&gt;0</formula>
    </cfRule>
  </conditionalFormatting>
  <conditionalFormatting sqref="H20:H22">
    <cfRule type="notContainsBlanks" dxfId="96" priority="9">
      <formula>LEN(TRIM(H20))&gt;0</formula>
    </cfRule>
  </conditionalFormatting>
  <conditionalFormatting sqref="D2">
    <cfRule type="notContainsBlanks" dxfId="95" priority="3">
      <formula>LEN(TRIM(D2))&gt;0</formula>
    </cfRule>
  </conditionalFormatting>
  <conditionalFormatting sqref="D4">
    <cfRule type="notContainsBlanks" dxfId="94" priority="2">
      <formula>LEN(TRIM(D4))&gt;0</formula>
    </cfRule>
  </conditionalFormatting>
  <conditionalFormatting sqref="D6">
    <cfRule type="notContainsBlanks" dxfId="93"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3D415F7-F76E-4EFA-A464-048A2D8F561C}">
          <x14:formula1>
            <xm:f>RESSOURCE!$B$3:$B$17</xm:f>
          </x14:formula1>
          <xm:sqref>H20:H539</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E6645-384D-4CFF-B26C-2E53148354B2}">
  <sheetPr codeName="Feuil8"/>
  <dimension ref="A1:L367"/>
  <sheetViews>
    <sheetView topLeftCell="A4" zoomScale="80" zoomScaleNormal="80" workbookViewId="0">
      <selection activeCell="F23" sqref="F23"/>
    </sheetView>
  </sheetViews>
  <sheetFormatPr baseColWidth="10" defaultColWidth="10.875" defaultRowHeight="15"/>
  <cols>
    <col min="1" max="1" width="9.75" style="28" customWidth="1"/>
    <col min="2" max="2" width="16.875" style="28" bestFit="1" customWidth="1"/>
    <col min="3" max="3" width="39.5" style="28" customWidth="1"/>
    <col min="4" max="4" width="18.375" style="28" customWidth="1"/>
    <col min="5" max="5" width="25.25" style="28" customWidth="1"/>
    <col min="6" max="6" width="22.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67</v>
      </c>
      <c r="C19" s="48"/>
      <c r="D19" s="48"/>
      <c r="E19" s="48"/>
      <c r="F19" s="55">
        <f>SUM(F20:F461)</f>
        <v>0</v>
      </c>
      <c r="G19" s="44"/>
      <c r="H19" s="124"/>
      <c r="I19" s="55">
        <f>SUM(I20:I461)</f>
        <v>0</v>
      </c>
      <c r="J19" s="67" t="e">
        <f>I19/F19</f>
        <v>#DIV/0!</v>
      </c>
      <c r="K19" s="48"/>
      <c r="L19" s="55">
        <f t="shared" ref="L19" si="0">+F19-I19</f>
        <v>0</v>
      </c>
    </row>
    <row r="20" spans="1:12" ht="16.5" thickBot="1">
      <c r="A20" s="204" t="str">
        <f>IF(ISBLANK(Mat_outillage[[#This Row],[DATE]]),"",ROW(Mat_outillage[[#This Row],[NUM]])-ROW($A$19))</f>
        <v/>
      </c>
      <c r="B20" s="64"/>
      <c r="C20" s="123"/>
      <c r="D20" s="125"/>
      <c r="E20" s="126"/>
      <c r="F20" s="37"/>
      <c r="G20" s="27"/>
      <c r="H20" s="105"/>
      <c r="I20" s="110">
        <f>IF(Mat_outillage[[#This Row],[MOTIF]]="",0,Mat_outillage[[#This Row],[MONTANT HTVA REALISE]])</f>
        <v>0</v>
      </c>
      <c r="J20" s="32"/>
      <c r="L20" s="55">
        <f>+F20-I20</f>
        <v>0</v>
      </c>
    </row>
    <row r="21" spans="1:12" ht="15.75" thickBot="1">
      <c r="A21" s="204" t="str">
        <f>IF(ISBLANK(Mat_outillage[[#This Row],[DATE]]),"",ROW(Mat_outillage[[#This Row],[NUM]])-ROW($A$19))</f>
        <v/>
      </c>
      <c r="B21" s="60"/>
      <c r="C21" s="65"/>
      <c r="D21" s="120"/>
      <c r="E21" s="65"/>
      <c r="F21" s="37"/>
      <c r="G21" s="27"/>
      <c r="H21" s="105"/>
      <c r="I21" s="110">
        <f>IF(Mat_outillage[[#This Row],[MOTIF]]="",0,Mat_outillage[[#This Row],[MONTANT HTVA REALISE]])</f>
        <v>0</v>
      </c>
      <c r="J21" s="32"/>
      <c r="L21" s="55">
        <f>+F21-I21</f>
        <v>0</v>
      </c>
    </row>
    <row r="22" spans="1:12" ht="15.75" thickBot="1">
      <c r="A22" s="204" t="str">
        <f>IF(ISBLANK(Mat_outillage[[#This Row],[DATE]]),"",ROW(Mat_outillage[[#This Row],[NUM]])-ROW($A$19))</f>
        <v/>
      </c>
      <c r="B22" s="61"/>
      <c r="C22" s="66"/>
      <c r="D22" s="127"/>
      <c r="E22" s="66"/>
      <c r="F22" s="37"/>
      <c r="G22" s="27"/>
      <c r="H22" s="105"/>
      <c r="I22" s="111">
        <f>IF(Mat_outillage[[#This Row],[MOTIF]]="",0,Mat_outillage[[#This Row],[MONTANT HTVA REALISE]])</f>
        <v>0</v>
      </c>
      <c r="J22" s="32"/>
      <c r="L22" s="55">
        <f t="shared" ref="L22:L69" si="1">+F22-I22</f>
        <v>0</v>
      </c>
    </row>
    <row r="23" spans="1:12" ht="15.75" thickBot="1">
      <c r="A23" s="204" t="str">
        <f>IF(ISBLANK(Mat_outillage[[#This Row],[DATE]]),"",ROW(Mat_outillage[[#This Row],[NUM]])-ROW($A$19))</f>
        <v/>
      </c>
      <c r="B23" s="61"/>
      <c r="C23" s="66"/>
      <c r="D23" s="127"/>
      <c r="E23" s="66"/>
      <c r="F23" s="37"/>
      <c r="G23" s="27"/>
      <c r="H23" s="105"/>
      <c r="I23" s="111">
        <f>IF(Mat_outillage[[#This Row],[MOTIF]]="",0,Mat_outillage[[#This Row],[MONTANT HTVA REALISE]])</f>
        <v>0</v>
      </c>
      <c r="J23" s="32"/>
      <c r="L23" s="55">
        <f t="shared" si="1"/>
        <v>0</v>
      </c>
    </row>
    <row r="24" spans="1:12" ht="15.75" thickBot="1">
      <c r="A24" s="204" t="str">
        <f>IF(ISBLANK(Mat_outillage[[#This Row],[DATE]]),"",ROW(Mat_outillage[[#This Row],[NUM]])-ROW($A$19))</f>
        <v/>
      </c>
      <c r="B24" s="61"/>
      <c r="C24" s="66"/>
      <c r="D24" s="127"/>
      <c r="E24" s="66"/>
      <c r="F24" s="37"/>
      <c r="G24" s="27"/>
      <c r="H24" s="105"/>
      <c r="I24" s="111">
        <f>IF(Mat_outillage[[#This Row],[MOTIF]]="",0,Mat_outillage[[#This Row],[MONTANT HTVA REALISE]])</f>
        <v>0</v>
      </c>
      <c r="J24" s="32"/>
      <c r="L24" s="55">
        <f t="shared" si="1"/>
        <v>0</v>
      </c>
    </row>
    <row r="25" spans="1:12" ht="15.75" thickBot="1">
      <c r="A25" s="204" t="str">
        <f>IF(ISBLANK(Mat_outillage[[#This Row],[DATE]]),"",ROW(Mat_outillage[[#This Row],[NUM]])-ROW($A$19))</f>
        <v/>
      </c>
      <c r="B25" s="61"/>
      <c r="C25" s="66"/>
      <c r="D25" s="127"/>
      <c r="E25" s="66"/>
      <c r="F25" s="37"/>
      <c r="G25" s="27"/>
      <c r="H25" s="105"/>
      <c r="I25" s="111">
        <f>IF(Mat_outillage[[#This Row],[MOTIF]]="",0,Mat_outillage[[#This Row],[MONTANT HTVA REALISE]])</f>
        <v>0</v>
      </c>
      <c r="J25" s="32"/>
      <c r="L25" s="55">
        <f t="shared" si="1"/>
        <v>0</v>
      </c>
    </row>
    <row r="26" spans="1:12" ht="15.75" thickBot="1">
      <c r="A26" s="204" t="str">
        <f>IF(ISBLANK(Mat_outillage[[#This Row],[DATE]]),"",ROW(Mat_outillage[[#This Row],[NUM]])-ROW($A$19))</f>
        <v/>
      </c>
      <c r="B26" s="61"/>
      <c r="C26" s="66"/>
      <c r="D26" s="127"/>
      <c r="E26" s="66"/>
      <c r="F26" s="37"/>
      <c r="G26" s="27"/>
      <c r="H26" s="105"/>
      <c r="I26" s="111">
        <f>IF(Mat_outillage[[#This Row],[MOTIF]]="",0,Mat_outillage[[#This Row],[MONTANT HTVA REALISE]])</f>
        <v>0</v>
      </c>
      <c r="J26" s="32"/>
      <c r="L26" s="55">
        <f t="shared" si="1"/>
        <v>0</v>
      </c>
    </row>
    <row r="27" spans="1:12" ht="15.75" thickBot="1">
      <c r="A27" s="204" t="str">
        <f>IF(ISBLANK(Mat_outillage[[#This Row],[DATE]]),"",ROW(Mat_outillage[[#This Row],[NUM]])-ROW($A$19))</f>
        <v/>
      </c>
      <c r="B27" s="61"/>
      <c r="C27" s="66"/>
      <c r="D27" s="127"/>
      <c r="E27" s="66"/>
      <c r="F27" s="37"/>
      <c r="G27" s="27"/>
      <c r="H27" s="105"/>
      <c r="I27" s="111">
        <f>IF(Mat_outillage[[#This Row],[MOTIF]]="",0,Mat_outillage[[#This Row],[MONTANT HTVA REALISE]])</f>
        <v>0</v>
      </c>
      <c r="J27" s="32"/>
      <c r="L27" s="55">
        <f t="shared" si="1"/>
        <v>0</v>
      </c>
    </row>
    <row r="28" spans="1:12" ht="15.75" thickBot="1">
      <c r="A28" s="204" t="str">
        <f>IF(ISBLANK(Mat_outillage[[#This Row],[DATE]]),"",ROW(Mat_outillage[[#This Row],[NUM]])-ROW($A$19))</f>
        <v/>
      </c>
      <c r="B28" s="61"/>
      <c r="C28" s="66"/>
      <c r="D28" s="127"/>
      <c r="E28" s="66"/>
      <c r="F28" s="37"/>
      <c r="G28" s="27"/>
      <c r="H28" s="105"/>
      <c r="I28" s="111">
        <f>IF(Mat_outillage[[#This Row],[MOTIF]]="",0,Mat_outillage[[#This Row],[MONTANT HTVA REALISE]])</f>
        <v>0</v>
      </c>
      <c r="J28" s="32"/>
      <c r="L28" s="55">
        <f t="shared" si="1"/>
        <v>0</v>
      </c>
    </row>
    <row r="29" spans="1:12" ht="15.75" thickBot="1">
      <c r="A29" s="204" t="str">
        <f>IF(ISBLANK(Mat_outillage[[#This Row],[DATE]]),"",ROW(Mat_outillage[[#This Row],[NUM]])-ROW($A$19))</f>
        <v/>
      </c>
      <c r="B29" s="61"/>
      <c r="C29" s="66"/>
      <c r="D29" s="127"/>
      <c r="E29" s="66"/>
      <c r="F29" s="37"/>
      <c r="G29" s="27"/>
      <c r="H29" s="105"/>
      <c r="I29" s="111">
        <f>IF(Mat_outillage[[#This Row],[MOTIF]]="",0,Mat_outillage[[#This Row],[MONTANT HTVA REALISE]])</f>
        <v>0</v>
      </c>
      <c r="J29" s="32"/>
      <c r="L29" s="55">
        <f t="shared" si="1"/>
        <v>0</v>
      </c>
    </row>
    <row r="30" spans="1:12" ht="15.75" thickBot="1">
      <c r="A30" s="204" t="str">
        <f>IF(ISBLANK(Mat_outillage[[#This Row],[DATE]]),"",ROW(Mat_outillage[[#This Row],[NUM]])-ROW($A$19))</f>
        <v/>
      </c>
      <c r="B30" s="61"/>
      <c r="C30" s="66"/>
      <c r="D30" s="127"/>
      <c r="E30" s="66"/>
      <c r="F30" s="37"/>
      <c r="G30" s="27"/>
      <c r="H30" s="105"/>
      <c r="I30" s="111">
        <f>IF(Mat_outillage[[#This Row],[MOTIF]]="",0,Mat_outillage[[#This Row],[MONTANT HTVA REALISE]])</f>
        <v>0</v>
      </c>
      <c r="J30" s="32"/>
      <c r="L30" s="55">
        <f t="shared" si="1"/>
        <v>0</v>
      </c>
    </row>
    <row r="31" spans="1:12" ht="15.75" thickBot="1">
      <c r="A31" s="204" t="str">
        <f>IF(ISBLANK(Mat_outillage[[#This Row],[DATE]]),"",ROW(Mat_outillage[[#This Row],[NUM]])-ROW($A$19))</f>
        <v/>
      </c>
      <c r="B31" s="61"/>
      <c r="C31" s="66"/>
      <c r="D31" s="127"/>
      <c r="E31" s="66"/>
      <c r="F31" s="37"/>
      <c r="G31" s="27"/>
      <c r="H31" s="105"/>
      <c r="I31" s="111">
        <f>IF(Mat_outillage[[#This Row],[MOTIF]]="",0,Mat_outillage[[#This Row],[MONTANT HTVA REALISE]])</f>
        <v>0</v>
      </c>
      <c r="J31" s="32"/>
      <c r="L31" s="55">
        <f t="shared" si="1"/>
        <v>0</v>
      </c>
    </row>
    <row r="32" spans="1:12" ht="15.75" thickBot="1">
      <c r="A32" s="204" t="str">
        <f>IF(ISBLANK(Mat_outillage[[#This Row],[DATE]]),"",ROW(Mat_outillage[[#This Row],[NUM]])-ROW($A$19))</f>
        <v/>
      </c>
      <c r="B32" s="61"/>
      <c r="C32" s="66"/>
      <c r="D32" s="127"/>
      <c r="E32" s="66"/>
      <c r="F32" s="37"/>
      <c r="G32" s="27"/>
      <c r="H32" s="105"/>
      <c r="I32" s="111">
        <f>IF(Mat_outillage[[#This Row],[MOTIF]]="",0,Mat_outillage[[#This Row],[MONTANT HTVA REALISE]])</f>
        <v>0</v>
      </c>
      <c r="J32" s="32"/>
      <c r="L32" s="55">
        <f t="shared" si="1"/>
        <v>0</v>
      </c>
    </row>
    <row r="33" spans="1:12" ht="15.75" thickBot="1">
      <c r="A33" s="204" t="str">
        <f>IF(ISBLANK(Mat_outillage[[#This Row],[DATE]]),"",ROW(Mat_outillage[[#This Row],[NUM]])-ROW($A$19))</f>
        <v/>
      </c>
      <c r="B33" s="61"/>
      <c r="C33" s="66"/>
      <c r="D33" s="127"/>
      <c r="E33" s="66"/>
      <c r="F33" s="37"/>
      <c r="G33" s="27"/>
      <c r="H33" s="105"/>
      <c r="I33" s="111">
        <f>IF(Mat_outillage[[#This Row],[MOTIF]]="",0,Mat_outillage[[#This Row],[MONTANT HTVA REALISE]])</f>
        <v>0</v>
      </c>
      <c r="J33" s="32"/>
      <c r="L33" s="55">
        <f t="shared" si="1"/>
        <v>0</v>
      </c>
    </row>
    <row r="34" spans="1:12" ht="15.75" thickBot="1">
      <c r="A34" s="204" t="str">
        <f>IF(ISBLANK(Mat_outillage[[#This Row],[DATE]]),"",ROW(Mat_outillage[[#This Row],[NUM]])-ROW($A$19))</f>
        <v/>
      </c>
      <c r="B34" s="117"/>
      <c r="C34" s="121"/>
      <c r="D34" s="122"/>
      <c r="E34" s="121"/>
      <c r="F34" s="94"/>
      <c r="G34" s="27"/>
      <c r="H34" s="105"/>
      <c r="I34" s="111">
        <f>IF(Mat_outillage[[#This Row],[MOTIF]]="",0,Mat_outillage[[#This Row],[MONTANT HTVA REALISE]])</f>
        <v>0</v>
      </c>
      <c r="J34" s="32"/>
      <c r="L34" s="55">
        <f t="shared" si="1"/>
        <v>0</v>
      </c>
    </row>
    <row r="35" spans="1:12" ht="15.75" thickBot="1">
      <c r="A35" s="204" t="str">
        <f>IF(ISBLANK(Mat_outillage[[#This Row],[DATE]]),"",ROW(Mat_outillage[[#This Row],[NUM]])-ROW($A$19))</f>
        <v/>
      </c>
      <c r="B35" s="33"/>
      <c r="C35" s="98"/>
      <c r="D35" s="99"/>
      <c r="E35" s="98"/>
      <c r="F35" s="95"/>
      <c r="G35" s="27"/>
      <c r="H35" s="105"/>
      <c r="I35" s="111">
        <f>IF(Mat_outillage[[#This Row],[MOTIF]]="",0,Mat_outillage[[#This Row],[MONTANT HTVA REALISE]])</f>
        <v>0</v>
      </c>
      <c r="J35" s="32"/>
      <c r="L35" s="55">
        <f t="shared" si="1"/>
        <v>0</v>
      </c>
    </row>
    <row r="36" spans="1:12" ht="15.75" thickBot="1">
      <c r="A36" s="204" t="str">
        <f>IF(ISBLANK(Mat_outillage[[#This Row],[DATE]]),"",ROW(Mat_outillage[[#This Row],[NUM]])-ROW($A$19))</f>
        <v/>
      </c>
      <c r="B36" s="33"/>
      <c r="C36" s="98"/>
      <c r="D36" s="99"/>
      <c r="E36" s="98"/>
      <c r="F36" s="95"/>
      <c r="G36" s="27"/>
      <c r="H36" s="105"/>
      <c r="I36" s="111">
        <f>IF(Mat_outillage[[#This Row],[MOTIF]]="",0,Mat_outillage[[#This Row],[MONTANT HTVA REALISE]])</f>
        <v>0</v>
      </c>
      <c r="J36" s="32"/>
      <c r="L36" s="55">
        <f t="shared" si="1"/>
        <v>0</v>
      </c>
    </row>
    <row r="37" spans="1:12" ht="15.75" thickBot="1">
      <c r="A37" s="204" t="str">
        <f>IF(ISBLANK(Mat_outillage[[#This Row],[DATE]]),"",ROW(Mat_outillage[[#This Row],[NUM]])-ROW($A$19))</f>
        <v/>
      </c>
      <c r="B37" s="33"/>
      <c r="C37" s="98"/>
      <c r="D37" s="99"/>
      <c r="E37" s="98"/>
      <c r="F37" s="95"/>
      <c r="G37" s="27"/>
      <c r="H37" s="105"/>
      <c r="I37" s="111">
        <f>IF(Mat_outillage[[#This Row],[MOTIF]]="",0,Mat_outillage[[#This Row],[MONTANT HTVA REALISE]])</f>
        <v>0</v>
      </c>
      <c r="J37" s="32"/>
      <c r="L37" s="55">
        <f t="shared" si="1"/>
        <v>0</v>
      </c>
    </row>
    <row r="38" spans="1:12" ht="15.75" thickBot="1">
      <c r="A38" s="204" t="str">
        <f>IF(ISBLANK(Mat_outillage[[#This Row],[DATE]]),"",ROW(Mat_outillage[[#This Row],[NUM]])-ROW($A$19))</f>
        <v/>
      </c>
      <c r="B38" s="33"/>
      <c r="C38" s="98"/>
      <c r="D38" s="99"/>
      <c r="E38" s="98"/>
      <c r="F38" s="95"/>
      <c r="G38" s="27"/>
      <c r="H38" s="105"/>
      <c r="I38" s="111">
        <f>IF(Mat_outillage[[#This Row],[MOTIF]]="",0,Mat_outillage[[#This Row],[MONTANT HTVA REALISE]])</f>
        <v>0</v>
      </c>
      <c r="J38" s="32"/>
      <c r="L38" s="55">
        <f t="shared" si="1"/>
        <v>0</v>
      </c>
    </row>
    <row r="39" spans="1:12" ht="15.75" thickBot="1">
      <c r="A39" s="204" t="str">
        <f>IF(ISBLANK(Mat_outillage[[#This Row],[DATE]]),"",ROW(Mat_outillage[[#This Row],[NUM]])-ROW($A$19))</f>
        <v/>
      </c>
      <c r="B39" s="33"/>
      <c r="C39" s="98"/>
      <c r="D39" s="99"/>
      <c r="E39" s="98"/>
      <c r="F39" s="95"/>
      <c r="G39" s="27"/>
      <c r="H39" s="105"/>
      <c r="I39" s="111">
        <f>IF(Mat_outillage[[#This Row],[MOTIF]]="",0,Mat_outillage[[#This Row],[MONTANT HTVA REALISE]])</f>
        <v>0</v>
      </c>
      <c r="J39" s="32"/>
      <c r="L39" s="55">
        <f t="shared" si="1"/>
        <v>0</v>
      </c>
    </row>
    <row r="40" spans="1:12" ht="15.75" thickBot="1">
      <c r="A40" s="204" t="str">
        <f>IF(ISBLANK(Mat_outillage[[#This Row],[DATE]]),"",ROW(Mat_outillage[[#This Row],[NUM]])-ROW($A$19))</f>
        <v/>
      </c>
      <c r="B40" s="33"/>
      <c r="C40" s="98"/>
      <c r="D40" s="99"/>
      <c r="E40" s="98"/>
      <c r="F40" s="95"/>
      <c r="G40" s="27"/>
      <c r="H40" s="105"/>
      <c r="I40" s="111">
        <f>IF(Mat_outillage[[#This Row],[MOTIF]]="",0,Mat_outillage[[#This Row],[MONTANT HTVA REALISE]])</f>
        <v>0</v>
      </c>
      <c r="J40" s="32"/>
      <c r="L40" s="55">
        <f t="shared" si="1"/>
        <v>0</v>
      </c>
    </row>
    <row r="41" spans="1:12" ht="15.75" thickBot="1">
      <c r="A41" s="204" t="str">
        <f>IF(ISBLANK(Mat_outillage[[#This Row],[DATE]]),"",ROW(Mat_outillage[[#This Row],[NUM]])-ROW($A$19))</f>
        <v/>
      </c>
      <c r="B41" s="33"/>
      <c r="C41" s="98"/>
      <c r="D41" s="99"/>
      <c r="E41" s="98"/>
      <c r="F41" s="95"/>
      <c r="G41" s="27"/>
      <c r="H41" s="105"/>
      <c r="I41" s="111">
        <f>IF(Mat_outillage[[#This Row],[MOTIF]]="",0,Mat_outillage[[#This Row],[MONTANT HTVA REALISE]])</f>
        <v>0</v>
      </c>
      <c r="J41" s="32"/>
      <c r="L41" s="55">
        <f t="shared" si="1"/>
        <v>0</v>
      </c>
    </row>
    <row r="42" spans="1:12" ht="15.75" thickBot="1">
      <c r="A42" s="204" t="str">
        <f>IF(ISBLANK(Mat_outillage[[#This Row],[DATE]]),"",ROW(Mat_outillage[[#This Row],[NUM]])-ROW($A$19))</f>
        <v/>
      </c>
      <c r="B42" s="33"/>
      <c r="C42" s="98"/>
      <c r="D42" s="99"/>
      <c r="E42" s="98"/>
      <c r="F42" s="95"/>
      <c r="G42" s="27"/>
      <c r="H42" s="105"/>
      <c r="I42" s="111">
        <f>IF(Mat_outillage[[#This Row],[MOTIF]]="",0,Mat_outillage[[#This Row],[MONTANT HTVA REALISE]])</f>
        <v>0</v>
      </c>
      <c r="J42" s="32"/>
      <c r="L42" s="55">
        <f t="shared" si="1"/>
        <v>0</v>
      </c>
    </row>
    <row r="43" spans="1:12" ht="15.75" thickBot="1">
      <c r="A43" s="204" t="str">
        <f>IF(ISBLANK(Mat_outillage[[#This Row],[DATE]]),"",ROW(Mat_outillage[[#This Row],[NUM]])-ROW($A$19))</f>
        <v/>
      </c>
      <c r="B43" s="33"/>
      <c r="C43" s="98"/>
      <c r="D43" s="99"/>
      <c r="E43" s="98"/>
      <c r="F43" s="95"/>
      <c r="G43" s="27"/>
      <c r="H43" s="105"/>
      <c r="I43" s="111">
        <f>IF(Mat_outillage[[#This Row],[MOTIF]]="",0,Mat_outillage[[#This Row],[MONTANT HTVA REALISE]])</f>
        <v>0</v>
      </c>
      <c r="J43" s="32"/>
      <c r="L43" s="55">
        <f t="shared" si="1"/>
        <v>0</v>
      </c>
    </row>
    <row r="44" spans="1:12" ht="15.75" thickBot="1">
      <c r="A44" s="204" t="str">
        <f>IF(ISBLANK(Mat_outillage[[#This Row],[DATE]]),"",ROW(Mat_outillage[[#This Row],[NUM]])-ROW($A$19))</f>
        <v/>
      </c>
      <c r="B44" s="33"/>
      <c r="C44" s="98"/>
      <c r="D44" s="99"/>
      <c r="E44" s="98"/>
      <c r="F44" s="95"/>
      <c r="G44" s="27"/>
      <c r="H44" s="105"/>
      <c r="I44" s="111">
        <f>IF(Mat_outillage[[#This Row],[MOTIF]]="",0,Mat_outillage[[#This Row],[MONTANT HTVA REALISE]])</f>
        <v>0</v>
      </c>
      <c r="J44" s="32"/>
      <c r="L44" s="55">
        <f t="shared" si="1"/>
        <v>0</v>
      </c>
    </row>
    <row r="45" spans="1:12" ht="15.75" thickBot="1">
      <c r="A45" s="204" t="str">
        <f>IF(ISBLANK(Mat_outillage[[#This Row],[DATE]]),"",ROW(Mat_outillage[[#This Row],[NUM]])-ROW($A$19))</f>
        <v/>
      </c>
      <c r="B45" s="33"/>
      <c r="C45" s="98"/>
      <c r="D45" s="99"/>
      <c r="E45" s="98"/>
      <c r="F45" s="95"/>
      <c r="G45" s="27"/>
      <c r="H45" s="105"/>
      <c r="I45" s="111">
        <f>IF(Mat_outillage[[#This Row],[MOTIF]]="",0,Mat_outillage[[#This Row],[MONTANT HTVA REALISE]])</f>
        <v>0</v>
      </c>
      <c r="J45" s="32"/>
      <c r="L45" s="55">
        <f t="shared" si="1"/>
        <v>0</v>
      </c>
    </row>
    <row r="46" spans="1:12" ht="15.75" thickBot="1">
      <c r="A46" s="204" t="str">
        <f>IF(ISBLANK(Mat_outillage[[#This Row],[DATE]]),"",ROW(Mat_outillage[[#This Row],[NUM]])-ROW($A$19))</f>
        <v/>
      </c>
      <c r="B46" s="33"/>
      <c r="C46" s="98"/>
      <c r="D46" s="99"/>
      <c r="E46" s="98"/>
      <c r="F46" s="95"/>
      <c r="G46" s="27"/>
      <c r="H46" s="105"/>
      <c r="I46" s="111">
        <f>IF(Mat_outillage[[#This Row],[MOTIF]]="",0,Mat_outillage[[#This Row],[MONTANT HTVA REALISE]])</f>
        <v>0</v>
      </c>
      <c r="J46" s="32"/>
      <c r="L46" s="55">
        <f t="shared" si="1"/>
        <v>0</v>
      </c>
    </row>
    <row r="47" spans="1:12" ht="15.75" thickBot="1">
      <c r="A47" s="204" t="str">
        <f>IF(ISBLANK(Mat_outillage[[#This Row],[DATE]]),"",ROW(Mat_outillage[[#This Row],[NUM]])-ROW($A$19))</f>
        <v/>
      </c>
      <c r="B47" s="33"/>
      <c r="C47" s="98"/>
      <c r="D47" s="99"/>
      <c r="E47" s="98"/>
      <c r="F47" s="95"/>
      <c r="G47" s="27"/>
      <c r="H47" s="105"/>
      <c r="I47" s="111">
        <f>IF(Mat_outillage[[#This Row],[MOTIF]]="",0,Mat_outillage[[#This Row],[MONTANT HTVA REALISE]])</f>
        <v>0</v>
      </c>
      <c r="J47" s="32"/>
      <c r="L47" s="55">
        <f t="shared" si="1"/>
        <v>0</v>
      </c>
    </row>
    <row r="48" spans="1:12" ht="15.75" thickBot="1">
      <c r="A48" s="204" t="str">
        <f>IF(ISBLANK(Mat_outillage[[#This Row],[DATE]]),"",ROW(Mat_outillage[[#This Row],[NUM]])-ROW($A$19))</f>
        <v/>
      </c>
      <c r="B48" s="33"/>
      <c r="C48" s="98"/>
      <c r="D48" s="99"/>
      <c r="E48" s="98"/>
      <c r="F48" s="95"/>
      <c r="G48" s="27"/>
      <c r="H48" s="105"/>
      <c r="I48" s="111">
        <f>IF(Mat_outillage[[#This Row],[MOTIF]]="",0,Mat_outillage[[#This Row],[MONTANT HTVA REALISE]])</f>
        <v>0</v>
      </c>
      <c r="J48" s="32"/>
      <c r="L48" s="55">
        <f t="shared" si="1"/>
        <v>0</v>
      </c>
    </row>
    <row r="49" spans="1:12" ht="15.75" thickBot="1">
      <c r="A49" s="204" t="str">
        <f>IF(ISBLANK(Mat_outillage[[#This Row],[DATE]]),"",ROW(Mat_outillage[[#This Row],[NUM]])-ROW($A$19))</f>
        <v/>
      </c>
      <c r="B49" s="33"/>
      <c r="C49" s="98"/>
      <c r="D49" s="99"/>
      <c r="E49" s="98"/>
      <c r="F49" s="95"/>
      <c r="G49" s="27"/>
      <c r="H49" s="105"/>
      <c r="I49" s="111">
        <f>IF(Mat_outillage[[#This Row],[MOTIF]]="",0,Mat_outillage[[#This Row],[MONTANT HTVA REALISE]])</f>
        <v>0</v>
      </c>
      <c r="J49" s="32"/>
      <c r="L49" s="55">
        <f t="shared" si="1"/>
        <v>0</v>
      </c>
    </row>
    <row r="50" spans="1:12" ht="15.75" thickBot="1">
      <c r="A50" s="204" t="str">
        <f>IF(ISBLANK(Mat_outillage[[#This Row],[DATE]]),"",ROW(Mat_outillage[[#This Row],[NUM]])-ROW($A$19))</f>
        <v/>
      </c>
      <c r="B50" s="33"/>
      <c r="C50" s="98"/>
      <c r="D50" s="99"/>
      <c r="E50" s="98"/>
      <c r="F50" s="95"/>
      <c r="G50" s="27"/>
      <c r="H50" s="105"/>
      <c r="I50" s="111">
        <f>IF(Mat_outillage[[#This Row],[MOTIF]]="",0,Mat_outillage[[#This Row],[MONTANT HTVA REALISE]])</f>
        <v>0</v>
      </c>
      <c r="J50" s="32"/>
      <c r="L50" s="55">
        <f t="shared" si="1"/>
        <v>0</v>
      </c>
    </row>
    <row r="51" spans="1:12" ht="15.75" thickBot="1">
      <c r="A51" s="204" t="str">
        <f>IF(ISBLANK(Mat_outillage[[#This Row],[DATE]]),"",ROW(Mat_outillage[[#This Row],[NUM]])-ROW($A$19))</f>
        <v/>
      </c>
      <c r="B51" s="33"/>
      <c r="C51" s="98"/>
      <c r="D51" s="99"/>
      <c r="E51" s="98"/>
      <c r="F51" s="95"/>
      <c r="G51" s="27"/>
      <c r="H51" s="105"/>
      <c r="I51" s="111">
        <f>IF(Mat_outillage[[#This Row],[MOTIF]]="",0,Mat_outillage[[#This Row],[MONTANT HTVA REALISE]])</f>
        <v>0</v>
      </c>
      <c r="J51" s="32"/>
      <c r="L51" s="55">
        <f t="shared" si="1"/>
        <v>0</v>
      </c>
    </row>
    <row r="52" spans="1:12" ht="15.75" thickBot="1">
      <c r="A52" s="204" t="str">
        <f>IF(ISBLANK(Mat_outillage[[#This Row],[DATE]]),"",ROW(Mat_outillage[[#This Row],[NUM]])-ROW($A$19))</f>
        <v/>
      </c>
      <c r="B52" s="33"/>
      <c r="C52" s="98"/>
      <c r="D52" s="99"/>
      <c r="E52" s="98"/>
      <c r="F52" s="95"/>
      <c r="G52" s="27"/>
      <c r="H52" s="105"/>
      <c r="I52" s="111">
        <f>IF(Mat_outillage[[#This Row],[MOTIF]]="",0,Mat_outillage[[#This Row],[MONTANT HTVA REALISE]])</f>
        <v>0</v>
      </c>
      <c r="J52" s="32"/>
      <c r="L52" s="55">
        <f t="shared" si="1"/>
        <v>0</v>
      </c>
    </row>
    <row r="53" spans="1:12" ht="15.75" thickBot="1">
      <c r="A53" s="204" t="str">
        <f>IF(ISBLANK(Mat_outillage[[#This Row],[DATE]]),"",ROW(Mat_outillage[[#This Row],[NUM]])-ROW($A$19))</f>
        <v/>
      </c>
      <c r="B53" s="33"/>
      <c r="C53" s="98"/>
      <c r="D53" s="99"/>
      <c r="E53" s="98"/>
      <c r="F53" s="95"/>
      <c r="G53" s="27"/>
      <c r="H53" s="105"/>
      <c r="I53" s="111">
        <f>IF(Mat_outillage[[#This Row],[MOTIF]]="",0,Mat_outillage[[#This Row],[MONTANT HTVA REALISE]])</f>
        <v>0</v>
      </c>
      <c r="J53" s="32"/>
      <c r="L53" s="55">
        <f t="shared" si="1"/>
        <v>0</v>
      </c>
    </row>
    <row r="54" spans="1:12" ht="15.75" thickBot="1">
      <c r="A54" s="204" t="str">
        <f>IF(ISBLANK(Mat_outillage[[#This Row],[DATE]]),"",ROW(Mat_outillage[[#This Row],[NUM]])-ROW($A$19))</f>
        <v/>
      </c>
      <c r="B54" s="33"/>
      <c r="C54" s="98"/>
      <c r="D54" s="99"/>
      <c r="E54" s="98"/>
      <c r="F54" s="95"/>
      <c r="G54" s="27"/>
      <c r="H54" s="105"/>
      <c r="I54" s="111">
        <f>IF(Mat_outillage[[#This Row],[MOTIF]]="",0,Mat_outillage[[#This Row],[MONTANT HTVA REALISE]])</f>
        <v>0</v>
      </c>
      <c r="J54" s="32"/>
      <c r="L54" s="55">
        <f t="shared" si="1"/>
        <v>0</v>
      </c>
    </row>
    <row r="55" spans="1:12" ht="15.75" thickBot="1">
      <c r="A55" s="204" t="str">
        <f>IF(ISBLANK(Mat_outillage[[#This Row],[DATE]]),"",ROW(Mat_outillage[[#This Row],[NUM]])-ROW($A$19))</f>
        <v/>
      </c>
      <c r="B55" s="33"/>
      <c r="C55" s="98"/>
      <c r="D55" s="99"/>
      <c r="E55" s="98"/>
      <c r="F55" s="95"/>
      <c r="G55" s="27"/>
      <c r="H55" s="105"/>
      <c r="I55" s="111">
        <f>IF(Mat_outillage[[#This Row],[MOTIF]]="",0,Mat_outillage[[#This Row],[MONTANT HTVA REALISE]])</f>
        <v>0</v>
      </c>
      <c r="J55" s="32"/>
      <c r="L55" s="55">
        <f t="shared" si="1"/>
        <v>0</v>
      </c>
    </row>
    <row r="56" spans="1:12" ht="15.75" thickBot="1">
      <c r="A56" s="204" t="str">
        <f>IF(ISBLANK(Mat_outillage[[#This Row],[DATE]]),"",ROW(Mat_outillage[[#This Row],[NUM]])-ROW($A$19))</f>
        <v/>
      </c>
      <c r="B56" s="33"/>
      <c r="C56" s="98"/>
      <c r="D56" s="99"/>
      <c r="E56" s="98"/>
      <c r="F56" s="95"/>
      <c r="G56" s="27"/>
      <c r="H56" s="105"/>
      <c r="I56" s="111">
        <f>IF(Mat_outillage[[#This Row],[MOTIF]]="",0,Mat_outillage[[#This Row],[MONTANT HTVA REALISE]])</f>
        <v>0</v>
      </c>
      <c r="J56" s="32"/>
      <c r="L56" s="55">
        <f t="shared" si="1"/>
        <v>0</v>
      </c>
    </row>
    <row r="57" spans="1:12" ht="15.75" thickBot="1">
      <c r="A57" s="204" t="str">
        <f>IF(ISBLANK(Mat_outillage[[#This Row],[DATE]]),"",ROW(Mat_outillage[[#This Row],[NUM]])-ROW($A$19))</f>
        <v/>
      </c>
      <c r="B57" s="33"/>
      <c r="C57" s="98"/>
      <c r="D57" s="99"/>
      <c r="E57" s="98"/>
      <c r="F57" s="95"/>
      <c r="G57" s="27"/>
      <c r="H57" s="105"/>
      <c r="I57" s="111">
        <f>IF(Mat_outillage[[#This Row],[MOTIF]]="",0,Mat_outillage[[#This Row],[MONTANT HTVA REALISE]])</f>
        <v>0</v>
      </c>
      <c r="J57" s="32"/>
      <c r="L57" s="55">
        <f t="shared" si="1"/>
        <v>0</v>
      </c>
    </row>
    <row r="58" spans="1:12" ht="15.75" thickBot="1">
      <c r="A58" s="204" t="str">
        <f>IF(ISBLANK(Mat_outillage[[#This Row],[DATE]]),"",ROW(Mat_outillage[[#This Row],[NUM]])-ROW($A$19))</f>
        <v/>
      </c>
      <c r="B58" s="33"/>
      <c r="C58" s="98"/>
      <c r="D58" s="99"/>
      <c r="E58" s="98"/>
      <c r="F58" s="95"/>
      <c r="G58" s="27"/>
      <c r="H58" s="105"/>
      <c r="I58" s="111">
        <f>IF(Mat_outillage[[#This Row],[MOTIF]]="",0,Mat_outillage[[#This Row],[MONTANT HTVA REALISE]])</f>
        <v>0</v>
      </c>
      <c r="J58" s="32"/>
      <c r="L58" s="55">
        <f t="shared" si="1"/>
        <v>0</v>
      </c>
    </row>
    <row r="59" spans="1:12" ht="15.75" thickBot="1">
      <c r="A59" s="204" t="str">
        <f>IF(ISBLANK(Mat_outillage[[#This Row],[DATE]]),"",ROW(Mat_outillage[[#This Row],[NUM]])-ROW($A$19))</f>
        <v/>
      </c>
      <c r="B59" s="33"/>
      <c r="C59" s="98"/>
      <c r="D59" s="99"/>
      <c r="E59" s="98"/>
      <c r="F59" s="95"/>
      <c r="G59" s="27"/>
      <c r="H59" s="105"/>
      <c r="I59" s="111">
        <f>IF(Mat_outillage[[#This Row],[MOTIF]]="",0,Mat_outillage[[#This Row],[MONTANT HTVA REALISE]])</f>
        <v>0</v>
      </c>
      <c r="J59" s="32"/>
      <c r="L59" s="55">
        <f t="shared" si="1"/>
        <v>0</v>
      </c>
    </row>
    <row r="60" spans="1:12" ht="15.75" thickBot="1">
      <c r="A60" s="204" t="str">
        <f>IF(ISBLANK(Mat_outillage[[#This Row],[DATE]]),"",ROW(Mat_outillage[[#This Row],[NUM]])-ROW($A$19))</f>
        <v/>
      </c>
      <c r="B60" s="33"/>
      <c r="C60" s="98"/>
      <c r="D60" s="99"/>
      <c r="E60" s="98"/>
      <c r="F60" s="95"/>
      <c r="G60" s="27"/>
      <c r="H60" s="105"/>
      <c r="I60" s="111">
        <f>IF(Mat_outillage[[#This Row],[MOTIF]]="",0,Mat_outillage[[#This Row],[MONTANT HTVA REALISE]])</f>
        <v>0</v>
      </c>
      <c r="J60" s="32"/>
      <c r="L60" s="55">
        <f t="shared" si="1"/>
        <v>0</v>
      </c>
    </row>
    <row r="61" spans="1:12" ht="15.75" thickBot="1">
      <c r="A61" s="204" t="str">
        <f>IF(ISBLANK(Mat_outillage[[#This Row],[DATE]]),"",ROW(Mat_outillage[[#This Row],[NUM]])-ROW($A$19))</f>
        <v/>
      </c>
      <c r="B61" s="33"/>
      <c r="C61" s="98"/>
      <c r="D61" s="99"/>
      <c r="E61" s="98"/>
      <c r="F61" s="95"/>
      <c r="G61" s="27"/>
      <c r="H61" s="105"/>
      <c r="I61" s="111">
        <f>IF(Mat_outillage[[#This Row],[MOTIF]]="",0,Mat_outillage[[#This Row],[MONTANT HTVA REALISE]])</f>
        <v>0</v>
      </c>
      <c r="J61" s="32"/>
      <c r="L61" s="55">
        <f t="shared" si="1"/>
        <v>0</v>
      </c>
    </row>
    <row r="62" spans="1:12" ht="15.75" thickBot="1">
      <c r="A62" s="204" t="str">
        <f>IF(ISBLANK(Mat_outillage[[#This Row],[DATE]]),"",ROW(Mat_outillage[[#This Row],[NUM]])-ROW($A$19))</f>
        <v/>
      </c>
      <c r="B62" s="33"/>
      <c r="C62" s="98"/>
      <c r="D62" s="99"/>
      <c r="E62" s="98"/>
      <c r="F62" s="95"/>
      <c r="G62" s="27"/>
      <c r="H62" s="105"/>
      <c r="I62" s="111">
        <f>IF(Mat_outillage[[#This Row],[MOTIF]]="",0,Mat_outillage[[#This Row],[MONTANT HTVA REALISE]])</f>
        <v>0</v>
      </c>
      <c r="J62" s="32"/>
      <c r="L62" s="55">
        <f t="shared" si="1"/>
        <v>0</v>
      </c>
    </row>
    <row r="63" spans="1:12" ht="15.75" thickBot="1">
      <c r="A63" s="204" t="str">
        <f>IF(ISBLANK(Mat_outillage[[#This Row],[DATE]]),"",ROW(Mat_outillage[[#This Row],[NUM]])-ROW($A$19))</f>
        <v/>
      </c>
      <c r="B63" s="33"/>
      <c r="C63" s="98"/>
      <c r="D63" s="99"/>
      <c r="E63" s="98"/>
      <c r="F63" s="95"/>
      <c r="G63" s="27"/>
      <c r="H63" s="105"/>
      <c r="I63" s="111">
        <f>IF(Mat_outillage[[#This Row],[MOTIF]]="",0,Mat_outillage[[#This Row],[MONTANT HTVA REALISE]])</f>
        <v>0</v>
      </c>
      <c r="J63" s="32"/>
      <c r="L63" s="55">
        <f t="shared" si="1"/>
        <v>0</v>
      </c>
    </row>
    <row r="64" spans="1:12" ht="15.75" thickBot="1">
      <c r="A64" s="204" t="str">
        <f>IF(ISBLANK(Mat_outillage[[#This Row],[DATE]]),"",ROW(Mat_outillage[[#This Row],[NUM]])-ROW($A$19))</f>
        <v/>
      </c>
      <c r="B64" s="33"/>
      <c r="C64" s="98"/>
      <c r="D64" s="99"/>
      <c r="E64" s="98"/>
      <c r="F64" s="95"/>
      <c r="G64" s="27"/>
      <c r="H64" s="105"/>
      <c r="I64" s="111">
        <f>IF(Mat_outillage[[#This Row],[MOTIF]]="",0,Mat_outillage[[#This Row],[MONTANT HTVA REALISE]])</f>
        <v>0</v>
      </c>
      <c r="J64" s="32"/>
      <c r="L64" s="55">
        <f t="shared" si="1"/>
        <v>0</v>
      </c>
    </row>
    <row r="65" spans="1:12" ht="15.75" thickBot="1">
      <c r="A65" s="204" t="str">
        <f>IF(ISBLANK(Mat_outillage[[#This Row],[DATE]]),"",ROW(Mat_outillage[[#This Row],[NUM]])-ROW($A$19))</f>
        <v/>
      </c>
      <c r="B65" s="33"/>
      <c r="C65" s="98"/>
      <c r="D65" s="99"/>
      <c r="E65" s="98"/>
      <c r="F65" s="95"/>
      <c r="G65" s="27"/>
      <c r="H65" s="105"/>
      <c r="I65" s="111">
        <f>IF(Mat_outillage[[#This Row],[MOTIF]]="",0,Mat_outillage[[#This Row],[MONTANT HTVA REALISE]])</f>
        <v>0</v>
      </c>
      <c r="J65" s="32"/>
      <c r="L65" s="55">
        <f t="shared" si="1"/>
        <v>0</v>
      </c>
    </row>
    <row r="66" spans="1:12" ht="15.75" thickBot="1">
      <c r="A66" s="204" t="str">
        <f>IF(ISBLANK(Mat_outillage[[#This Row],[DATE]]),"",ROW(Mat_outillage[[#This Row],[NUM]])-ROW($A$19))</f>
        <v/>
      </c>
      <c r="B66" s="33"/>
      <c r="C66" s="98"/>
      <c r="D66" s="99"/>
      <c r="E66" s="98"/>
      <c r="F66" s="95"/>
      <c r="G66" s="27"/>
      <c r="H66" s="105"/>
      <c r="I66" s="111">
        <f>IF(Mat_outillage[[#This Row],[MOTIF]]="",0,Mat_outillage[[#This Row],[MONTANT HTVA REALISE]])</f>
        <v>0</v>
      </c>
      <c r="J66" s="32"/>
      <c r="L66" s="55">
        <f t="shared" si="1"/>
        <v>0</v>
      </c>
    </row>
    <row r="67" spans="1:12" ht="15.75" thickBot="1">
      <c r="A67" s="204" t="str">
        <f>IF(ISBLANK(Mat_outillage[[#This Row],[DATE]]),"",ROW(Mat_outillage[[#This Row],[NUM]])-ROW($A$19))</f>
        <v/>
      </c>
      <c r="B67" s="33"/>
      <c r="C67" s="98"/>
      <c r="D67" s="99"/>
      <c r="E67" s="98"/>
      <c r="F67" s="95"/>
      <c r="G67" s="27"/>
      <c r="H67" s="105"/>
      <c r="I67" s="111">
        <f>IF(Mat_outillage[[#This Row],[MOTIF]]="",0,Mat_outillage[[#This Row],[MONTANT HTVA REALISE]])</f>
        <v>0</v>
      </c>
      <c r="J67" s="32"/>
      <c r="L67" s="55">
        <f t="shared" si="1"/>
        <v>0</v>
      </c>
    </row>
    <row r="68" spans="1:12" ht="15.75" thickBot="1">
      <c r="A68" s="204" t="str">
        <f>IF(ISBLANK(Mat_outillage[[#This Row],[DATE]]),"",ROW(Mat_outillage[[#This Row],[NUM]])-ROW($A$19))</f>
        <v/>
      </c>
      <c r="B68" s="33"/>
      <c r="C68" s="98"/>
      <c r="D68" s="99"/>
      <c r="E68" s="98"/>
      <c r="F68" s="95"/>
      <c r="G68" s="27"/>
      <c r="H68" s="105"/>
      <c r="I68" s="111">
        <f>IF(Mat_outillage[[#This Row],[MOTIF]]="",0,Mat_outillage[[#This Row],[MONTANT HTVA REALISE]])</f>
        <v>0</v>
      </c>
      <c r="J68" s="32"/>
      <c r="L68" s="55">
        <f t="shared" si="1"/>
        <v>0</v>
      </c>
    </row>
    <row r="69" spans="1:12" ht="15.75" thickBot="1">
      <c r="A69" s="204" t="str">
        <f>IF(ISBLANK(Mat_outillage[[#This Row],[DATE]]),"",ROW(Mat_outillage[[#This Row],[NUM]])-ROW($A$19))</f>
        <v/>
      </c>
      <c r="B69" s="33"/>
      <c r="C69" s="98"/>
      <c r="D69" s="99"/>
      <c r="E69" s="98"/>
      <c r="F69" s="95"/>
      <c r="G69" s="27"/>
      <c r="H69" s="105"/>
      <c r="I69" s="111">
        <f>IF(Mat_outillage[[#This Row],[MOTIF]]="",0,Mat_outillage[[#This Row],[MONTANT HTVA REALISE]])</f>
        <v>0</v>
      </c>
      <c r="J69" s="32"/>
      <c r="L69" s="55">
        <f t="shared" si="1"/>
        <v>0</v>
      </c>
    </row>
    <row r="70" spans="1:12" ht="15.75" thickBot="1">
      <c r="A70" s="204" t="str">
        <f>IF(ISBLANK(Mat_outillage[[#This Row],[DATE]]),"",ROW(Mat_outillage[[#This Row],[NUM]])-ROW($A$19))</f>
        <v/>
      </c>
      <c r="B70" s="33"/>
      <c r="C70" s="98"/>
      <c r="D70" s="99"/>
      <c r="E70" s="98"/>
      <c r="F70" s="95"/>
      <c r="G70" s="27"/>
      <c r="H70" s="105"/>
      <c r="I70" s="111">
        <f>IF(Mat_outillage[[#This Row],[MOTIF]]="",0,Mat_outillage[[#This Row],[MONTANT HTVA REALISE]])</f>
        <v>0</v>
      </c>
      <c r="J70" s="32"/>
      <c r="L70" s="55">
        <f t="shared" ref="L70:L86" si="2">+F70-I70</f>
        <v>0</v>
      </c>
    </row>
    <row r="71" spans="1:12" ht="15.75" thickBot="1">
      <c r="A71" s="204" t="str">
        <f>IF(ISBLANK(Mat_outillage[[#This Row],[DATE]]),"",ROW(Mat_outillage[[#This Row],[NUM]])-ROW($A$19))</f>
        <v/>
      </c>
      <c r="B71" s="33"/>
      <c r="C71" s="98"/>
      <c r="D71" s="99"/>
      <c r="E71" s="98"/>
      <c r="F71" s="95"/>
      <c r="G71" s="27"/>
      <c r="H71" s="105"/>
      <c r="I71" s="111">
        <f>IF(Mat_outillage[[#This Row],[MOTIF]]="",0,Mat_outillage[[#This Row],[MONTANT HTVA REALISE]])</f>
        <v>0</v>
      </c>
      <c r="J71" s="32"/>
      <c r="L71" s="55">
        <f t="shared" si="2"/>
        <v>0</v>
      </c>
    </row>
    <row r="72" spans="1:12" ht="15.75" thickBot="1">
      <c r="A72" s="204" t="str">
        <f>IF(ISBLANK(Mat_outillage[[#This Row],[DATE]]),"",ROW(Mat_outillage[[#This Row],[NUM]])-ROW($A$19))</f>
        <v/>
      </c>
      <c r="B72" s="33"/>
      <c r="C72" s="98"/>
      <c r="D72" s="99"/>
      <c r="E72" s="98"/>
      <c r="F72" s="95"/>
      <c r="G72" s="27"/>
      <c r="H72" s="105"/>
      <c r="I72" s="111">
        <f>IF(Mat_outillage[[#This Row],[MOTIF]]="",0,Mat_outillage[[#This Row],[MONTANT HTVA REALISE]])</f>
        <v>0</v>
      </c>
      <c r="J72" s="32"/>
      <c r="L72" s="55">
        <f t="shared" si="2"/>
        <v>0</v>
      </c>
    </row>
    <row r="73" spans="1:12" ht="15.75" thickBot="1">
      <c r="A73" s="204" t="str">
        <f>IF(ISBLANK(Mat_outillage[[#This Row],[DATE]]),"",ROW(Mat_outillage[[#This Row],[NUM]])-ROW($A$19))</f>
        <v/>
      </c>
      <c r="B73" s="33"/>
      <c r="C73" s="98"/>
      <c r="D73" s="99"/>
      <c r="E73" s="98"/>
      <c r="F73" s="95"/>
      <c r="G73" s="27"/>
      <c r="H73" s="105"/>
      <c r="I73" s="111">
        <f>IF(Mat_outillage[[#This Row],[MOTIF]]="",0,Mat_outillage[[#This Row],[MONTANT HTVA REALISE]])</f>
        <v>0</v>
      </c>
      <c r="J73" s="32"/>
      <c r="L73" s="55">
        <f t="shared" si="2"/>
        <v>0</v>
      </c>
    </row>
    <row r="74" spans="1:12" ht="15.75" thickBot="1">
      <c r="A74" s="204" t="str">
        <f>IF(ISBLANK(Mat_outillage[[#This Row],[DATE]]),"",ROW(Mat_outillage[[#This Row],[NUM]])-ROW($A$19))</f>
        <v/>
      </c>
      <c r="B74" s="33"/>
      <c r="C74" s="98"/>
      <c r="D74" s="99"/>
      <c r="E74" s="98"/>
      <c r="F74" s="95"/>
      <c r="G74" s="27"/>
      <c r="H74" s="105"/>
      <c r="I74" s="111">
        <f>IF(Mat_outillage[[#This Row],[MOTIF]]="",0,Mat_outillage[[#This Row],[MONTANT HTVA REALISE]])</f>
        <v>0</v>
      </c>
      <c r="J74" s="32"/>
      <c r="L74" s="55">
        <f t="shared" si="2"/>
        <v>0</v>
      </c>
    </row>
    <row r="75" spans="1:12" ht="15.75" thickBot="1">
      <c r="A75" s="204" t="str">
        <f>IF(ISBLANK(Mat_outillage[[#This Row],[DATE]]),"",ROW(Mat_outillage[[#This Row],[NUM]])-ROW($A$19))</f>
        <v/>
      </c>
      <c r="B75" s="33"/>
      <c r="C75" s="98"/>
      <c r="D75" s="99"/>
      <c r="E75" s="98"/>
      <c r="F75" s="95"/>
      <c r="G75" s="27"/>
      <c r="H75" s="105"/>
      <c r="I75" s="111">
        <f>IF(Mat_outillage[[#This Row],[MOTIF]]="",0,Mat_outillage[[#This Row],[MONTANT HTVA REALISE]])</f>
        <v>0</v>
      </c>
      <c r="J75" s="32"/>
      <c r="L75" s="55">
        <f t="shared" si="2"/>
        <v>0</v>
      </c>
    </row>
    <row r="76" spans="1:12" ht="15.75" thickBot="1">
      <c r="A76" s="204" t="str">
        <f>IF(ISBLANK(Mat_outillage[[#This Row],[DATE]]),"",ROW(Mat_outillage[[#This Row],[NUM]])-ROW($A$19))</f>
        <v/>
      </c>
      <c r="B76" s="33"/>
      <c r="C76" s="98"/>
      <c r="D76" s="99"/>
      <c r="E76" s="98"/>
      <c r="F76" s="95"/>
      <c r="G76" s="27"/>
      <c r="H76" s="105"/>
      <c r="I76" s="111">
        <f>IF(Mat_outillage[[#This Row],[MOTIF]]="",0,Mat_outillage[[#This Row],[MONTANT HTVA REALISE]])</f>
        <v>0</v>
      </c>
      <c r="J76" s="32"/>
      <c r="L76" s="55">
        <f t="shared" si="2"/>
        <v>0</v>
      </c>
    </row>
    <row r="77" spans="1:12" ht="15.75" thickBot="1">
      <c r="A77" s="204" t="str">
        <f>IF(ISBLANK(Mat_outillage[[#This Row],[DATE]]),"",ROW(Mat_outillage[[#This Row],[NUM]])-ROW($A$19))</f>
        <v/>
      </c>
      <c r="B77" s="33"/>
      <c r="C77" s="98"/>
      <c r="D77" s="99"/>
      <c r="E77" s="98"/>
      <c r="F77" s="95"/>
      <c r="G77" s="27"/>
      <c r="H77" s="105"/>
      <c r="I77" s="111">
        <f>IF(Mat_outillage[[#This Row],[MOTIF]]="",0,Mat_outillage[[#This Row],[MONTANT HTVA REALISE]])</f>
        <v>0</v>
      </c>
      <c r="J77" s="32"/>
      <c r="L77" s="55">
        <f t="shared" si="2"/>
        <v>0</v>
      </c>
    </row>
    <row r="78" spans="1:12" ht="15.75" thickBot="1">
      <c r="A78" s="204" t="str">
        <f>IF(ISBLANK(Mat_outillage[[#This Row],[DATE]]),"",ROW(Mat_outillage[[#This Row],[NUM]])-ROW($A$19))</f>
        <v/>
      </c>
      <c r="B78" s="33"/>
      <c r="C78" s="98"/>
      <c r="D78" s="99"/>
      <c r="E78" s="98"/>
      <c r="F78" s="95"/>
      <c r="G78" s="27"/>
      <c r="H78" s="105"/>
      <c r="I78" s="111">
        <f>IF(Mat_outillage[[#This Row],[MOTIF]]="",0,Mat_outillage[[#This Row],[MONTANT HTVA REALISE]])</f>
        <v>0</v>
      </c>
      <c r="J78" s="32"/>
      <c r="L78" s="55">
        <f t="shared" si="2"/>
        <v>0</v>
      </c>
    </row>
    <row r="79" spans="1:12" ht="15.75" thickBot="1">
      <c r="A79" s="204" t="str">
        <f>IF(ISBLANK(Mat_outillage[[#This Row],[DATE]]),"",ROW(Mat_outillage[[#This Row],[NUM]])-ROW($A$19))</f>
        <v/>
      </c>
      <c r="B79" s="33"/>
      <c r="C79" s="98"/>
      <c r="D79" s="99"/>
      <c r="E79" s="98"/>
      <c r="F79" s="95"/>
      <c r="G79" s="27"/>
      <c r="H79" s="105"/>
      <c r="I79" s="111">
        <f>IF(Mat_outillage[[#This Row],[MOTIF]]="",0,Mat_outillage[[#This Row],[MONTANT HTVA REALISE]])</f>
        <v>0</v>
      </c>
      <c r="J79" s="32"/>
      <c r="L79" s="55">
        <f t="shared" si="2"/>
        <v>0</v>
      </c>
    </row>
    <row r="80" spans="1:12" ht="15.75" thickBot="1">
      <c r="A80" s="204" t="str">
        <f>IF(ISBLANK(Mat_outillage[[#This Row],[DATE]]),"",ROW(Mat_outillage[[#This Row],[NUM]])-ROW($A$19))</f>
        <v/>
      </c>
      <c r="B80" s="33"/>
      <c r="C80" s="98"/>
      <c r="D80" s="99"/>
      <c r="E80" s="98"/>
      <c r="F80" s="95"/>
      <c r="G80" s="27"/>
      <c r="H80" s="105"/>
      <c r="I80" s="111">
        <f>IF(Mat_outillage[[#This Row],[MOTIF]]="",0,Mat_outillage[[#This Row],[MONTANT HTVA REALISE]])</f>
        <v>0</v>
      </c>
      <c r="J80" s="32"/>
      <c r="L80" s="55">
        <f t="shared" si="2"/>
        <v>0</v>
      </c>
    </row>
    <row r="81" spans="1:12" ht="15.75" thickBot="1">
      <c r="A81" s="204" t="str">
        <f>IF(ISBLANK(Mat_outillage[[#This Row],[DATE]]),"",ROW(Mat_outillage[[#This Row],[NUM]])-ROW($A$19))</f>
        <v/>
      </c>
      <c r="B81" s="33"/>
      <c r="C81" s="98"/>
      <c r="D81" s="99"/>
      <c r="E81" s="98"/>
      <c r="F81" s="95"/>
      <c r="G81" s="27"/>
      <c r="H81" s="105"/>
      <c r="I81" s="111">
        <f>IF(Mat_outillage[[#This Row],[MOTIF]]="",0,Mat_outillage[[#This Row],[MONTANT HTVA REALISE]])</f>
        <v>0</v>
      </c>
      <c r="J81" s="32"/>
      <c r="L81" s="55">
        <f t="shared" si="2"/>
        <v>0</v>
      </c>
    </row>
    <row r="82" spans="1:12" ht="15.75" thickBot="1">
      <c r="A82" s="204" t="str">
        <f>IF(ISBLANK(Mat_outillage[[#This Row],[DATE]]),"",ROW(Mat_outillage[[#This Row],[NUM]])-ROW($A$19))</f>
        <v/>
      </c>
      <c r="B82" s="33"/>
      <c r="C82" s="98"/>
      <c r="D82" s="99"/>
      <c r="E82" s="98"/>
      <c r="F82" s="95"/>
      <c r="G82" s="27"/>
      <c r="H82" s="105"/>
      <c r="I82" s="111">
        <f>IF(Mat_outillage[[#This Row],[MOTIF]]="",0,Mat_outillage[[#This Row],[MONTANT HTVA REALISE]])</f>
        <v>0</v>
      </c>
      <c r="J82" s="32"/>
      <c r="L82" s="55">
        <f t="shared" si="2"/>
        <v>0</v>
      </c>
    </row>
    <row r="83" spans="1:12" ht="15.75" thickBot="1">
      <c r="A83" s="204" t="str">
        <f>IF(ISBLANK(Mat_outillage[[#This Row],[DATE]]),"",ROW(Mat_outillage[[#This Row],[NUM]])-ROW($A$19))</f>
        <v/>
      </c>
      <c r="B83" s="33"/>
      <c r="C83" s="98"/>
      <c r="D83" s="99"/>
      <c r="E83" s="98"/>
      <c r="F83" s="95"/>
      <c r="G83" s="27"/>
      <c r="H83" s="105"/>
      <c r="I83" s="111">
        <f>IF(Mat_outillage[[#This Row],[MOTIF]]="",0,Mat_outillage[[#This Row],[MONTANT HTVA REALISE]])</f>
        <v>0</v>
      </c>
      <c r="J83" s="32"/>
      <c r="L83" s="55">
        <f t="shared" si="2"/>
        <v>0</v>
      </c>
    </row>
    <row r="84" spans="1:12" ht="15.75" thickBot="1">
      <c r="A84" s="204" t="str">
        <f>IF(ISBLANK(Mat_outillage[[#This Row],[DATE]]),"",ROW(Mat_outillage[[#This Row],[NUM]])-ROW($A$19))</f>
        <v/>
      </c>
      <c r="B84" s="33"/>
      <c r="C84" s="98"/>
      <c r="D84" s="99"/>
      <c r="E84" s="98"/>
      <c r="F84" s="95"/>
      <c r="G84" s="27"/>
      <c r="H84" s="105"/>
      <c r="I84" s="111">
        <f>IF(Mat_outillage[[#This Row],[MOTIF]]="",0,Mat_outillage[[#This Row],[MONTANT HTVA REALISE]])</f>
        <v>0</v>
      </c>
      <c r="J84" s="32"/>
      <c r="L84" s="55">
        <f t="shared" si="2"/>
        <v>0</v>
      </c>
    </row>
    <row r="85" spans="1:12" ht="15.75" thickBot="1">
      <c r="A85" s="204" t="str">
        <f>IF(ISBLANK(Mat_outillage[[#This Row],[DATE]]),"",ROW(Mat_outillage[[#This Row],[NUM]])-ROW($A$19))</f>
        <v/>
      </c>
      <c r="B85" s="33"/>
      <c r="C85" s="98"/>
      <c r="D85" s="99"/>
      <c r="E85" s="98"/>
      <c r="F85" s="95"/>
      <c r="G85" s="27"/>
      <c r="H85" s="105"/>
      <c r="I85" s="111">
        <f>IF(Mat_outillage[[#This Row],[MOTIF]]="",0,Mat_outillage[[#This Row],[MONTANT HTVA REALISE]])</f>
        <v>0</v>
      </c>
      <c r="J85" s="32"/>
      <c r="L85" s="55">
        <f t="shared" si="2"/>
        <v>0</v>
      </c>
    </row>
    <row r="86" spans="1:12" ht="15.75" thickBot="1">
      <c r="A86" s="204" t="str">
        <f>IF(ISBLANK(Mat_outillage[[#This Row],[DATE]]),"",ROW(Mat_outillage[[#This Row],[NUM]])-ROW($A$19))</f>
        <v/>
      </c>
      <c r="B86" s="33"/>
      <c r="C86" s="98"/>
      <c r="D86" s="99"/>
      <c r="E86" s="98"/>
      <c r="F86" s="95"/>
      <c r="G86" s="27"/>
      <c r="H86" s="105"/>
      <c r="I86" s="111">
        <f>IF(Mat_outillage[[#This Row],[MOTIF]]="",0,Mat_outillage[[#This Row],[MONTANT HTVA REALISE]])</f>
        <v>0</v>
      </c>
      <c r="J86" s="32"/>
      <c r="L86" s="55">
        <f t="shared" si="2"/>
        <v>0</v>
      </c>
    </row>
    <row r="87" spans="1:12" ht="15.75" thickBot="1">
      <c r="A87" s="204" t="str">
        <f>IF(ISBLANK(Mat_outillage[[#This Row],[DATE]]),"",ROW(Mat_outillage[[#This Row],[NUM]])-ROW($A$19))</f>
        <v/>
      </c>
      <c r="B87" s="33"/>
      <c r="C87" s="98"/>
      <c r="D87" s="99"/>
      <c r="E87" s="98"/>
      <c r="F87" s="95"/>
      <c r="G87" s="27"/>
      <c r="H87" s="105"/>
      <c r="I87" s="111">
        <f>IF(Mat_outillage[[#This Row],[MOTIF]]="",0,Mat_outillage[[#This Row],[MONTANT HTVA REALISE]])</f>
        <v>0</v>
      </c>
      <c r="J87" s="32"/>
      <c r="L87" s="55">
        <f t="shared" ref="L87:L88" si="3">+F87-I87</f>
        <v>0</v>
      </c>
    </row>
    <row r="88" spans="1:12" ht="15.75" thickBot="1">
      <c r="A88" s="204" t="str">
        <f>IF(ISBLANK(Mat_outillage[[#This Row],[DATE]]),"",ROW(Mat_outillage[[#This Row],[NUM]])-ROW($A$19))</f>
        <v/>
      </c>
      <c r="B88" s="33"/>
      <c r="C88" s="98"/>
      <c r="D88" s="99"/>
      <c r="E88" s="98"/>
      <c r="F88" s="95"/>
      <c r="G88" s="27"/>
      <c r="H88" s="105"/>
      <c r="I88" s="111">
        <f>IF(Mat_outillage[[#This Row],[MOTIF]]="",0,Mat_outillage[[#This Row],[MONTANT HTVA REALISE]])</f>
        <v>0</v>
      </c>
      <c r="J88" s="32"/>
      <c r="L88" s="55">
        <f t="shared" si="3"/>
        <v>0</v>
      </c>
    </row>
    <row r="89" spans="1:12" ht="15.75" thickBot="1">
      <c r="A89" s="204" t="str">
        <f>IF(ISBLANK(Mat_outillage[[#This Row],[DATE]]),"",ROW(Mat_outillage[[#This Row],[NUM]])-ROW($A$19))</f>
        <v/>
      </c>
      <c r="B89" s="33"/>
      <c r="C89" s="98"/>
      <c r="D89" s="99"/>
      <c r="E89" s="98"/>
      <c r="F89" s="95"/>
      <c r="G89" s="27"/>
      <c r="H89" s="105"/>
      <c r="I89" s="111">
        <f>IF(Mat_outillage[[#This Row],[MOTIF]]="",0,Mat_outillage[[#This Row],[MONTANT HTVA REALISE]])</f>
        <v>0</v>
      </c>
      <c r="J89" s="32"/>
      <c r="L89" s="55">
        <f t="shared" ref="L89:L152" si="4">+F89-I89</f>
        <v>0</v>
      </c>
    </row>
    <row r="90" spans="1:12" ht="15.75" thickBot="1">
      <c r="A90" s="204" t="str">
        <f>IF(ISBLANK(Mat_outillage[[#This Row],[DATE]]),"",ROW(Mat_outillage[[#This Row],[NUM]])-ROW($A$19))</f>
        <v/>
      </c>
      <c r="B90" s="33"/>
      <c r="C90" s="98"/>
      <c r="D90" s="99"/>
      <c r="E90" s="98"/>
      <c r="F90" s="95"/>
      <c r="G90" s="27"/>
      <c r="H90" s="105"/>
      <c r="I90" s="111">
        <f>IF(Mat_outillage[[#This Row],[MOTIF]]="",0,Mat_outillage[[#This Row],[MONTANT HTVA REALISE]])</f>
        <v>0</v>
      </c>
      <c r="J90" s="32"/>
      <c r="L90" s="55">
        <f t="shared" si="4"/>
        <v>0</v>
      </c>
    </row>
    <row r="91" spans="1:12" ht="15.75" thickBot="1">
      <c r="A91" s="204" t="str">
        <f>IF(ISBLANK(Mat_outillage[[#This Row],[DATE]]),"",ROW(Mat_outillage[[#This Row],[NUM]])-ROW($A$19))</f>
        <v/>
      </c>
      <c r="B91" s="33"/>
      <c r="C91" s="98"/>
      <c r="D91" s="99"/>
      <c r="E91" s="98"/>
      <c r="F91" s="95"/>
      <c r="G91" s="27"/>
      <c r="H91" s="105"/>
      <c r="I91" s="111">
        <f>IF(Mat_outillage[[#This Row],[MOTIF]]="",0,Mat_outillage[[#This Row],[MONTANT HTVA REALISE]])</f>
        <v>0</v>
      </c>
      <c r="J91" s="32"/>
      <c r="L91" s="55">
        <f t="shared" si="4"/>
        <v>0</v>
      </c>
    </row>
    <row r="92" spans="1:12" ht="15.75" thickBot="1">
      <c r="A92" s="204" t="str">
        <f>IF(ISBLANK(Mat_outillage[[#This Row],[DATE]]),"",ROW(Mat_outillage[[#This Row],[NUM]])-ROW($A$19))</f>
        <v/>
      </c>
      <c r="B92" s="33"/>
      <c r="C92" s="98"/>
      <c r="D92" s="99"/>
      <c r="E92" s="98"/>
      <c r="F92" s="95"/>
      <c r="G92" s="27"/>
      <c r="H92" s="105"/>
      <c r="I92" s="111">
        <f>IF(Mat_outillage[[#This Row],[MOTIF]]="",0,Mat_outillage[[#This Row],[MONTANT HTVA REALISE]])</f>
        <v>0</v>
      </c>
      <c r="J92" s="32"/>
      <c r="L92" s="55">
        <f t="shared" si="4"/>
        <v>0</v>
      </c>
    </row>
    <row r="93" spans="1:12" ht="15.75" thickBot="1">
      <c r="A93" s="204" t="str">
        <f>IF(ISBLANK(Mat_outillage[[#This Row],[DATE]]),"",ROW(Mat_outillage[[#This Row],[NUM]])-ROW($A$19))</f>
        <v/>
      </c>
      <c r="B93" s="33"/>
      <c r="C93" s="98"/>
      <c r="D93" s="99"/>
      <c r="E93" s="98"/>
      <c r="F93" s="95"/>
      <c r="G93" s="27"/>
      <c r="H93" s="105"/>
      <c r="I93" s="111">
        <f>IF(Mat_outillage[[#This Row],[MOTIF]]="",0,Mat_outillage[[#This Row],[MONTANT HTVA REALISE]])</f>
        <v>0</v>
      </c>
      <c r="J93" s="32"/>
      <c r="L93" s="55">
        <f t="shared" si="4"/>
        <v>0</v>
      </c>
    </row>
    <row r="94" spans="1:12" ht="15.75" thickBot="1">
      <c r="A94" s="204" t="str">
        <f>IF(ISBLANK(Mat_outillage[[#This Row],[DATE]]),"",ROW(Mat_outillage[[#This Row],[NUM]])-ROW($A$19))</f>
        <v/>
      </c>
      <c r="B94" s="33"/>
      <c r="C94" s="98"/>
      <c r="D94" s="99"/>
      <c r="E94" s="98"/>
      <c r="F94" s="95"/>
      <c r="G94" s="27"/>
      <c r="H94" s="105"/>
      <c r="I94" s="111">
        <f>IF(Mat_outillage[[#This Row],[MOTIF]]="",0,Mat_outillage[[#This Row],[MONTANT HTVA REALISE]])</f>
        <v>0</v>
      </c>
      <c r="J94" s="32"/>
      <c r="L94" s="55">
        <f t="shared" si="4"/>
        <v>0</v>
      </c>
    </row>
    <row r="95" spans="1:12" ht="15.75" thickBot="1">
      <c r="A95" s="204" t="str">
        <f>IF(ISBLANK(Mat_outillage[[#This Row],[DATE]]),"",ROW(Mat_outillage[[#This Row],[NUM]])-ROW($A$19))</f>
        <v/>
      </c>
      <c r="B95" s="33"/>
      <c r="C95" s="98"/>
      <c r="D95" s="99"/>
      <c r="E95" s="98"/>
      <c r="F95" s="95"/>
      <c r="G95" s="27"/>
      <c r="H95" s="105"/>
      <c r="I95" s="111">
        <f>IF(Mat_outillage[[#This Row],[MOTIF]]="",0,Mat_outillage[[#This Row],[MONTANT HTVA REALISE]])</f>
        <v>0</v>
      </c>
      <c r="J95" s="32"/>
      <c r="L95" s="55">
        <f t="shared" si="4"/>
        <v>0</v>
      </c>
    </row>
    <row r="96" spans="1:12" ht="15.75" thickBot="1">
      <c r="A96" s="204" t="str">
        <f>IF(ISBLANK(Mat_outillage[[#This Row],[DATE]]),"",ROW(Mat_outillage[[#This Row],[NUM]])-ROW($A$19))</f>
        <v/>
      </c>
      <c r="B96" s="33"/>
      <c r="C96" s="98"/>
      <c r="D96" s="99"/>
      <c r="E96" s="98"/>
      <c r="F96" s="95"/>
      <c r="G96" s="27"/>
      <c r="H96" s="105"/>
      <c r="I96" s="111">
        <f>IF(Mat_outillage[[#This Row],[MOTIF]]="",0,Mat_outillage[[#This Row],[MONTANT HTVA REALISE]])</f>
        <v>0</v>
      </c>
      <c r="J96" s="32"/>
      <c r="L96" s="55">
        <f t="shared" si="4"/>
        <v>0</v>
      </c>
    </row>
    <row r="97" spans="1:12" ht="15.75" thickBot="1">
      <c r="A97" s="204" t="str">
        <f>IF(ISBLANK(Mat_outillage[[#This Row],[DATE]]),"",ROW(Mat_outillage[[#This Row],[NUM]])-ROW($A$19))</f>
        <v/>
      </c>
      <c r="B97" s="33"/>
      <c r="C97" s="98"/>
      <c r="D97" s="99"/>
      <c r="E97" s="98"/>
      <c r="F97" s="95"/>
      <c r="G97" s="27"/>
      <c r="H97" s="105"/>
      <c r="I97" s="111">
        <f>IF(Mat_outillage[[#This Row],[MOTIF]]="",0,Mat_outillage[[#This Row],[MONTANT HTVA REALISE]])</f>
        <v>0</v>
      </c>
      <c r="J97" s="32"/>
      <c r="L97" s="55">
        <f t="shared" si="4"/>
        <v>0</v>
      </c>
    </row>
    <row r="98" spans="1:12" ht="15.75" thickBot="1">
      <c r="A98" s="204" t="str">
        <f>IF(ISBLANK(Mat_outillage[[#This Row],[DATE]]),"",ROW(Mat_outillage[[#This Row],[NUM]])-ROW($A$19))</f>
        <v/>
      </c>
      <c r="B98" s="33"/>
      <c r="C98" s="98"/>
      <c r="D98" s="99"/>
      <c r="E98" s="98"/>
      <c r="F98" s="95"/>
      <c r="G98" s="27"/>
      <c r="H98" s="105"/>
      <c r="I98" s="111">
        <f>IF(Mat_outillage[[#This Row],[MOTIF]]="",0,Mat_outillage[[#This Row],[MONTANT HTVA REALISE]])</f>
        <v>0</v>
      </c>
      <c r="J98" s="32"/>
      <c r="L98" s="55">
        <f t="shared" si="4"/>
        <v>0</v>
      </c>
    </row>
    <row r="99" spans="1:12" ht="15.75" thickBot="1">
      <c r="A99" s="204" t="str">
        <f>IF(ISBLANK(Mat_outillage[[#This Row],[DATE]]),"",ROW(Mat_outillage[[#This Row],[NUM]])-ROW($A$19))</f>
        <v/>
      </c>
      <c r="B99" s="33"/>
      <c r="C99" s="98"/>
      <c r="D99" s="99"/>
      <c r="E99" s="98"/>
      <c r="F99" s="95"/>
      <c r="G99" s="27"/>
      <c r="H99" s="105"/>
      <c r="I99" s="111">
        <f>IF(Mat_outillage[[#This Row],[MOTIF]]="",0,Mat_outillage[[#This Row],[MONTANT HTVA REALISE]])</f>
        <v>0</v>
      </c>
      <c r="J99" s="32"/>
      <c r="L99" s="55">
        <f t="shared" si="4"/>
        <v>0</v>
      </c>
    </row>
    <row r="100" spans="1:12" ht="15.75" thickBot="1">
      <c r="A100" s="204" t="str">
        <f>IF(ISBLANK(Mat_outillage[[#This Row],[DATE]]),"",ROW(Mat_outillage[[#This Row],[NUM]])-ROW($A$19))</f>
        <v/>
      </c>
      <c r="B100" s="33"/>
      <c r="C100" s="98"/>
      <c r="D100" s="99"/>
      <c r="E100" s="98"/>
      <c r="F100" s="95"/>
      <c r="G100" s="27"/>
      <c r="H100" s="105"/>
      <c r="I100" s="111">
        <f>IF(Mat_outillage[[#This Row],[MOTIF]]="",0,Mat_outillage[[#This Row],[MONTANT HTVA REALISE]])</f>
        <v>0</v>
      </c>
      <c r="J100" s="32"/>
      <c r="L100" s="55">
        <f t="shared" si="4"/>
        <v>0</v>
      </c>
    </row>
    <row r="101" spans="1:12" ht="15.75" thickBot="1">
      <c r="A101" s="204" t="str">
        <f>IF(ISBLANK(Mat_outillage[[#This Row],[DATE]]),"",ROW(Mat_outillage[[#This Row],[NUM]])-ROW($A$19))</f>
        <v/>
      </c>
      <c r="B101" s="33"/>
      <c r="C101" s="98"/>
      <c r="D101" s="99"/>
      <c r="E101" s="98"/>
      <c r="F101" s="95"/>
      <c r="G101" s="27"/>
      <c r="H101" s="105"/>
      <c r="I101" s="111">
        <f>IF(Mat_outillage[[#This Row],[MOTIF]]="",0,Mat_outillage[[#This Row],[MONTANT HTVA REALISE]])</f>
        <v>0</v>
      </c>
      <c r="J101" s="32"/>
      <c r="L101" s="55">
        <f t="shared" si="4"/>
        <v>0</v>
      </c>
    </row>
    <row r="102" spans="1:12" ht="15.75" thickBot="1">
      <c r="A102" s="204" t="str">
        <f>IF(ISBLANK(Mat_outillage[[#This Row],[DATE]]),"",ROW(Mat_outillage[[#This Row],[NUM]])-ROW($A$19))</f>
        <v/>
      </c>
      <c r="B102" s="33"/>
      <c r="C102" s="98"/>
      <c r="D102" s="99"/>
      <c r="E102" s="98"/>
      <c r="F102" s="95"/>
      <c r="G102" s="27"/>
      <c r="H102" s="105"/>
      <c r="I102" s="111">
        <f>IF(Mat_outillage[[#This Row],[MOTIF]]="",0,Mat_outillage[[#This Row],[MONTANT HTVA REALISE]])</f>
        <v>0</v>
      </c>
      <c r="J102" s="32"/>
      <c r="L102" s="55">
        <f t="shared" si="4"/>
        <v>0</v>
      </c>
    </row>
    <row r="103" spans="1:12" ht="15.75" thickBot="1">
      <c r="A103" s="204" t="str">
        <f>IF(ISBLANK(Mat_outillage[[#This Row],[DATE]]),"",ROW(Mat_outillage[[#This Row],[NUM]])-ROW($A$19))</f>
        <v/>
      </c>
      <c r="B103" s="33"/>
      <c r="C103" s="98"/>
      <c r="D103" s="99"/>
      <c r="E103" s="98"/>
      <c r="F103" s="95"/>
      <c r="G103" s="27"/>
      <c r="H103" s="105"/>
      <c r="I103" s="111">
        <f>IF(Mat_outillage[[#This Row],[MOTIF]]="",0,Mat_outillage[[#This Row],[MONTANT HTVA REALISE]])</f>
        <v>0</v>
      </c>
      <c r="J103" s="32"/>
      <c r="L103" s="55">
        <f t="shared" si="4"/>
        <v>0</v>
      </c>
    </row>
    <row r="104" spans="1:12" ht="15.75" thickBot="1">
      <c r="A104" s="204" t="str">
        <f>IF(ISBLANK(Mat_outillage[[#This Row],[DATE]]),"",ROW(Mat_outillage[[#This Row],[NUM]])-ROW($A$19))</f>
        <v/>
      </c>
      <c r="B104" s="33"/>
      <c r="C104" s="98"/>
      <c r="D104" s="99"/>
      <c r="E104" s="98"/>
      <c r="F104" s="95"/>
      <c r="G104" s="27"/>
      <c r="H104" s="105"/>
      <c r="I104" s="111">
        <f>IF(Mat_outillage[[#This Row],[MOTIF]]="",0,Mat_outillage[[#This Row],[MONTANT HTVA REALISE]])</f>
        <v>0</v>
      </c>
      <c r="J104" s="32"/>
      <c r="L104" s="55">
        <f t="shared" si="4"/>
        <v>0</v>
      </c>
    </row>
    <row r="105" spans="1:12" ht="15.75" thickBot="1">
      <c r="A105" s="204" t="str">
        <f>IF(ISBLANK(Mat_outillage[[#This Row],[DATE]]),"",ROW(Mat_outillage[[#This Row],[NUM]])-ROW($A$19))</f>
        <v/>
      </c>
      <c r="B105" s="33"/>
      <c r="C105" s="98"/>
      <c r="D105" s="99"/>
      <c r="E105" s="98"/>
      <c r="F105" s="95"/>
      <c r="G105" s="27"/>
      <c r="H105" s="105"/>
      <c r="I105" s="111">
        <f>IF(Mat_outillage[[#This Row],[MOTIF]]="",0,Mat_outillage[[#This Row],[MONTANT HTVA REALISE]])</f>
        <v>0</v>
      </c>
      <c r="J105" s="32"/>
      <c r="L105" s="55">
        <f t="shared" si="4"/>
        <v>0</v>
      </c>
    </row>
    <row r="106" spans="1:12" ht="15.75" thickBot="1">
      <c r="A106" s="204" t="str">
        <f>IF(ISBLANK(Mat_outillage[[#This Row],[DATE]]),"",ROW(Mat_outillage[[#This Row],[NUM]])-ROW($A$19))</f>
        <v/>
      </c>
      <c r="B106" s="33"/>
      <c r="C106" s="98"/>
      <c r="D106" s="99"/>
      <c r="E106" s="98"/>
      <c r="F106" s="95"/>
      <c r="G106" s="27"/>
      <c r="H106" s="105"/>
      <c r="I106" s="111">
        <f>IF(Mat_outillage[[#This Row],[MOTIF]]="",0,Mat_outillage[[#This Row],[MONTANT HTVA REALISE]])</f>
        <v>0</v>
      </c>
      <c r="J106" s="32"/>
      <c r="L106" s="55">
        <f t="shared" si="4"/>
        <v>0</v>
      </c>
    </row>
    <row r="107" spans="1:12" ht="15.75" thickBot="1">
      <c r="A107" s="204" t="str">
        <f>IF(ISBLANK(Mat_outillage[[#This Row],[DATE]]),"",ROW(Mat_outillage[[#This Row],[NUM]])-ROW($A$19))</f>
        <v/>
      </c>
      <c r="B107" s="33"/>
      <c r="C107" s="98"/>
      <c r="D107" s="99"/>
      <c r="E107" s="98"/>
      <c r="F107" s="95"/>
      <c r="G107" s="27"/>
      <c r="H107" s="105"/>
      <c r="I107" s="111">
        <f>IF(Mat_outillage[[#This Row],[MOTIF]]="",0,Mat_outillage[[#This Row],[MONTANT HTVA REALISE]])</f>
        <v>0</v>
      </c>
      <c r="J107" s="32"/>
      <c r="L107" s="55">
        <f t="shared" si="4"/>
        <v>0</v>
      </c>
    </row>
    <row r="108" spans="1:12" ht="15.75" thickBot="1">
      <c r="A108" s="204" t="str">
        <f>IF(ISBLANK(Mat_outillage[[#This Row],[DATE]]),"",ROW(Mat_outillage[[#This Row],[NUM]])-ROW($A$19))</f>
        <v/>
      </c>
      <c r="B108" s="33"/>
      <c r="C108" s="98"/>
      <c r="D108" s="99"/>
      <c r="E108" s="98"/>
      <c r="F108" s="95"/>
      <c r="G108" s="27"/>
      <c r="H108" s="105"/>
      <c r="I108" s="111">
        <f>IF(Mat_outillage[[#This Row],[MOTIF]]="",0,Mat_outillage[[#This Row],[MONTANT HTVA REALISE]])</f>
        <v>0</v>
      </c>
      <c r="J108" s="32"/>
      <c r="L108" s="55">
        <f t="shared" si="4"/>
        <v>0</v>
      </c>
    </row>
    <row r="109" spans="1:12" ht="15.75" thickBot="1">
      <c r="A109" s="204" t="str">
        <f>IF(ISBLANK(Mat_outillage[[#This Row],[DATE]]),"",ROW(Mat_outillage[[#This Row],[NUM]])-ROW($A$19))</f>
        <v/>
      </c>
      <c r="B109" s="33"/>
      <c r="C109" s="98"/>
      <c r="D109" s="99"/>
      <c r="E109" s="98"/>
      <c r="F109" s="95"/>
      <c r="G109" s="27"/>
      <c r="H109" s="105"/>
      <c r="I109" s="111">
        <f>IF(Mat_outillage[[#This Row],[MOTIF]]="",0,Mat_outillage[[#This Row],[MONTANT HTVA REALISE]])</f>
        <v>0</v>
      </c>
      <c r="J109" s="32"/>
      <c r="L109" s="55">
        <f t="shared" si="4"/>
        <v>0</v>
      </c>
    </row>
    <row r="110" spans="1:12" ht="15.75" thickBot="1">
      <c r="A110" s="204" t="str">
        <f>IF(ISBLANK(Mat_outillage[[#This Row],[DATE]]),"",ROW(Mat_outillage[[#This Row],[NUM]])-ROW($A$19))</f>
        <v/>
      </c>
      <c r="B110" s="33"/>
      <c r="C110" s="98"/>
      <c r="D110" s="99"/>
      <c r="E110" s="98"/>
      <c r="F110" s="95"/>
      <c r="G110" s="27"/>
      <c r="H110" s="105"/>
      <c r="I110" s="111">
        <f>IF(Mat_outillage[[#This Row],[MOTIF]]="",0,Mat_outillage[[#This Row],[MONTANT HTVA REALISE]])</f>
        <v>0</v>
      </c>
      <c r="J110" s="32"/>
      <c r="L110" s="55">
        <f t="shared" si="4"/>
        <v>0</v>
      </c>
    </row>
    <row r="111" spans="1:12" ht="15.75" thickBot="1">
      <c r="A111" s="204" t="str">
        <f>IF(ISBLANK(Mat_outillage[[#This Row],[DATE]]),"",ROW(Mat_outillage[[#This Row],[NUM]])-ROW($A$19))</f>
        <v/>
      </c>
      <c r="B111" s="33"/>
      <c r="C111" s="98"/>
      <c r="D111" s="99"/>
      <c r="E111" s="98"/>
      <c r="F111" s="95"/>
      <c r="G111" s="27"/>
      <c r="H111" s="105"/>
      <c r="I111" s="111">
        <f>IF(Mat_outillage[[#This Row],[MOTIF]]="",0,Mat_outillage[[#This Row],[MONTANT HTVA REALISE]])</f>
        <v>0</v>
      </c>
      <c r="J111" s="32"/>
      <c r="L111" s="55">
        <f t="shared" si="4"/>
        <v>0</v>
      </c>
    </row>
    <row r="112" spans="1:12" ht="15.75" thickBot="1">
      <c r="A112" s="204" t="str">
        <f>IF(ISBLANK(Mat_outillage[[#This Row],[DATE]]),"",ROW(Mat_outillage[[#This Row],[NUM]])-ROW($A$19))</f>
        <v/>
      </c>
      <c r="B112" s="33"/>
      <c r="C112" s="98"/>
      <c r="D112" s="99"/>
      <c r="E112" s="98"/>
      <c r="F112" s="95"/>
      <c r="G112" s="27"/>
      <c r="H112" s="105"/>
      <c r="I112" s="111">
        <f>IF(Mat_outillage[[#This Row],[MOTIF]]="",0,Mat_outillage[[#This Row],[MONTANT HTVA REALISE]])</f>
        <v>0</v>
      </c>
      <c r="J112" s="32"/>
      <c r="L112" s="55">
        <f t="shared" si="4"/>
        <v>0</v>
      </c>
    </row>
    <row r="113" spans="1:12" ht="15.75" thickBot="1">
      <c r="A113" s="204" t="str">
        <f>IF(ISBLANK(Mat_outillage[[#This Row],[DATE]]),"",ROW(Mat_outillage[[#This Row],[NUM]])-ROW($A$19))</f>
        <v/>
      </c>
      <c r="B113" s="33"/>
      <c r="C113" s="98"/>
      <c r="D113" s="99"/>
      <c r="E113" s="98"/>
      <c r="F113" s="95"/>
      <c r="G113" s="27"/>
      <c r="H113" s="105"/>
      <c r="I113" s="111">
        <f>IF(Mat_outillage[[#This Row],[MOTIF]]="",0,Mat_outillage[[#This Row],[MONTANT HTVA REALISE]])</f>
        <v>0</v>
      </c>
      <c r="J113" s="32"/>
      <c r="L113" s="55">
        <f t="shared" si="4"/>
        <v>0</v>
      </c>
    </row>
    <row r="114" spans="1:12" ht="15.75" thickBot="1">
      <c r="A114" s="204" t="str">
        <f>IF(ISBLANK(Mat_outillage[[#This Row],[DATE]]),"",ROW(Mat_outillage[[#This Row],[NUM]])-ROW($A$19))</f>
        <v/>
      </c>
      <c r="B114" s="33"/>
      <c r="C114" s="98"/>
      <c r="D114" s="99"/>
      <c r="E114" s="98"/>
      <c r="F114" s="95"/>
      <c r="G114" s="27"/>
      <c r="H114" s="105"/>
      <c r="I114" s="111">
        <f>IF(Mat_outillage[[#This Row],[MOTIF]]="",0,Mat_outillage[[#This Row],[MONTANT HTVA REALISE]])</f>
        <v>0</v>
      </c>
      <c r="J114" s="32"/>
      <c r="L114" s="55">
        <f t="shared" si="4"/>
        <v>0</v>
      </c>
    </row>
    <row r="115" spans="1:12" ht="15.75" thickBot="1">
      <c r="A115" s="204" t="str">
        <f>IF(ISBLANK(Mat_outillage[[#This Row],[DATE]]),"",ROW(Mat_outillage[[#This Row],[NUM]])-ROW($A$19))</f>
        <v/>
      </c>
      <c r="B115" s="33"/>
      <c r="C115" s="98"/>
      <c r="D115" s="99"/>
      <c r="E115" s="98"/>
      <c r="F115" s="95"/>
      <c r="G115" s="27"/>
      <c r="H115" s="105"/>
      <c r="I115" s="111">
        <f>IF(Mat_outillage[[#This Row],[MOTIF]]="",0,Mat_outillage[[#This Row],[MONTANT HTVA REALISE]])</f>
        <v>0</v>
      </c>
      <c r="J115" s="32"/>
      <c r="L115" s="55">
        <f t="shared" si="4"/>
        <v>0</v>
      </c>
    </row>
    <row r="116" spans="1:12" ht="15.75" thickBot="1">
      <c r="A116" s="204" t="str">
        <f>IF(ISBLANK(Mat_outillage[[#This Row],[DATE]]),"",ROW(Mat_outillage[[#This Row],[NUM]])-ROW($A$19))</f>
        <v/>
      </c>
      <c r="B116" s="33"/>
      <c r="C116" s="98"/>
      <c r="D116" s="99"/>
      <c r="E116" s="98"/>
      <c r="F116" s="95"/>
      <c r="G116" s="27"/>
      <c r="H116" s="105"/>
      <c r="I116" s="111">
        <f>IF(Mat_outillage[[#This Row],[MOTIF]]="",0,Mat_outillage[[#This Row],[MONTANT HTVA REALISE]])</f>
        <v>0</v>
      </c>
      <c r="J116" s="32"/>
      <c r="L116" s="55">
        <f t="shared" si="4"/>
        <v>0</v>
      </c>
    </row>
    <row r="117" spans="1:12" ht="15.75" thickBot="1">
      <c r="A117" s="204" t="str">
        <f>IF(ISBLANK(Mat_outillage[[#This Row],[DATE]]),"",ROW(Mat_outillage[[#This Row],[NUM]])-ROW($A$19))</f>
        <v/>
      </c>
      <c r="B117" s="33"/>
      <c r="C117" s="98"/>
      <c r="D117" s="99"/>
      <c r="E117" s="98"/>
      <c r="F117" s="95"/>
      <c r="G117" s="27"/>
      <c r="H117" s="105"/>
      <c r="I117" s="111">
        <f>IF(Mat_outillage[[#This Row],[MOTIF]]="",0,Mat_outillage[[#This Row],[MONTANT HTVA REALISE]])</f>
        <v>0</v>
      </c>
      <c r="J117" s="32"/>
      <c r="L117" s="55">
        <f t="shared" si="4"/>
        <v>0</v>
      </c>
    </row>
    <row r="118" spans="1:12" ht="15.75" thickBot="1">
      <c r="A118" s="204" t="str">
        <f>IF(ISBLANK(Mat_outillage[[#This Row],[DATE]]),"",ROW(Mat_outillage[[#This Row],[NUM]])-ROW($A$19))</f>
        <v/>
      </c>
      <c r="B118" s="33"/>
      <c r="C118" s="98"/>
      <c r="D118" s="99"/>
      <c r="E118" s="98"/>
      <c r="F118" s="95"/>
      <c r="G118" s="27"/>
      <c r="H118" s="105"/>
      <c r="I118" s="111">
        <f>IF(Mat_outillage[[#This Row],[MOTIF]]="",0,Mat_outillage[[#This Row],[MONTANT HTVA REALISE]])</f>
        <v>0</v>
      </c>
      <c r="J118" s="32"/>
      <c r="L118" s="55">
        <f t="shared" si="4"/>
        <v>0</v>
      </c>
    </row>
    <row r="119" spans="1:12" ht="15.75" thickBot="1">
      <c r="A119" s="204" t="str">
        <f>IF(ISBLANK(Mat_outillage[[#This Row],[DATE]]),"",ROW(Mat_outillage[[#This Row],[NUM]])-ROW($A$19))</f>
        <v/>
      </c>
      <c r="B119" s="33"/>
      <c r="C119" s="98"/>
      <c r="D119" s="99"/>
      <c r="E119" s="98"/>
      <c r="F119" s="95"/>
      <c r="G119" s="27"/>
      <c r="H119" s="105"/>
      <c r="I119" s="111">
        <f>IF(Mat_outillage[[#This Row],[MOTIF]]="",0,Mat_outillage[[#This Row],[MONTANT HTVA REALISE]])</f>
        <v>0</v>
      </c>
      <c r="J119" s="32"/>
      <c r="L119" s="55">
        <f t="shared" si="4"/>
        <v>0</v>
      </c>
    </row>
    <row r="120" spans="1:12" ht="15.75" thickBot="1">
      <c r="A120" s="204" t="str">
        <f>IF(ISBLANK(Mat_outillage[[#This Row],[DATE]]),"",ROW(Mat_outillage[[#This Row],[NUM]])-ROW($A$19))</f>
        <v/>
      </c>
      <c r="B120" s="33"/>
      <c r="C120" s="98"/>
      <c r="D120" s="99"/>
      <c r="E120" s="98"/>
      <c r="F120" s="95"/>
      <c r="G120" s="27"/>
      <c r="H120" s="105"/>
      <c r="I120" s="111">
        <f>IF(Mat_outillage[[#This Row],[MOTIF]]="",0,Mat_outillage[[#This Row],[MONTANT HTVA REALISE]])</f>
        <v>0</v>
      </c>
      <c r="J120" s="32"/>
      <c r="L120" s="55">
        <f t="shared" si="4"/>
        <v>0</v>
      </c>
    </row>
    <row r="121" spans="1:12" ht="15.75" thickBot="1">
      <c r="A121" s="204" t="str">
        <f>IF(ISBLANK(Mat_outillage[[#This Row],[DATE]]),"",ROW(Mat_outillage[[#This Row],[NUM]])-ROW($A$19))</f>
        <v/>
      </c>
      <c r="B121" s="33"/>
      <c r="C121" s="98"/>
      <c r="D121" s="99"/>
      <c r="E121" s="98"/>
      <c r="F121" s="95"/>
      <c r="G121" s="27"/>
      <c r="H121" s="105"/>
      <c r="I121" s="111">
        <f>IF(Mat_outillage[[#This Row],[MOTIF]]="",0,Mat_outillage[[#This Row],[MONTANT HTVA REALISE]])</f>
        <v>0</v>
      </c>
      <c r="J121" s="32"/>
      <c r="L121" s="55">
        <f t="shared" si="4"/>
        <v>0</v>
      </c>
    </row>
    <row r="122" spans="1:12" ht="15.75" thickBot="1">
      <c r="A122" s="204" t="str">
        <f>IF(ISBLANK(Mat_outillage[[#This Row],[DATE]]),"",ROW(Mat_outillage[[#This Row],[NUM]])-ROW($A$19))</f>
        <v/>
      </c>
      <c r="B122" s="33"/>
      <c r="C122" s="98"/>
      <c r="D122" s="99"/>
      <c r="E122" s="98"/>
      <c r="F122" s="95"/>
      <c r="G122" s="27"/>
      <c r="H122" s="105"/>
      <c r="I122" s="111">
        <f>IF(Mat_outillage[[#This Row],[MOTIF]]="",0,Mat_outillage[[#This Row],[MONTANT HTVA REALISE]])</f>
        <v>0</v>
      </c>
      <c r="J122" s="32"/>
      <c r="L122" s="55">
        <f t="shared" si="4"/>
        <v>0</v>
      </c>
    </row>
    <row r="123" spans="1:12" ht="15.75" thickBot="1">
      <c r="A123" s="204" t="str">
        <f>IF(ISBLANK(Mat_outillage[[#This Row],[DATE]]),"",ROW(Mat_outillage[[#This Row],[NUM]])-ROW($A$19))</f>
        <v/>
      </c>
      <c r="B123" s="33"/>
      <c r="C123" s="98"/>
      <c r="D123" s="99"/>
      <c r="E123" s="98"/>
      <c r="F123" s="95"/>
      <c r="G123" s="27"/>
      <c r="H123" s="105"/>
      <c r="I123" s="111">
        <f>IF(Mat_outillage[[#This Row],[MOTIF]]="",0,Mat_outillage[[#This Row],[MONTANT HTVA REALISE]])</f>
        <v>0</v>
      </c>
      <c r="J123" s="32"/>
      <c r="L123" s="55">
        <f t="shared" si="4"/>
        <v>0</v>
      </c>
    </row>
    <row r="124" spans="1:12" ht="15.75" thickBot="1">
      <c r="A124" s="204" t="str">
        <f>IF(ISBLANK(Mat_outillage[[#This Row],[DATE]]),"",ROW(Mat_outillage[[#This Row],[NUM]])-ROW($A$19))</f>
        <v/>
      </c>
      <c r="B124" s="33"/>
      <c r="C124" s="98"/>
      <c r="D124" s="99"/>
      <c r="E124" s="98"/>
      <c r="F124" s="95"/>
      <c r="G124" s="27"/>
      <c r="H124" s="105"/>
      <c r="I124" s="111">
        <f>IF(Mat_outillage[[#This Row],[MOTIF]]="",0,Mat_outillage[[#This Row],[MONTANT HTVA REALISE]])</f>
        <v>0</v>
      </c>
      <c r="J124" s="32"/>
      <c r="L124" s="55">
        <f t="shared" si="4"/>
        <v>0</v>
      </c>
    </row>
    <row r="125" spans="1:12" ht="15.75" thickBot="1">
      <c r="A125" s="204" t="str">
        <f>IF(ISBLANK(Mat_outillage[[#This Row],[DATE]]),"",ROW(Mat_outillage[[#This Row],[NUM]])-ROW($A$19))</f>
        <v/>
      </c>
      <c r="B125" s="33"/>
      <c r="C125" s="98"/>
      <c r="D125" s="99"/>
      <c r="E125" s="98"/>
      <c r="F125" s="95"/>
      <c r="G125" s="27"/>
      <c r="H125" s="105"/>
      <c r="I125" s="111">
        <f>IF(Mat_outillage[[#This Row],[MOTIF]]="",0,Mat_outillage[[#This Row],[MONTANT HTVA REALISE]])</f>
        <v>0</v>
      </c>
      <c r="J125" s="32"/>
      <c r="L125" s="55">
        <f t="shared" si="4"/>
        <v>0</v>
      </c>
    </row>
    <row r="126" spans="1:12" ht="15.75" thickBot="1">
      <c r="A126" s="204" t="str">
        <f>IF(ISBLANK(Mat_outillage[[#This Row],[DATE]]),"",ROW(Mat_outillage[[#This Row],[NUM]])-ROW($A$19))</f>
        <v/>
      </c>
      <c r="B126" s="33"/>
      <c r="C126" s="98"/>
      <c r="D126" s="99"/>
      <c r="E126" s="98"/>
      <c r="F126" s="95"/>
      <c r="G126" s="27"/>
      <c r="H126" s="105"/>
      <c r="I126" s="111">
        <f>IF(Mat_outillage[[#This Row],[MOTIF]]="",0,Mat_outillage[[#This Row],[MONTANT HTVA REALISE]])</f>
        <v>0</v>
      </c>
      <c r="J126" s="32"/>
      <c r="L126" s="55">
        <f t="shared" si="4"/>
        <v>0</v>
      </c>
    </row>
    <row r="127" spans="1:12" ht="15.75" thickBot="1">
      <c r="A127" s="204" t="str">
        <f>IF(ISBLANK(Mat_outillage[[#This Row],[DATE]]),"",ROW(Mat_outillage[[#This Row],[NUM]])-ROW($A$19))</f>
        <v/>
      </c>
      <c r="B127" s="33"/>
      <c r="C127" s="98"/>
      <c r="D127" s="99"/>
      <c r="E127" s="98"/>
      <c r="F127" s="95"/>
      <c r="G127" s="27"/>
      <c r="H127" s="105"/>
      <c r="I127" s="111">
        <f>IF(Mat_outillage[[#This Row],[MOTIF]]="",0,Mat_outillage[[#This Row],[MONTANT HTVA REALISE]])</f>
        <v>0</v>
      </c>
      <c r="J127" s="32"/>
      <c r="L127" s="55">
        <f t="shared" si="4"/>
        <v>0</v>
      </c>
    </row>
    <row r="128" spans="1:12" ht="15.75" thickBot="1">
      <c r="A128" s="204" t="str">
        <f>IF(ISBLANK(Mat_outillage[[#This Row],[DATE]]),"",ROW(Mat_outillage[[#This Row],[NUM]])-ROW($A$19))</f>
        <v/>
      </c>
      <c r="B128" s="33"/>
      <c r="C128" s="98"/>
      <c r="D128" s="99"/>
      <c r="E128" s="98"/>
      <c r="F128" s="95"/>
      <c r="G128" s="27"/>
      <c r="H128" s="105"/>
      <c r="I128" s="111">
        <f>IF(Mat_outillage[[#This Row],[MOTIF]]="",0,Mat_outillage[[#This Row],[MONTANT HTVA REALISE]])</f>
        <v>0</v>
      </c>
      <c r="J128" s="32"/>
      <c r="L128" s="55">
        <f t="shared" si="4"/>
        <v>0</v>
      </c>
    </row>
    <row r="129" spans="1:12" ht="15.75" thickBot="1">
      <c r="A129" s="204" t="str">
        <f>IF(ISBLANK(Mat_outillage[[#This Row],[DATE]]),"",ROW(Mat_outillage[[#This Row],[NUM]])-ROW($A$19))</f>
        <v/>
      </c>
      <c r="B129" s="33"/>
      <c r="C129" s="98"/>
      <c r="D129" s="99"/>
      <c r="E129" s="98"/>
      <c r="F129" s="95"/>
      <c r="G129" s="27"/>
      <c r="H129" s="105"/>
      <c r="I129" s="111">
        <f>IF(Mat_outillage[[#This Row],[MOTIF]]="",0,Mat_outillage[[#This Row],[MONTANT HTVA REALISE]])</f>
        <v>0</v>
      </c>
      <c r="J129" s="32"/>
      <c r="L129" s="55">
        <f t="shared" si="4"/>
        <v>0</v>
      </c>
    </row>
    <row r="130" spans="1:12" ht="15.75" thickBot="1">
      <c r="A130" s="204" t="str">
        <f>IF(ISBLANK(Mat_outillage[[#This Row],[DATE]]),"",ROW(Mat_outillage[[#This Row],[NUM]])-ROW($A$19))</f>
        <v/>
      </c>
      <c r="B130" s="33"/>
      <c r="C130" s="98"/>
      <c r="D130" s="99"/>
      <c r="E130" s="98"/>
      <c r="F130" s="95"/>
      <c r="G130" s="27"/>
      <c r="H130" s="105"/>
      <c r="I130" s="111">
        <f>IF(Mat_outillage[[#This Row],[MOTIF]]="",0,Mat_outillage[[#This Row],[MONTANT HTVA REALISE]])</f>
        <v>0</v>
      </c>
      <c r="J130" s="32"/>
      <c r="L130" s="55">
        <f t="shared" si="4"/>
        <v>0</v>
      </c>
    </row>
    <row r="131" spans="1:12" ht="15.75" thickBot="1">
      <c r="A131" s="204" t="str">
        <f>IF(ISBLANK(Mat_outillage[[#This Row],[DATE]]),"",ROW(Mat_outillage[[#This Row],[NUM]])-ROW($A$19))</f>
        <v/>
      </c>
      <c r="B131" s="33"/>
      <c r="C131" s="98"/>
      <c r="D131" s="99"/>
      <c r="E131" s="98"/>
      <c r="F131" s="95"/>
      <c r="G131" s="27"/>
      <c r="H131" s="105"/>
      <c r="I131" s="111">
        <f>IF(Mat_outillage[[#This Row],[MOTIF]]="",0,Mat_outillage[[#This Row],[MONTANT HTVA REALISE]])</f>
        <v>0</v>
      </c>
      <c r="J131" s="32"/>
      <c r="L131" s="55">
        <f t="shared" si="4"/>
        <v>0</v>
      </c>
    </row>
    <row r="132" spans="1:12" ht="15.75" thickBot="1">
      <c r="A132" s="204" t="str">
        <f>IF(ISBLANK(Mat_outillage[[#This Row],[DATE]]),"",ROW(Mat_outillage[[#This Row],[NUM]])-ROW($A$19))</f>
        <v/>
      </c>
      <c r="B132" s="33"/>
      <c r="C132" s="98"/>
      <c r="D132" s="99"/>
      <c r="E132" s="98"/>
      <c r="F132" s="95"/>
      <c r="G132" s="27"/>
      <c r="H132" s="105"/>
      <c r="I132" s="111">
        <f>IF(Mat_outillage[[#This Row],[MOTIF]]="",0,Mat_outillage[[#This Row],[MONTANT HTVA REALISE]])</f>
        <v>0</v>
      </c>
      <c r="J132" s="32"/>
      <c r="L132" s="55">
        <f t="shared" si="4"/>
        <v>0</v>
      </c>
    </row>
    <row r="133" spans="1:12" ht="15.75" thickBot="1">
      <c r="A133" s="204" t="str">
        <f>IF(ISBLANK(Mat_outillage[[#This Row],[DATE]]),"",ROW(Mat_outillage[[#This Row],[NUM]])-ROW($A$19))</f>
        <v/>
      </c>
      <c r="B133" s="33"/>
      <c r="C133" s="98"/>
      <c r="D133" s="99"/>
      <c r="E133" s="98"/>
      <c r="F133" s="95"/>
      <c r="G133" s="27"/>
      <c r="H133" s="105"/>
      <c r="I133" s="111">
        <f>IF(Mat_outillage[[#This Row],[MOTIF]]="",0,Mat_outillage[[#This Row],[MONTANT HTVA REALISE]])</f>
        <v>0</v>
      </c>
      <c r="J133" s="32"/>
      <c r="L133" s="55">
        <f t="shared" si="4"/>
        <v>0</v>
      </c>
    </row>
    <row r="134" spans="1:12" ht="15.75" thickBot="1">
      <c r="A134" s="204" t="str">
        <f>IF(ISBLANK(Mat_outillage[[#This Row],[DATE]]),"",ROW(Mat_outillage[[#This Row],[NUM]])-ROW($A$19))</f>
        <v/>
      </c>
      <c r="B134" s="33"/>
      <c r="C134" s="98"/>
      <c r="D134" s="99"/>
      <c r="E134" s="98"/>
      <c r="F134" s="95"/>
      <c r="G134" s="27"/>
      <c r="H134" s="105"/>
      <c r="I134" s="111">
        <f>IF(Mat_outillage[[#This Row],[MOTIF]]="",0,Mat_outillage[[#This Row],[MONTANT HTVA REALISE]])</f>
        <v>0</v>
      </c>
      <c r="J134" s="32"/>
      <c r="L134" s="55">
        <f t="shared" si="4"/>
        <v>0</v>
      </c>
    </row>
    <row r="135" spans="1:12" ht="15.75" thickBot="1">
      <c r="A135" s="204" t="str">
        <f>IF(ISBLANK(Mat_outillage[[#This Row],[DATE]]),"",ROW(Mat_outillage[[#This Row],[NUM]])-ROW($A$19))</f>
        <v/>
      </c>
      <c r="B135" s="33"/>
      <c r="C135" s="98"/>
      <c r="D135" s="99"/>
      <c r="E135" s="98"/>
      <c r="F135" s="95"/>
      <c r="G135" s="27"/>
      <c r="H135" s="105"/>
      <c r="I135" s="111">
        <f>IF(Mat_outillage[[#This Row],[MOTIF]]="",0,Mat_outillage[[#This Row],[MONTANT HTVA REALISE]])</f>
        <v>0</v>
      </c>
      <c r="J135" s="32"/>
      <c r="L135" s="55">
        <f t="shared" si="4"/>
        <v>0</v>
      </c>
    </row>
    <row r="136" spans="1:12" ht="15.75" thickBot="1">
      <c r="A136" s="204" t="str">
        <f>IF(ISBLANK(Mat_outillage[[#This Row],[DATE]]),"",ROW(Mat_outillage[[#This Row],[NUM]])-ROW($A$19))</f>
        <v/>
      </c>
      <c r="B136" s="33"/>
      <c r="C136" s="98"/>
      <c r="D136" s="99"/>
      <c r="E136" s="98"/>
      <c r="F136" s="95"/>
      <c r="G136" s="27"/>
      <c r="H136" s="105"/>
      <c r="I136" s="111">
        <f>IF(Mat_outillage[[#This Row],[MOTIF]]="",0,Mat_outillage[[#This Row],[MONTANT HTVA REALISE]])</f>
        <v>0</v>
      </c>
      <c r="J136" s="32"/>
      <c r="L136" s="55">
        <f t="shared" si="4"/>
        <v>0</v>
      </c>
    </row>
    <row r="137" spans="1:12" ht="15.75" thickBot="1">
      <c r="A137" s="204" t="str">
        <f>IF(ISBLANK(Mat_outillage[[#This Row],[DATE]]),"",ROW(Mat_outillage[[#This Row],[NUM]])-ROW($A$19))</f>
        <v/>
      </c>
      <c r="B137" s="33"/>
      <c r="C137" s="98"/>
      <c r="D137" s="99"/>
      <c r="E137" s="98"/>
      <c r="F137" s="95"/>
      <c r="G137" s="27"/>
      <c r="H137" s="105"/>
      <c r="I137" s="111">
        <f>IF(Mat_outillage[[#This Row],[MOTIF]]="",0,Mat_outillage[[#This Row],[MONTANT HTVA REALISE]])</f>
        <v>0</v>
      </c>
      <c r="J137" s="32"/>
      <c r="L137" s="55">
        <f t="shared" si="4"/>
        <v>0</v>
      </c>
    </row>
    <row r="138" spans="1:12" ht="15.75" thickBot="1">
      <c r="A138" s="204" t="str">
        <f>IF(ISBLANK(Mat_outillage[[#This Row],[DATE]]),"",ROW(Mat_outillage[[#This Row],[NUM]])-ROW($A$19))</f>
        <v/>
      </c>
      <c r="B138" s="33"/>
      <c r="C138" s="98"/>
      <c r="D138" s="99"/>
      <c r="E138" s="98"/>
      <c r="F138" s="95"/>
      <c r="G138" s="27"/>
      <c r="H138" s="105"/>
      <c r="I138" s="111">
        <f>IF(Mat_outillage[[#This Row],[MOTIF]]="",0,Mat_outillage[[#This Row],[MONTANT HTVA REALISE]])</f>
        <v>0</v>
      </c>
      <c r="J138" s="32"/>
      <c r="L138" s="55">
        <f t="shared" si="4"/>
        <v>0</v>
      </c>
    </row>
    <row r="139" spans="1:12" ht="15.75" thickBot="1">
      <c r="A139" s="204" t="str">
        <f>IF(ISBLANK(Mat_outillage[[#This Row],[DATE]]),"",ROW(Mat_outillage[[#This Row],[NUM]])-ROW($A$19))</f>
        <v/>
      </c>
      <c r="B139" s="33"/>
      <c r="C139" s="98"/>
      <c r="D139" s="99"/>
      <c r="E139" s="98"/>
      <c r="F139" s="95"/>
      <c r="G139" s="27"/>
      <c r="H139" s="105"/>
      <c r="I139" s="111">
        <f>IF(Mat_outillage[[#This Row],[MOTIF]]="",0,Mat_outillage[[#This Row],[MONTANT HTVA REALISE]])</f>
        <v>0</v>
      </c>
      <c r="J139" s="32"/>
      <c r="L139" s="55">
        <f t="shared" si="4"/>
        <v>0</v>
      </c>
    </row>
    <row r="140" spans="1:12" ht="15.75" thickBot="1">
      <c r="A140" s="204" t="str">
        <f>IF(ISBLANK(Mat_outillage[[#This Row],[DATE]]),"",ROW(Mat_outillage[[#This Row],[NUM]])-ROW($A$19))</f>
        <v/>
      </c>
      <c r="B140" s="33"/>
      <c r="C140" s="98"/>
      <c r="D140" s="99"/>
      <c r="E140" s="98"/>
      <c r="F140" s="95"/>
      <c r="G140" s="27"/>
      <c r="H140" s="105"/>
      <c r="I140" s="111">
        <f>IF(Mat_outillage[[#This Row],[MOTIF]]="",0,Mat_outillage[[#This Row],[MONTANT HTVA REALISE]])</f>
        <v>0</v>
      </c>
      <c r="J140" s="32"/>
      <c r="L140" s="55">
        <f t="shared" si="4"/>
        <v>0</v>
      </c>
    </row>
    <row r="141" spans="1:12" ht="15.75" thickBot="1">
      <c r="A141" s="204" t="str">
        <f>IF(ISBLANK(Mat_outillage[[#This Row],[DATE]]),"",ROW(Mat_outillage[[#This Row],[NUM]])-ROW($A$19))</f>
        <v/>
      </c>
      <c r="B141" s="33"/>
      <c r="C141" s="98"/>
      <c r="D141" s="99"/>
      <c r="E141" s="98"/>
      <c r="F141" s="95"/>
      <c r="G141" s="27"/>
      <c r="H141" s="105"/>
      <c r="I141" s="111">
        <f>IF(Mat_outillage[[#This Row],[MOTIF]]="",0,Mat_outillage[[#This Row],[MONTANT HTVA REALISE]])</f>
        <v>0</v>
      </c>
      <c r="J141" s="32"/>
      <c r="L141" s="55">
        <f t="shared" si="4"/>
        <v>0</v>
      </c>
    </row>
    <row r="142" spans="1:12" ht="15.75" thickBot="1">
      <c r="A142" s="204" t="str">
        <f>IF(ISBLANK(Mat_outillage[[#This Row],[DATE]]),"",ROW(Mat_outillage[[#This Row],[NUM]])-ROW($A$19))</f>
        <v/>
      </c>
      <c r="B142" s="33"/>
      <c r="C142" s="98"/>
      <c r="D142" s="99"/>
      <c r="E142" s="98"/>
      <c r="F142" s="95"/>
      <c r="G142" s="27"/>
      <c r="H142" s="105"/>
      <c r="I142" s="111">
        <f>IF(Mat_outillage[[#This Row],[MOTIF]]="",0,Mat_outillage[[#This Row],[MONTANT HTVA REALISE]])</f>
        <v>0</v>
      </c>
      <c r="J142" s="32"/>
      <c r="L142" s="55">
        <f t="shared" si="4"/>
        <v>0</v>
      </c>
    </row>
    <row r="143" spans="1:12" ht="15.75" thickBot="1">
      <c r="A143" s="204" t="str">
        <f>IF(ISBLANK(Mat_outillage[[#This Row],[DATE]]),"",ROW(Mat_outillage[[#This Row],[NUM]])-ROW($A$19))</f>
        <v/>
      </c>
      <c r="B143" s="33"/>
      <c r="C143" s="98"/>
      <c r="D143" s="99"/>
      <c r="E143" s="98"/>
      <c r="F143" s="95"/>
      <c r="G143" s="27"/>
      <c r="H143" s="105"/>
      <c r="I143" s="111">
        <f>IF(Mat_outillage[[#This Row],[MOTIF]]="",0,Mat_outillage[[#This Row],[MONTANT HTVA REALISE]])</f>
        <v>0</v>
      </c>
      <c r="J143" s="32"/>
      <c r="L143" s="55">
        <f t="shared" si="4"/>
        <v>0</v>
      </c>
    </row>
    <row r="144" spans="1:12" ht="15.75" thickBot="1">
      <c r="A144" s="204" t="str">
        <f>IF(ISBLANK(Mat_outillage[[#This Row],[DATE]]),"",ROW(Mat_outillage[[#This Row],[NUM]])-ROW($A$19))</f>
        <v/>
      </c>
      <c r="B144" s="33"/>
      <c r="C144" s="98"/>
      <c r="D144" s="99"/>
      <c r="E144" s="98"/>
      <c r="F144" s="95"/>
      <c r="G144" s="27"/>
      <c r="H144" s="105"/>
      <c r="I144" s="111">
        <f>IF(Mat_outillage[[#This Row],[MOTIF]]="",0,Mat_outillage[[#This Row],[MONTANT HTVA REALISE]])</f>
        <v>0</v>
      </c>
      <c r="J144" s="32"/>
      <c r="L144" s="55">
        <f t="shared" si="4"/>
        <v>0</v>
      </c>
    </row>
    <row r="145" spans="1:12" ht="15.75" thickBot="1">
      <c r="A145" s="204" t="str">
        <f>IF(ISBLANK(Mat_outillage[[#This Row],[DATE]]),"",ROW(Mat_outillage[[#This Row],[NUM]])-ROW($A$19))</f>
        <v/>
      </c>
      <c r="B145" s="33"/>
      <c r="C145" s="98"/>
      <c r="D145" s="99"/>
      <c r="E145" s="98"/>
      <c r="F145" s="95"/>
      <c r="G145" s="27"/>
      <c r="H145" s="105"/>
      <c r="I145" s="111">
        <f>IF(Mat_outillage[[#This Row],[MOTIF]]="",0,Mat_outillage[[#This Row],[MONTANT HTVA REALISE]])</f>
        <v>0</v>
      </c>
      <c r="J145" s="32"/>
      <c r="L145" s="55">
        <f t="shared" si="4"/>
        <v>0</v>
      </c>
    </row>
    <row r="146" spans="1:12" ht="15.75" thickBot="1">
      <c r="A146" s="204" t="str">
        <f>IF(ISBLANK(Mat_outillage[[#This Row],[DATE]]),"",ROW(Mat_outillage[[#This Row],[NUM]])-ROW($A$19))</f>
        <v/>
      </c>
      <c r="B146" s="33"/>
      <c r="C146" s="98"/>
      <c r="D146" s="99"/>
      <c r="E146" s="98"/>
      <c r="F146" s="95"/>
      <c r="G146" s="27"/>
      <c r="H146" s="105"/>
      <c r="I146" s="111">
        <f>IF(Mat_outillage[[#This Row],[MOTIF]]="",0,Mat_outillage[[#This Row],[MONTANT HTVA REALISE]])</f>
        <v>0</v>
      </c>
      <c r="J146" s="32"/>
      <c r="L146" s="55">
        <f t="shared" si="4"/>
        <v>0</v>
      </c>
    </row>
    <row r="147" spans="1:12" ht="15.75" thickBot="1">
      <c r="A147" s="204" t="str">
        <f>IF(ISBLANK(Mat_outillage[[#This Row],[DATE]]),"",ROW(Mat_outillage[[#This Row],[NUM]])-ROW($A$19))</f>
        <v/>
      </c>
      <c r="B147" s="33"/>
      <c r="C147" s="98"/>
      <c r="D147" s="99"/>
      <c r="E147" s="98"/>
      <c r="F147" s="95"/>
      <c r="G147" s="27"/>
      <c r="H147" s="105"/>
      <c r="I147" s="111">
        <f>IF(Mat_outillage[[#This Row],[MOTIF]]="",0,Mat_outillage[[#This Row],[MONTANT HTVA REALISE]])</f>
        <v>0</v>
      </c>
      <c r="J147" s="32"/>
      <c r="L147" s="55">
        <f t="shared" si="4"/>
        <v>0</v>
      </c>
    </row>
    <row r="148" spans="1:12" ht="15.75" thickBot="1">
      <c r="A148" s="204" t="str">
        <f>IF(ISBLANK(Mat_outillage[[#This Row],[DATE]]),"",ROW(Mat_outillage[[#This Row],[NUM]])-ROW($A$19))</f>
        <v/>
      </c>
      <c r="B148" s="33"/>
      <c r="C148" s="98"/>
      <c r="D148" s="99"/>
      <c r="E148" s="98"/>
      <c r="F148" s="95"/>
      <c r="G148" s="27"/>
      <c r="H148" s="105"/>
      <c r="I148" s="111">
        <f>IF(Mat_outillage[[#This Row],[MOTIF]]="",0,Mat_outillage[[#This Row],[MONTANT HTVA REALISE]])</f>
        <v>0</v>
      </c>
      <c r="J148" s="32"/>
      <c r="L148" s="55">
        <f t="shared" si="4"/>
        <v>0</v>
      </c>
    </row>
    <row r="149" spans="1:12" ht="15.75" thickBot="1">
      <c r="A149" s="204" t="str">
        <f>IF(ISBLANK(Mat_outillage[[#This Row],[DATE]]),"",ROW(Mat_outillage[[#This Row],[NUM]])-ROW($A$19))</f>
        <v/>
      </c>
      <c r="B149" s="33"/>
      <c r="C149" s="98"/>
      <c r="D149" s="99"/>
      <c r="E149" s="98"/>
      <c r="F149" s="95"/>
      <c r="G149" s="27"/>
      <c r="H149" s="105"/>
      <c r="I149" s="111">
        <f>IF(Mat_outillage[[#This Row],[MOTIF]]="",0,Mat_outillage[[#This Row],[MONTANT HTVA REALISE]])</f>
        <v>0</v>
      </c>
      <c r="J149" s="32"/>
      <c r="L149" s="55">
        <f t="shared" si="4"/>
        <v>0</v>
      </c>
    </row>
    <row r="150" spans="1:12" ht="15.75" thickBot="1">
      <c r="A150" s="204" t="str">
        <f>IF(ISBLANK(Mat_outillage[[#This Row],[DATE]]),"",ROW(Mat_outillage[[#This Row],[NUM]])-ROW($A$19))</f>
        <v/>
      </c>
      <c r="B150" s="33"/>
      <c r="C150" s="98"/>
      <c r="D150" s="99"/>
      <c r="E150" s="98"/>
      <c r="F150" s="95"/>
      <c r="G150" s="27"/>
      <c r="H150" s="105"/>
      <c r="I150" s="111">
        <f>IF(Mat_outillage[[#This Row],[MOTIF]]="",0,Mat_outillage[[#This Row],[MONTANT HTVA REALISE]])</f>
        <v>0</v>
      </c>
      <c r="J150" s="32"/>
      <c r="L150" s="55">
        <f t="shared" si="4"/>
        <v>0</v>
      </c>
    </row>
    <row r="151" spans="1:12" ht="15.75" thickBot="1">
      <c r="A151" s="204" t="str">
        <f>IF(ISBLANK(Mat_outillage[[#This Row],[DATE]]),"",ROW(Mat_outillage[[#This Row],[NUM]])-ROW($A$19))</f>
        <v/>
      </c>
      <c r="B151" s="33"/>
      <c r="C151" s="98"/>
      <c r="D151" s="99"/>
      <c r="E151" s="98"/>
      <c r="F151" s="95"/>
      <c r="G151" s="27"/>
      <c r="H151" s="105"/>
      <c r="I151" s="111">
        <f>IF(Mat_outillage[[#This Row],[MOTIF]]="",0,Mat_outillage[[#This Row],[MONTANT HTVA REALISE]])</f>
        <v>0</v>
      </c>
      <c r="J151" s="32"/>
      <c r="L151" s="55">
        <f t="shared" si="4"/>
        <v>0</v>
      </c>
    </row>
    <row r="152" spans="1:12" ht="15.75" thickBot="1">
      <c r="A152" s="204" t="str">
        <f>IF(ISBLANK(Mat_outillage[[#This Row],[DATE]]),"",ROW(Mat_outillage[[#This Row],[NUM]])-ROW($A$19))</f>
        <v/>
      </c>
      <c r="B152" s="33"/>
      <c r="C152" s="98"/>
      <c r="D152" s="99"/>
      <c r="E152" s="98"/>
      <c r="F152" s="95"/>
      <c r="G152" s="27"/>
      <c r="H152" s="105"/>
      <c r="I152" s="111">
        <f>IF(Mat_outillage[[#This Row],[MOTIF]]="",0,Mat_outillage[[#This Row],[MONTANT HTVA REALISE]])</f>
        <v>0</v>
      </c>
      <c r="J152" s="32"/>
      <c r="L152" s="55">
        <f t="shared" si="4"/>
        <v>0</v>
      </c>
    </row>
    <row r="153" spans="1:12" ht="15.75" thickBot="1">
      <c r="A153" s="204" t="str">
        <f>IF(ISBLANK(Mat_outillage[[#This Row],[DATE]]),"",ROW(Mat_outillage[[#This Row],[NUM]])-ROW($A$19))</f>
        <v/>
      </c>
      <c r="B153" s="33"/>
      <c r="C153" s="98"/>
      <c r="D153" s="99"/>
      <c r="E153" s="98"/>
      <c r="F153" s="95"/>
      <c r="G153" s="27"/>
      <c r="H153" s="105"/>
      <c r="I153" s="111">
        <f>IF(Mat_outillage[[#This Row],[MOTIF]]="",0,Mat_outillage[[#This Row],[MONTANT HTVA REALISE]])</f>
        <v>0</v>
      </c>
      <c r="J153" s="32"/>
      <c r="L153" s="55">
        <f t="shared" ref="L153:L216" si="5">+F153-I153</f>
        <v>0</v>
      </c>
    </row>
    <row r="154" spans="1:12" ht="15.75" thickBot="1">
      <c r="A154" s="204" t="str">
        <f>IF(ISBLANK(Mat_outillage[[#This Row],[DATE]]),"",ROW(Mat_outillage[[#This Row],[NUM]])-ROW($A$19))</f>
        <v/>
      </c>
      <c r="B154" s="33"/>
      <c r="C154" s="98"/>
      <c r="D154" s="99"/>
      <c r="E154" s="98"/>
      <c r="F154" s="95"/>
      <c r="G154" s="27"/>
      <c r="H154" s="105"/>
      <c r="I154" s="111">
        <f>IF(Mat_outillage[[#This Row],[MOTIF]]="",0,Mat_outillage[[#This Row],[MONTANT HTVA REALISE]])</f>
        <v>0</v>
      </c>
      <c r="J154" s="32"/>
      <c r="L154" s="55">
        <f t="shared" si="5"/>
        <v>0</v>
      </c>
    </row>
    <row r="155" spans="1:12" ht="15.75" thickBot="1">
      <c r="A155" s="204" t="str">
        <f>IF(ISBLANK(Mat_outillage[[#This Row],[DATE]]),"",ROW(Mat_outillage[[#This Row],[NUM]])-ROW($A$19))</f>
        <v/>
      </c>
      <c r="B155" s="33"/>
      <c r="C155" s="98"/>
      <c r="D155" s="99"/>
      <c r="E155" s="98"/>
      <c r="F155" s="95"/>
      <c r="G155" s="27"/>
      <c r="H155" s="105"/>
      <c r="I155" s="111">
        <f>IF(Mat_outillage[[#This Row],[MOTIF]]="",0,Mat_outillage[[#This Row],[MONTANT HTVA REALISE]])</f>
        <v>0</v>
      </c>
      <c r="J155" s="32"/>
      <c r="L155" s="55">
        <f t="shared" si="5"/>
        <v>0</v>
      </c>
    </row>
    <row r="156" spans="1:12" ht="15.75" thickBot="1">
      <c r="A156" s="204" t="str">
        <f>IF(ISBLANK(Mat_outillage[[#This Row],[DATE]]),"",ROW(Mat_outillage[[#This Row],[NUM]])-ROW($A$19))</f>
        <v/>
      </c>
      <c r="B156" s="33"/>
      <c r="C156" s="98"/>
      <c r="D156" s="99"/>
      <c r="E156" s="98"/>
      <c r="F156" s="95"/>
      <c r="G156" s="27"/>
      <c r="H156" s="105"/>
      <c r="I156" s="111">
        <f>IF(Mat_outillage[[#This Row],[MOTIF]]="",0,Mat_outillage[[#This Row],[MONTANT HTVA REALISE]])</f>
        <v>0</v>
      </c>
      <c r="J156" s="32"/>
      <c r="L156" s="55">
        <f t="shared" si="5"/>
        <v>0</v>
      </c>
    </row>
    <row r="157" spans="1:12" ht="15.75" thickBot="1">
      <c r="A157" s="204" t="str">
        <f>IF(ISBLANK(Mat_outillage[[#This Row],[DATE]]),"",ROW(Mat_outillage[[#This Row],[NUM]])-ROW($A$19))</f>
        <v/>
      </c>
      <c r="B157" s="33"/>
      <c r="C157" s="98"/>
      <c r="D157" s="99"/>
      <c r="E157" s="98"/>
      <c r="F157" s="95"/>
      <c r="G157" s="27"/>
      <c r="H157" s="105"/>
      <c r="I157" s="111">
        <f>IF(Mat_outillage[[#This Row],[MOTIF]]="",0,Mat_outillage[[#This Row],[MONTANT HTVA REALISE]])</f>
        <v>0</v>
      </c>
      <c r="J157" s="32"/>
      <c r="L157" s="55">
        <f t="shared" si="5"/>
        <v>0</v>
      </c>
    </row>
    <row r="158" spans="1:12" ht="15.75" thickBot="1">
      <c r="A158" s="204" t="str">
        <f>IF(ISBLANK(Mat_outillage[[#This Row],[DATE]]),"",ROW(Mat_outillage[[#This Row],[NUM]])-ROW($A$19))</f>
        <v/>
      </c>
      <c r="B158" s="33"/>
      <c r="C158" s="98"/>
      <c r="D158" s="99"/>
      <c r="E158" s="98"/>
      <c r="F158" s="95"/>
      <c r="G158" s="27"/>
      <c r="H158" s="105"/>
      <c r="I158" s="111">
        <f>IF(Mat_outillage[[#This Row],[MOTIF]]="",0,Mat_outillage[[#This Row],[MONTANT HTVA REALISE]])</f>
        <v>0</v>
      </c>
      <c r="J158" s="32"/>
      <c r="L158" s="55">
        <f t="shared" si="5"/>
        <v>0</v>
      </c>
    </row>
    <row r="159" spans="1:12" ht="15.75" thickBot="1">
      <c r="A159" s="204" t="str">
        <f>IF(ISBLANK(Mat_outillage[[#This Row],[DATE]]),"",ROW(Mat_outillage[[#This Row],[NUM]])-ROW($A$19))</f>
        <v/>
      </c>
      <c r="B159" s="33"/>
      <c r="C159" s="98"/>
      <c r="D159" s="99"/>
      <c r="E159" s="98"/>
      <c r="F159" s="95"/>
      <c r="G159" s="27"/>
      <c r="H159" s="105"/>
      <c r="I159" s="111">
        <f>IF(Mat_outillage[[#This Row],[MOTIF]]="",0,Mat_outillage[[#This Row],[MONTANT HTVA REALISE]])</f>
        <v>0</v>
      </c>
      <c r="J159" s="32"/>
      <c r="L159" s="55">
        <f t="shared" si="5"/>
        <v>0</v>
      </c>
    </row>
    <row r="160" spans="1:12" ht="15.75" thickBot="1">
      <c r="A160" s="204" t="str">
        <f>IF(ISBLANK(Mat_outillage[[#This Row],[DATE]]),"",ROW(Mat_outillage[[#This Row],[NUM]])-ROW($A$19))</f>
        <v/>
      </c>
      <c r="B160" s="33"/>
      <c r="C160" s="98"/>
      <c r="D160" s="99"/>
      <c r="E160" s="98"/>
      <c r="F160" s="95"/>
      <c r="G160" s="27"/>
      <c r="H160" s="105"/>
      <c r="I160" s="111">
        <f>IF(Mat_outillage[[#This Row],[MOTIF]]="",0,Mat_outillage[[#This Row],[MONTANT HTVA REALISE]])</f>
        <v>0</v>
      </c>
      <c r="J160" s="32"/>
      <c r="L160" s="55">
        <f t="shared" si="5"/>
        <v>0</v>
      </c>
    </row>
    <row r="161" spans="1:12" ht="15.75" thickBot="1">
      <c r="A161" s="204" t="str">
        <f>IF(ISBLANK(Mat_outillage[[#This Row],[DATE]]),"",ROW(Mat_outillage[[#This Row],[NUM]])-ROW($A$19))</f>
        <v/>
      </c>
      <c r="B161" s="33"/>
      <c r="C161" s="98"/>
      <c r="D161" s="99"/>
      <c r="E161" s="98"/>
      <c r="F161" s="95"/>
      <c r="G161" s="27"/>
      <c r="H161" s="105"/>
      <c r="I161" s="111">
        <f>IF(Mat_outillage[[#This Row],[MOTIF]]="",0,Mat_outillage[[#This Row],[MONTANT HTVA REALISE]])</f>
        <v>0</v>
      </c>
      <c r="J161" s="32"/>
      <c r="L161" s="55">
        <f t="shared" si="5"/>
        <v>0</v>
      </c>
    </row>
    <row r="162" spans="1:12" ht="15.75" thickBot="1">
      <c r="A162" s="204" t="str">
        <f>IF(ISBLANK(Mat_outillage[[#This Row],[DATE]]),"",ROW(Mat_outillage[[#This Row],[NUM]])-ROW($A$19))</f>
        <v/>
      </c>
      <c r="B162" s="33"/>
      <c r="C162" s="98"/>
      <c r="D162" s="99"/>
      <c r="E162" s="98"/>
      <c r="F162" s="95"/>
      <c r="G162" s="27"/>
      <c r="H162" s="105"/>
      <c r="I162" s="111">
        <f>IF(Mat_outillage[[#This Row],[MOTIF]]="",0,Mat_outillage[[#This Row],[MONTANT HTVA REALISE]])</f>
        <v>0</v>
      </c>
      <c r="J162" s="32"/>
      <c r="L162" s="55">
        <f t="shared" si="5"/>
        <v>0</v>
      </c>
    </row>
    <row r="163" spans="1:12" ht="15.75" thickBot="1">
      <c r="A163" s="204" t="str">
        <f>IF(ISBLANK(Mat_outillage[[#This Row],[DATE]]),"",ROW(Mat_outillage[[#This Row],[NUM]])-ROW($A$19))</f>
        <v/>
      </c>
      <c r="B163" s="33"/>
      <c r="C163" s="98"/>
      <c r="D163" s="99"/>
      <c r="E163" s="98"/>
      <c r="F163" s="95"/>
      <c r="G163" s="27"/>
      <c r="H163" s="105"/>
      <c r="I163" s="111">
        <f>IF(Mat_outillage[[#This Row],[MOTIF]]="",0,Mat_outillage[[#This Row],[MONTANT HTVA REALISE]])</f>
        <v>0</v>
      </c>
      <c r="J163" s="32"/>
      <c r="L163" s="55">
        <f t="shared" si="5"/>
        <v>0</v>
      </c>
    </row>
    <row r="164" spans="1:12" ht="15.75" thickBot="1">
      <c r="A164" s="204" t="str">
        <f>IF(ISBLANK(Mat_outillage[[#This Row],[DATE]]),"",ROW(Mat_outillage[[#This Row],[NUM]])-ROW($A$19))</f>
        <v/>
      </c>
      <c r="B164" s="33"/>
      <c r="C164" s="98"/>
      <c r="D164" s="99"/>
      <c r="E164" s="98"/>
      <c r="F164" s="95"/>
      <c r="G164" s="27"/>
      <c r="H164" s="105"/>
      <c r="I164" s="111">
        <f>IF(Mat_outillage[[#This Row],[MOTIF]]="",0,Mat_outillage[[#This Row],[MONTANT HTVA REALISE]])</f>
        <v>0</v>
      </c>
      <c r="J164" s="32"/>
      <c r="L164" s="55">
        <f t="shared" si="5"/>
        <v>0</v>
      </c>
    </row>
    <row r="165" spans="1:12" ht="15.75" thickBot="1">
      <c r="A165" s="204" t="str">
        <f>IF(ISBLANK(Mat_outillage[[#This Row],[DATE]]),"",ROW(Mat_outillage[[#This Row],[NUM]])-ROW($A$19))</f>
        <v/>
      </c>
      <c r="B165" s="33"/>
      <c r="C165" s="98"/>
      <c r="D165" s="99"/>
      <c r="E165" s="98"/>
      <c r="F165" s="95"/>
      <c r="G165" s="27"/>
      <c r="H165" s="105"/>
      <c r="I165" s="111">
        <f>IF(Mat_outillage[[#This Row],[MOTIF]]="",0,Mat_outillage[[#This Row],[MONTANT HTVA REALISE]])</f>
        <v>0</v>
      </c>
      <c r="J165" s="32"/>
      <c r="L165" s="55">
        <f t="shared" si="5"/>
        <v>0</v>
      </c>
    </row>
    <row r="166" spans="1:12" ht="15.75" thickBot="1">
      <c r="A166" s="204" t="str">
        <f>IF(ISBLANK(Mat_outillage[[#This Row],[DATE]]),"",ROW(Mat_outillage[[#This Row],[NUM]])-ROW($A$19))</f>
        <v/>
      </c>
      <c r="B166" s="33"/>
      <c r="C166" s="98"/>
      <c r="D166" s="99"/>
      <c r="E166" s="98"/>
      <c r="F166" s="95"/>
      <c r="G166" s="27"/>
      <c r="H166" s="105"/>
      <c r="I166" s="111">
        <f>IF(Mat_outillage[[#This Row],[MOTIF]]="",0,Mat_outillage[[#This Row],[MONTANT HTVA REALISE]])</f>
        <v>0</v>
      </c>
      <c r="J166" s="32"/>
      <c r="L166" s="55">
        <f t="shared" si="5"/>
        <v>0</v>
      </c>
    </row>
    <row r="167" spans="1:12" ht="15.75" thickBot="1">
      <c r="A167" s="204" t="str">
        <f>IF(ISBLANK(Mat_outillage[[#This Row],[DATE]]),"",ROW(Mat_outillage[[#This Row],[NUM]])-ROW($A$19))</f>
        <v/>
      </c>
      <c r="B167" s="33"/>
      <c r="C167" s="98"/>
      <c r="D167" s="99"/>
      <c r="E167" s="98"/>
      <c r="F167" s="95"/>
      <c r="G167" s="27"/>
      <c r="H167" s="105"/>
      <c r="I167" s="111">
        <f>IF(Mat_outillage[[#This Row],[MOTIF]]="",0,Mat_outillage[[#This Row],[MONTANT HTVA REALISE]])</f>
        <v>0</v>
      </c>
      <c r="J167" s="32"/>
      <c r="L167" s="55">
        <f t="shared" si="5"/>
        <v>0</v>
      </c>
    </row>
    <row r="168" spans="1:12" ht="15.75" thickBot="1">
      <c r="A168" s="204" t="str">
        <f>IF(ISBLANK(Mat_outillage[[#This Row],[DATE]]),"",ROW(Mat_outillage[[#This Row],[NUM]])-ROW($A$19))</f>
        <v/>
      </c>
      <c r="B168" s="33"/>
      <c r="C168" s="98"/>
      <c r="D168" s="99"/>
      <c r="E168" s="98"/>
      <c r="F168" s="95"/>
      <c r="G168" s="27"/>
      <c r="H168" s="105"/>
      <c r="I168" s="111">
        <f>IF(Mat_outillage[[#This Row],[MOTIF]]="",0,Mat_outillage[[#This Row],[MONTANT HTVA REALISE]])</f>
        <v>0</v>
      </c>
      <c r="J168" s="32"/>
      <c r="L168" s="55">
        <f t="shared" si="5"/>
        <v>0</v>
      </c>
    </row>
    <row r="169" spans="1:12" ht="15.75" thickBot="1">
      <c r="A169" s="204" t="str">
        <f>IF(ISBLANK(Mat_outillage[[#This Row],[DATE]]),"",ROW(Mat_outillage[[#This Row],[NUM]])-ROW($A$19))</f>
        <v/>
      </c>
      <c r="B169" s="33"/>
      <c r="C169" s="98"/>
      <c r="D169" s="99"/>
      <c r="E169" s="98"/>
      <c r="F169" s="95"/>
      <c r="G169" s="27"/>
      <c r="H169" s="105"/>
      <c r="I169" s="111">
        <f>IF(Mat_outillage[[#This Row],[MOTIF]]="",0,Mat_outillage[[#This Row],[MONTANT HTVA REALISE]])</f>
        <v>0</v>
      </c>
      <c r="J169" s="32"/>
      <c r="L169" s="55">
        <f t="shared" si="5"/>
        <v>0</v>
      </c>
    </row>
    <row r="170" spans="1:12" ht="15.75" thickBot="1">
      <c r="A170" s="204" t="str">
        <f>IF(ISBLANK(Mat_outillage[[#This Row],[DATE]]),"",ROW(Mat_outillage[[#This Row],[NUM]])-ROW($A$19))</f>
        <v/>
      </c>
      <c r="B170" s="33"/>
      <c r="C170" s="98"/>
      <c r="D170" s="99"/>
      <c r="E170" s="98"/>
      <c r="F170" s="95"/>
      <c r="G170" s="27"/>
      <c r="H170" s="105"/>
      <c r="I170" s="111">
        <f>IF(Mat_outillage[[#This Row],[MOTIF]]="",0,Mat_outillage[[#This Row],[MONTANT HTVA REALISE]])</f>
        <v>0</v>
      </c>
      <c r="J170" s="32"/>
      <c r="L170" s="55">
        <f t="shared" si="5"/>
        <v>0</v>
      </c>
    </row>
    <row r="171" spans="1:12" ht="15.75" thickBot="1">
      <c r="A171" s="204" t="str">
        <f>IF(ISBLANK(Mat_outillage[[#This Row],[DATE]]),"",ROW(Mat_outillage[[#This Row],[NUM]])-ROW($A$19))</f>
        <v/>
      </c>
      <c r="B171" s="33"/>
      <c r="C171" s="98"/>
      <c r="D171" s="99"/>
      <c r="E171" s="98"/>
      <c r="F171" s="95"/>
      <c r="G171" s="27"/>
      <c r="H171" s="105"/>
      <c r="I171" s="111">
        <f>IF(Mat_outillage[[#This Row],[MOTIF]]="",0,Mat_outillage[[#This Row],[MONTANT HTVA REALISE]])</f>
        <v>0</v>
      </c>
      <c r="J171" s="32"/>
      <c r="L171" s="55">
        <f t="shared" si="5"/>
        <v>0</v>
      </c>
    </row>
    <row r="172" spans="1:12" ht="15.75" thickBot="1">
      <c r="A172" s="204" t="str">
        <f>IF(ISBLANK(Mat_outillage[[#This Row],[DATE]]),"",ROW(Mat_outillage[[#This Row],[NUM]])-ROW($A$19))</f>
        <v/>
      </c>
      <c r="B172" s="33"/>
      <c r="C172" s="98"/>
      <c r="D172" s="99"/>
      <c r="E172" s="98"/>
      <c r="F172" s="95"/>
      <c r="G172" s="27"/>
      <c r="H172" s="105"/>
      <c r="I172" s="111">
        <f>IF(Mat_outillage[[#This Row],[MOTIF]]="",0,Mat_outillage[[#This Row],[MONTANT HTVA REALISE]])</f>
        <v>0</v>
      </c>
      <c r="J172" s="32"/>
      <c r="L172" s="55">
        <f t="shared" si="5"/>
        <v>0</v>
      </c>
    </row>
    <row r="173" spans="1:12" ht="15.75" thickBot="1">
      <c r="A173" s="204" t="str">
        <f>IF(ISBLANK(Mat_outillage[[#This Row],[DATE]]),"",ROW(Mat_outillage[[#This Row],[NUM]])-ROW($A$19))</f>
        <v/>
      </c>
      <c r="B173" s="33"/>
      <c r="C173" s="98"/>
      <c r="D173" s="99"/>
      <c r="E173" s="98"/>
      <c r="F173" s="95"/>
      <c r="G173" s="27"/>
      <c r="H173" s="105"/>
      <c r="I173" s="111">
        <f>IF(Mat_outillage[[#This Row],[MOTIF]]="",0,Mat_outillage[[#This Row],[MONTANT HTVA REALISE]])</f>
        <v>0</v>
      </c>
      <c r="J173" s="32"/>
      <c r="L173" s="55">
        <f t="shared" si="5"/>
        <v>0</v>
      </c>
    </row>
    <row r="174" spans="1:12" ht="15.75" thickBot="1">
      <c r="A174" s="204" t="str">
        <f>IF(ISBLANK(Mat_outillage[[#This Row],[DATE]]),"",ROW(Mat_outillage[[#This Row],[NUM]])-ROW($A$19))</f>
        <v/>
      </c>
      <c r="B174" s="33"/>
      <c r="C174" s="98"/>
      <c r="D174" s="99"/>
      <c r="E174" s="98"/>
      <c r="F174" s="95"/>
      <c r="G174" s="27"/>
      <c r="H174" s="105"/>
      <c r="I174" s="111">
        <f>IF(Mat_outillage[[#This Row],[MOTIF]]="",0,Mat_outillage[[#This Row],[MONTANT HTVA REALISE]])</f>
        <v>0</v>
      </c>
      <c r="J174" s="32"/>
      <c r="L174" s="55">
        <f t="shared" si="5"/>
        <v>0</v>
      </c>
    </row>
    <row r="175" spans="1:12" ht="15.75" thickBot="1">
      <c r="A175" s="204" t="str">
        <f>IF(ISBLANK(Mat_outillage[[#This Row],[DATE]]),"",ROW(Mat_outillage[[#This Row],[NUM]])-ROW($A$19))</f>
        <v/>
      </c>
      <c r="B175" s="33"/>
      <c r="C175" s="98"/>
      <c r="D175" s="99"/>
      <c r="E175" s="98"/>
      <c r="F175" s="95"/>
      <c r="G175" s="27"/>
      <c r="H175" s="105"/>
      <c r="I175" s="111">
        <f>IF(Mat_outillage[[#This Row],[MOTIF]]="",0,Mat_outillage[[#This Row],[MONTANT HTVA REALISE]])</f>
        <v>0</v>
      </c>
      <c r="J175" s="32"/>
      <c r="L175" s="55">
        <f t="shared" si="5"/>
        <v>0</v>
      </c>
    </row>
    <row r="176" spans="1:12" ht="15.75" thickBot="1">
      <c r="A176" s="204" t="str">
        <f>IF(ISBLANK(Mat_outillage[[#This Row],[DATE]]),"",ROW(Mat_outillage[[#This Row],[NUM]])-ROW($A$19))</f>
        <v/>
      </c>
      <c r="B176" s="33"/>
      <c r="C176" s="98"/>
      <c r="D176" s="99"/>
      <c r="E176" s="98"/>
      <c r="F176" s="95"/>
      <c r="G176" s="27"/>
      <c r="H176" s="105"/>
      <c r="I176" s="111">
        <f>IF(Mat_outillage[[#This Row],[MOTIF]]="",0,Mat_outillage[[#This Row],[MONTANT HTVA REALISE]])</f>
        <v>0</v>
      </c>
      <c r="J176" s="32"/>
      <c r="L176" s="55">
        <f t="shared" si="5"/>
        <v>0</v>
      </c>
    </row>
    <row r="177" spans="1:12" ht="15.75" thickBot="1">
      <c r="A177" s="204" t="str">
        <f>IF(ISBLANK(Mat_outillage[[#This Row],[DATE]]),"",ROW(Mat_outillage[[#This Row],[NUM]])-ROW($A$19))</f>
        <v/>
      </c>
      <c r="B177" s="33"/>
      <c r="C177" s="98"/>
      <c r="D177" s="99"/>
      <c r="E177" s="98"/>
      <c r="F177" s="95"/>
      <c r="G177" s="27"/>
      <c r="H177" s="105"/>
      <c r="I177" s="111">
        <f>IF(Mat_outillage[[#This Row],[MOTIF]]="",0,Mat_outillage[[#This Row],[MONTANT HTVA REALISE]])</f>
        <v>0</v>
      </c>
      <c r="J177" s="32"/>
      <c r="L177" s="55">
        <f t="shared" si="5"/>
        <v>0</v>
      </c>
    </row>
    <row r="178" spans="1:12" ht="15.75" thickBot="1">
      <c r="A178" s="204" t="str">
        <f>IF(ISBLANK(Mat_outillage[[#This Row],[DATE]]),"",ROW(Mat_outillage[[#This Row],[NUM]])-ROW($A$19))</f>
        <v/>
      </c>
      <c r="B178" s="33"/>
      <c r="C178" s="98"/>
      <c r="D178" s="99"/>
      <c r="E178" s="98"/>
      <c r="F178" s="95"/>
      <c r="G178" s="27"/>
      <c r="H178" s="105"/>
      <c r="I178" s="111">
        <f>IF(Mat_outillage[[#This Row],[MOTIF]]="",0,Mat_outillage[[#This Row],[MONTANT HTVA REALISE]])</f>
        <v>0</v>
      </c>
      <c r="J178" s="32"/>
      <c r="L178" s="55">
        <f t="shared" si="5"/>
        <v>0</v>
      </c>
    </row>
    <row r="179" spans="1:12" ht="15.75" thickBot="1">
      <c r="A179" s="204" t="str">
        <f>IF(ISBLANK(Mat_outillage[[#This Row],[DATE]]),"",ROW(Mat_outillage[[#This Row],[NUM]])-ROW($A$19))</f>
        <v/>
      </c>
      <c r="B179" s="33"/>
      <c r="C179" s="98"/>
      <c r="D179" s="99"/>
      <c r="E179" s="98"/>
      <c r="F179" s="95"/>
      <c r="G179" s="27"/>
      <c r="H179" s="105"/>
      <c r="I179" s="111">
        <f>IF(Mat_outillage[[#This Row],[MOTIF]]="",0,Mat_outillage[[#This Row],[MONTANT HTVA REALISE]])</f>
        <v>0</v>
      </c>
      <c r="J179" s="32"/>
      <c r="L179" s="55">
        <f t="shared" si="5"/>
        <v>0</v>
      </c>
    </row>
    <row r="180" spans="1:12" ht="15.75" thickBot="1">
      <c r="A180" s="204" t="str">
        <f>IF(ISBLANK(Mat_outillage[[#This Row],[DATE]]),"",ROW(Mat_outillage[[#This Row],[NUM]])-ROW($A$19))</f>
        <v/>
      </c>
      <c r="B180" s="33"/>
      <c r="C180" s="98"/>
      <c r="D180" s="99"/>
      <c r="E180" s="98"/>
      <c r="F180" s="95"/>
      <c r="G180" s="27"/>
      <c r="H180" s="105"/>
      <c r="I180" s="111">
        <f>IF(Mat_outillage[[#This Row],[MOTIF]]="",0,Mat_outillage[[#This Row],[MONTANT HTVA REALISE]])</f>
        <v>0</v>
      </c>
      <c r="J180" s="32"/>
      <c r="L180" s="55">
        <f t="shared" si="5"/>
        <v>0</v>
      </c>
    </row>
    <row r="181" spans="1:12" ht="15.75" thickBot="1">
      <c r="A181" s="204" t="str">
        <f>IF(ISBLANK(Mat_outillage[[#This Row],[DATE]]),"",ROW(Mat_outillage[[#This Row],[NUM]])-ROW($A$19))</f>
        <v/>
      </c>
      <c r="B181" s="33"/>
      <c r="C181" s="98"/>
      <c r="D181" s="99"/>
      <c r="E181" s="98"/>
      <c r="F181" s="95"/>
      <c r="G181" s="27"/>
      <c r="H181" s="105"/>
      <c r="I181" s="111">
        <f>IF(Mat_outillage[[#This Row],[MOTIF]]="",0,Mat_outillage[[#This Row],[MONTANT HTVA REALISE]])</f>
        <v>0</v>
      </c>
      <c r="J181" s="32"/>
      <c r="L181" s="55">
        <f t="shared" si="5"/>
        <v>0</v>
      </c>
    </row>
    <row r="182" spans="1:12" ht="15.75" thickBot="1">
      <c r="A182" s="204" t="str">
        <f>IF(ISBLANK(Mat_outillage[[#This Row],[DATE]]),"",ROW(Mat_outillage[[#This Row],[NUM]])-ROW($A$19))</f>
        <v/>
      </c>
      <c r="B182" s="33"/>
      <c r="C182" s="98"/>
      <c r="D182" s="99"/>
      <c r="E182" s="98"/>
      <c r="F182" s="95"/>
      <c r="G182" s="27"/>
      <c r="H182" s="105"/>
      <c r="I182" s="111">
        <f>IF(Mat_outillage[[#This Row],[MOTIF]]="",0,Mat_outillage[[#This Row],[MONTANT HTVA REALISE]])</f>
        <v>0</v>
      </c>
      <c r="J182" s="32"/>
      <c r="L182" s="55">
        <f t="shared" si="5"/>
        <v>0</v>
      </c>
    </row>
    <row r="183" spans="1:12" ht="15.75" thickBot="1">
      <c r="A183" s="204" t="str">
        <f>IF(ISBLANK(Mat_outillage[[#This Row],[DATE]]),"",ROW(Mat_outillage[[#This Row],[NUM]])-ROW($A$19))</f>
        <v/>
      </c>
      <c r="B183" s="33"/>
      <c r="C183" s="98"/>
      <c r="D183" s="99"/>
      <c r="E183" s="98"/>
      <c r="F183" s="95"/>
      <c r="G183" s="27"/>
      <c r="H183" s="105"/>
      <c r="I183" s="111">
        <f>IF(Mat_outillage[[#This Row],[MOTIF]]="",0,Mat_outillage[[#This Row],[MONTANT HTVA REALISE]])</f>
        <v>0</v>
      </c>
      <c r="J183" s="32"/>
      <c r="L183" s="55">
        <f t="shared" si="5"/>
        <v>0</v>
      </c>
    </row>
    <row r="184" spans="1:12" ht="15.75" thickBot="1">
      <c r="A184" s="204" t="str">
        <f>IF(ISBLANK(Mat_outillage[[#This Row],[DATE]]),"",ROW(Mat_outillage[[#This Row],[NUM]])-ROW($A$19))</f>
        <v/>
      </c>
      <c r="B184" s="33"/>
      <c r="C184" s="98"/>
      <c r="D184" s="99"/>
      <c r="E184" s="98"/>
      <c r="F184" s="95"/>
      <c r="G184" s="27"/>
      <c r="H184" s="105"/>
      <c r="I184" s="111">
        <f>IF(Mat_outillage[[#This Row],[MOTIF]]="",0,Mat_outillage[[#This Row],[MONTANT HTVA REALISE]])</f>
        <v>0</v>
      </c>
      <c r="J184" s="32"/>
      <c r="L184" s="55">
        <f t="shared" si="5"/>
        <v>0</v>
      </c>
    </row>
    <row r="185" spans="1:12" ht="15.75" thickBot="1">
      <c r="A185" s="204" t="str">
        <f>IF(ISBLANK(Mat_outillage[[#This Row],[DATE]]),"",ROW(Mat_outillage[[#This Row],[NUM]])-ROW($A$19))</f>
        <v/>
      </c>
      <c r="B185" s="33"/>
      <c r="C185" s="98"/>
      <c r="D185" s="99"/>
      <c r="E185" s="98"/>
      <c r="F185" s="95"/>
      <c r="G185" s="27"/>
      <c r="H185" s="105"/>
      <c r="I185" s="111">
        <f>IF(Mat_outillage[[#This Row],[MOTIF]]="",0,Mat_outillage[[#This Row],[MONTANT HTVA REALISE]])</f>
        <v>0</v>
      </c>
      <c r="J185" s="32"/>
      <c r="L185" s="55">
        <f t="shared" si="5"/>
        <v>0</v>
      </c>
    </row>
    <row r="186" spans="1:12" ht="15.75" thickBot="1">
      <c r="A186" s="204" t="str">
        <f>IF(ISBLANK(Mat_outillage[[#This Row],[DATE]]),"",ROW(Mat_outillage[[#This Row],[NUM]])-ROW($A$19))</f>
        <v/>
      </c>
      <c r="B186" s="33"/>
      <c r="C186" s="98"/>
      <c r="D186" s="99"/>
      <c r="E186" s="98"/>
      <c r="F186" s="95"/>
      <c r="G186" s="27"/>
      <c r="H186" s="105"/>
      <c r="I186" s="111">
        <f>IF(Mat_outillage[[#This Row],[MOTIF]]="",0,Mat_outillage[[#This Row],[MONTANT HTVA REALISE]])</f>
        <v>0</v>
      </c>
      <c r="J186" s="32"/>
      <c r="L186" s="55">
        <f t="shared" si="5"/>
        <v>0</v>
      </c>
    </row>
    <row r="187" spans="1:12" ht="15.75" thickBot="1">
      <c r="A187" s="204" t="str">
        <f>IF(ISBLANK(Mat_outillage[[#This Row],[DATE]]),"",ROW(Mat_outillage[[#This Row],[NUM]])-ROW($A$19))</f>
        <v/>
      </c>
      <c r="B187" s="33"/>
      <c r="C187" s="98"/>
      <c r="D187" s="99"/>
      <c r="E187" s="98"/>
      <c r="F187" s="95"/>
      <c r="G187" s="27"/>
      <c r="H187" s="105"/>
      <c r="I187" s="111">
        <f>IF(Mat_outillage[[#This Row],[MOTIF]]="",0,Mat_outillage[[#This Row],[MONTANT HTVA REALISE]])</f>
        <v>0</v>
      </c>
      <c r="J187" s="32"/>
      <c r="L187" s="55">
        <f t="shared" si="5"/>
        <v>0</v>
      </c>
    </row>
    <row r="188" spans="1:12" ht="15.75" thickBot="1">
      <c r="A188" s="204" t="str">
        <f>IF(ISBLANK(Mat_outillage[[#This Row],[DATE]]),"",ROW(Mat_outillage[[#This Row],[NUM]])-ROW($A$19))</f>
        <v/>
      </c>
      <c r="B188" s="33"/>
      <c r="C188" s="98"/>
      <c r="D188" s="99"/>
      <c r="E188" s="98"/>
      <c r="F188" s="95"/>
      <c r="G188" s="27"/>
      <c r="H188" s="105"/>
      <c r="I188" s="111">
        <f>IF(Mat_outillage[[#This Row],[MOTIF]]="",0,Mat_outillage[[#This Row],[MONTANT HTVA REALISE]])</f>
        <v>0</v>
      </c>
      <c r="J188" s="32"/>
      <c r="L188" s="55">
        <f t="shared" si="5"/>
        <v>0</v>
      </c>
    </row>
    <row r="189" spans="1:12" ht="15.75" thickBot="1">
      <c r="A189" s="204" t="str">
        <f>IF(ISBLANK(Mat_outillage[[#This Row],[DATE]]),"",ROW(Mat_outillage[[#This Row],[NUM]])-ROW($A$19))</f>
        <v/>
      </c>
      <c r="B189" s="33"/>
      <c r="C189" s="98"/>
      <c r="D189" s="99"/>
      <c r="E189" s="98"/>
      <c r="F189" s="95"/>
      <c r="G189" s="27"/>
      <c r="H189" s="105"/>
      <c r="I189" s="111">
        <f>IF(Mat_outillage[[#This Row],[MOTIF]]="",0,Mat_outillage[[#This Row],[MONTANT HTVA REALISE]])</f>
        <v>0</v>
      </c>
      <c r="J189" s="32"/>
      <c r="L189" s="55">
        <f t="shared" si="5"/>
        <v>0</v>
      </c>
    </row>
    <row r="190" spans="1:12" ht="15.75" thickBot="1">
      <c r="A190" s="204" t="str">
        <f>IF(ISBLANK(Mat_outillage[[#This Row],[DATE]]),"",ROW(Mat_outillage[[#This Row],[NUM]])-ROW($A$19))</f>
        <v/>
      </c>
      <c r="B190" s="33"/>
      <c r="C190" s="98"/>
      <c r="D190" s="99"/>
      <c r="E190" s="98"/>
      <c r="F190" s="95"/>
      <c r="G190" s="27"/>
      <c r="H190" s="105"/>
      <c r="I190" s="111">
        <f>IF(Mat_outillage[[#This Row],[MOTIF]]="",0,Mat_outillage[[#This Row],[MONTANT HTVA REALISE]])</f>
        <v>0</v>
      </c>
      <c r="J190" s="32"/>
      <c r="L190" s="55">
        <f t="shared" si="5"/>
        <v>0</v>
      </c>
    </row>
    <row r="191" spans="1:12" ht="15.75" thickBot="1">
      <c r="A191" s="204" t="str">
        <f>IF(ISBLANK(Mat_outillage[[#This Row],[DATE]]),"",ROW(Mat_outillage[[#This Row],[NUM]])-ROW($A$19))</f>
        <v/>
      </c>
      <c r="B191" s="33"/>
      <c r="C191" s="98"/>
      <c r="D191" s="99"/>
      <c r="E191" s="98"/>
      <c r="F191" s="95"/>
      <c r="G191" s="27"/>
      <c r="H191" s="105"/>
      <c r="I191" s="111">
        <f>IF(Mat_outillage[[#This Row],[MOTIF]]="",0,Mat_outillage[[#This Row],[MONTANT HTVA REALISE]])</f>
        <v>0</v>
      </c>
      <c r="J191" s="32"/>
      <c r="L191" s="55">
        <f t="shared" si="5"/>
        <v>0</v>
      </c>
    </row>
    <row r="192" spans="1:12" ht="15.75" thickBot="1">
      <c r="A192" s="204" t="str">
        <f>IF(ISBLANK(Mat_outillage[[#This Row],[DATE]]),"",ROW(Mat_outillage[[#This Row],[NUM]])-ROW($A$19))</f>
        <v/>
      </c>
      <c r="B192" s="33"/>
      <c r="C192" s="98"/>
      <c r="D192" s="99"/>
      <c r="E192" s="98"/>
      <c r="F192" s="95"/>
      <c r="G192" s="27"/>
      <c r="H192" s="105"/>
      <c r="I192" s="111">
        <f>IF(Mat_outillage[[#This Row],[MOTIF]]="",0,Mat_outillage[[#This Row],[MONTANT HTVA REALISE]])</f>
        <v>0</v>
      </c>
      <c r="J192" s="32"/>
      <c r="L192" s="55">
        <f t="shared" si="5"/>
        <v>0</v>
      </c>
    </row>
    <row r="193" spans="1:12" ht="15.75" thickBot="1">
      <c r="A193" s="204" t="str">
        <f>IF(ISBLANK(Mat_outillage[[#This Row],[DATE]]),"",ROW(Mat_outillage[[#This Row],[NUM]])-ROW($A$19))</f>
        <v/>
      </c>
      <c r="B193" s="33"/>
      <c r="C193" s="98"/>
      <c r="D193" s="99"/>
      <c r="E193" s="98"/>
      <c r="F193" s="95"/>
      <c r="G193" s="27"/>
      <c r="H193" s="105"/>
      <c r="I193" s="111">
        <f>IF(Mat_outillage[[#This Row],[MOTIF]]="",0,Mat_outillage[[#This Row],[MONTANT HTVA REALISE]])</f>
        <v>0</v>
      </c>
      <c r="J193" s="32"/>
      <c r="L193" s="55">
        <f t="shared" si="5"/>
        <v>0</v>
      </c>
    </row>
    <row r="194" spans="1:12" ht="15.75" thickBot="1">
      <c r="A194" s="204" t="str">
        <f>IF(ISBLANK(Mat_outillage[[#This Row],[DATE]]),"",ROW(Mat_outillage[[#This Row],[NUM]])-ROW($A$19))</f>
        <v/>
      </c>
      <c r="B194" s="33"/>
      <c r="C194" s="98"/>
      <c r="D194" s="99"/>
      <c r="E194" s="98"/>
      <c r="F194" s="95"/>
      <c r="G194" s="27"/>
      <c r="H194" s="105"/>
      <c r="I194" s="111">
        <f>IF(Mat_outillage[[#This Row],[MOTIF]]="",0,Mat_outillage[[#This Row],[MONTANT HTVA REALISE]])</f>
        <v>0</v>
      </c>
      <c r="J194" s="32"/>
      <c r="L194" s="55">
        <f t="shared" si="5"/>
        <v>0</v>
      </c>
    </row>
    <row r="195" spans="1:12" ht="15.75" thickBot="1">
      <c r="A195" s="204" t="str">
        <f>IF(ISBLANK(Mat_outillage[[#This Row],[DATE]]),"",ROW(Mat_outillage[[#This Row],[NUM]])-ROW($A$19))</f>
        <v/>
      </c>
      <c r="B195" s="33"/>
      <c r="C195" s="98"/>
      <c r="D195" s="99"/>
      <c r="E195" s="98"/>
      <c r="F195" s="95"/>
      <c r="G195" s="27"/>
      <c r="H195" s="105"/>
      <c r="I195" s="111">
        <f>IF(Mat_outillage[[#This Row],[MOTIF]]="",0,Mat_outillage[[#This Row],[MONTANT HTVA REALISE]])</f>
        <v>0</v>
      </c>
      <c r="J195" s="32"/>
      <c r="L195" s="55">
        <f t="shared" si="5"/>
        <v>0</v>
      </c>
    </row>
    <row r="196" spans="1:12" ht="15.75" thickBot="1">
      <c r="A196" s="204" t="str">
        <f>IF(ISBLANK(Mat_outillage[[#This Row],[DATE]]),"",ROW(Mat_outillage[[#This Row],[NUM]])-ROW($A$19))</f>
        <v/>
      </c>
      <c r="B196" s="33"/>
      <c r="C196" s="98"/>
      <c r="D196" s="99"/>
      <c r="E196" s="98"/>
      <c r="F196" s="95"/>
      <c r="G196" s="27"/>
      <c r="H196" s="105"/>
      <c r="I196" s="111">
        <f>IF(Mat_outillage[[#This Row],[MOTIF]]="",0,Mat_outillage[[#This Row],[MONTANT HTVA REALISE]])</f>
        <v>0</v>
      </c>
      <c r="J196" s="32"/>
      <c r="L196" s="55">
        <f t="shared" si="5"/>
        <v>0</v>
      </c>
    </row>
    <row r="197" spans="1:12" ht="15.75" thickBot="1">
      <c r="A197" s="204" t="str">
        <f>IF(ISBLANK(Mat_outillage[[#This Row],[DATE]]),"",ROW(Mat_outillage[[#This Row],[NUM]])-ROW($A$19))</f>
        <v/>
      </c>
      <c r="B197" s="33"/>
      <c r="C197" s="98"/>
      <c r="D197" s="99"/>
      <c r="E197" s="98"/>
      <c r="F197" s="95"/>
      <c r="G197" s="27"/>
      <c r="H197" s="105"/>
      <c r="I197" s="111">
        <f>IF(Mat_outillage[[#This Row],[MOTIF]]="",0,Mat_outillage[[#This Row],[MONTANT HTVA REALISE]])</f>
        <v>0</v>
      </c>
      <c r="J197" s="32"/>
      <c r="L197" s="55">
        <f t="shared" si="5"/>
        <v>0</v>
      </c>
    </row>
    <row r="198" spans="1:12" ht="15.75" thickBot="1">
      <c r="A198" s="204" t="str">
        <f>IF(ISBLANK(Mat_outillage[[#This Row],[DATE]]),"",ROW(Mat_outillage[[#This Row],[NUM]])-ROW($A$19))</f>
        <v/>
      </c>
      <c r="B198" s="33"/>
      <c r="C198" s="98"/>
      <c r="D198" s="99"/>
      <c r="E198" s="98"/>
      <c r="F198" s="95"/>
      <c r="G198" s="27"/>
      <c r="H198" s="105"/>
      <c r="I198" s="111">
        <f>IF(Mat_outillage[[#This Row],[MOTIF]]="",0,Mat_outillage[[#This Row],[MONTANT HTVA REALISE]])</f>
        <v>0</v>
      </c>
      <c r="J198" s="32"/>
      <c r="L198" s="55">
        <f t="shared" si="5"/>
        <v>0</v>
      </c>
    </row>
    <row r="199" spans="1:12" ht="15.75" thickBot="1">
      <c r="A199" s="204" t="str">
        <f>IF(ISBLANK(Mat_outillage[[#This Row],[DATE]]),"",ROW(Mat_outillage[[#This Row],[NUM]])-ROW($A$19))</f>
        <v/>
      </c>
      <c r="B199" s="33"/>
      <c r="C199" s="98"/>
      <c r="D199" s="99"/>
      <c r="E199" s="98"/>
      <c r="F199" s="95"/>
      <c r="G199" s="27"/>
      <c r="H199" s="105"/>
      <c r="I199" s="111">
        <f>IF(Mat_outillage[[#This Row],[MOTIF]]="",0,Mat_outillage[[#This Row],[MONTANT HTVA REALISE]])</f>
        <v>0</v>
      </c>
      <c r="J199" s="32"/>
      <c r="L199" s="55">
        <f t="shared" si="5"/>
        <v>0</v>
      </c>
    </row>
    <row r="200" spans="1:12" ht="15.75" thickBot="1">
      <c r="A200" s="204" t="str">
        <f>IF(ISBLANK(Mat_outillage[[#This Row],[DATE]]),"",ROW(Mat_outillage[[#This Row],[NUM]])-ROW($A$19))</f>
        <v/>
      </c>
      <c r="B200" s="33"/>
      <c r="C200" s="98"/>
      <c r="D200" s="99"/>
      <c r="E200" s="98"/>
      <c r="F200" s="95"/>
      <c r="G200" s="27"/>
      <c r="H200" s="105"/>
      <c r="I200" s="111">
        <f>IF(Mat_outillage[[#This Row],[MOTIF]]="",0,Mat_outillage[[#This Row],[MONTANT HTVA REALISE]])</f>
        <v>0</v>
      </c>
      <c r="J200" s="32"/>
      <c r="L200" s="55">
        <f t="shared" si="5"/>
        <v>0</v>
      </c>
    </row>
    <row r="201" spans="1:12" ht="15.75" thickBot="1">
      <c r="A201" s="204" t="str">
        <f>IF(ISBLANK(Mat_outillage[[#This Row],[DATE]]),"",ROW(Mat_outillage[[#This Row],[NUM]])-ROW($A$19))</f>
        <v/>
      </c>
      <c r="B201" s="33"/>
      <c r="C201" s="98"/>
      <c r="D201" s="99"/>
      <c r="E201" s="98"/>
      <c r="F201" s="95"/>
      <c r="G201" s="27"/>
      <c r="H201" s="105"/>
      <c r="I201" s="111">
        <f>IF(Mat_outillage[[#This Row],[MOTIF]]="",0,Mat_outillage[[#This Row],[MONTANT HTVA REALISE]])</f>
        <v>0</v>
      </c>
      <c r="J201" s="32"/>
      <c r="L201" s="55">
        <f t="shared" si="5"/>
        <v>0</v>
      </c>
    </row>
    <row r="202" spans="1:12" ht="15.75" thickBot="1">
      <c r="A202" s="204" t="str">
        <f>IF(ISBLANK(Mat_outillage[[#This Row],[DATE]]),"",ROW(Mat_outillage[[#This Row],[NUM]])-ROW($A$19))</f>
        <v/>
      </c>
      <c r="B202" s="33"/>
      <c r="C202" s="98"/>
      <c r="D202" s="99"/>
      <c r="E202" s="98"/>
      <c r="F202" s="95"/>
      <c r="G202" s="27"/>
      <c r="H202" s="105"/>
      <c r="I202" s="111">
        <f>IF(Mat_outillage[[#This Row],[MOTIF]]="",0,Mat_outillage[[#This Row],[MONTANT HTVA REALISE]])</f>
        <v>0</v>
      </c>
      <c r="J202" s="32"/>
      <c r="L202" s="55">
        <f t="shared" si="5"/>
        <v>0</v>
      </c>
    </row>
    <row r="203" spans="1:12" ht="15.75" thickBot="1">
      <c r="A203" s="204" t="str">
        <f>IF(ISBLANK(Mat_outillage[[#This Row],[DATE]]),"",ROW(Mat_outillage[[#This Row],[NUM]])-ROW($A$19))</f>
        <v/>
      </c>
      <c r="B203" s="33"/>
      <c r="C203" s="98"/>
      <c r="D203" s="99"/>
      <c r="E203" s="98"/>
      <c r="F203" s="95"/>
      <c r="G203" s="27"/>
      <c r="H203" s="105"/>
      <c r="I203" s="111">
        <f>IF(Mat_outillage[[#This Row],[MOTIF]]="",0,Mat_outillage[[#This Row],[MONTANT HTVA REALISE]])</f>
        <v>0</v>
      </c>
      <c r="J203" s="32"/>
      <c r="L203" s="55">
        <f t="shared" si="5"/>
        <v>0</v>
      </c>
    </row>
    <row r="204" spans="1:12" ht="15.75" thickBot="1">
      <c r="A204" s="204" t="str">
        <f>IF(ISBLANK(Mat_outillage[[#This Row],[DATE]]),"",ROW(Mat_outillage[[#This Row],[NUM]])-ROW($A$19))</f>
        <v/>
      </c>
      <c r="B204" s="33"/>
      <c r="C204" s="98"/>
      <c r="D204" s="99"/>
      <c r="E204" s="98"/>
      <c r="F204" s="95"/>
      <c r="G204" s="27"/>
      <c r="H204" s="105"/>
      <c r="I204" s="111">
        <f>IF(Mat_outillage[[#This Row],[MOTIF]]="",0,Mat_outillage[[#This Row],[MONTANT HTVA REALISE]])</f>
        <v>0</v>
      </c>
      <c r="J204" s="32"/>
      <c r="L204" s="55">
        <f t="shared" si="5"/>
        <v>0</v>
      </c>
    </row>
    <row r="205" spans="1:12" ht="15.75" thickBot="1">
      <c r="A205" s="204" t="str">
        <f>IF(ISBLANK(Mat_outillage[[#This Row],[DATE]]),"",ROW(Mat_outillage[[#This Row],[NUM]])-ROW($A$19))</f>
        <v/>
      </c>
      <c r="B205" s="33"/>
      <c r="C205" s="98"/>
      <c r="D205" s="99"/>
      <c r="E205" s="98"/>
      <c r="F205" s="95"/>
      <c r="G205" s="27"/>
      <c r="H205" s="105"/>
      <c r="I205" s="111">
        <f>IF(Mat_outillage[[#This Row],[MOTIF]]="",0,Mat_outillage[[#This Row],[MONTANT HTVA REALISE]])</f>
        <v>0</v>
      </c>
      <c r="J205" s="32"/>
      <c r="L205" s="55">
        <f t="shared" si="5"/>
        <v>0</v>
      </c>
    </row>
    <row r="206" spans="1:12" ht="15.75" thickBot="1">
      <c r="A206" s="204" t="str">
        <f>IF(ISBLANK(Mat_outillage[[#This Row],[DATE]]),"",ROW(Mat_outillage[[#This Row],[NUM]])-ROW($A$19))</f>
        <v/>
      </c>
      <c r="B206" s="33"/>
      <c r="C206" s="98"/>
      <c r="D206" s="99"/>
      <c r="E206" s="98"/>
      <c r="F206" s="95"/>
      <c r="G206" s="27"/>
      <c r="H206" s="105"/>
      <c r="I206" s="111">
        <f>IF(Mat_outillage[[#This Row],[MOTIF]]="",0,Mat_outillage[[#This Row],[MONTANT HTVA REALISE]])</f>
        <v>0</v>
      </c>
      <c r="J206" s="32"/>
      <c r="L206" s="55">
        <f t="shared" si="5"/>
        <v>0</v>
      </c>
    </row>
    <row r="207" spans="1:12" ht="15.75" thickBot="1">
      <c r="A207" s="204" t="str">
        <f>IF(ISBLANK(Mat_outillage[[#This Row],[DATE]]),"",ROW(Mat_outillage[[#This Row],[NUM]])-ROW($A$19))</f>
        <v/>
      </c>
      <c r="B207" s="33"/>
      <c r="C207" s="98"/>
      <c r="D207" s="99"/>
      <c r="E207" s="98"/>
      <c r="F207" s="95"/>
      <c r="G207" s="27"/>
      <c r="H207" s="105"/>
      <c r="I207" s="111">
        <f>IF(Mat_outillage[[#This Row],[MOTIF]]="",0,Mat_outillage[[#This Row],[MONTANT HTVA REALISE]])</f>
        <v>0</v>
      </c>
      <c r="J207" s="32"/>
      <c r="L207" s="55">
        <f t="shared" si="5"/>
        <v>0</v>
      </c>
    </row>
    <row r="208" spans="1:12" ht="15.75" thickBot="1">
      <c r="A208" s="204" t="str">
        <f>IF(ISBLANK(Mat_outillage[[#This Row],[DATE]]),"",ROW(Mat_outillage[[#This Row],[NUM]])-ROW($A$19))</f>
        <v/>
      </c>
      <c r="B208" s="33"/>
      <c r="C208" s="98"/>
      <c r="D208" s="99"/>
      <c r="E208" s="98"/>
      <c r="F208" s="95"/>
      <c r="G208" s="27"/>
      <c r="H208" s="105"/>
      <c r="I208" s="111">
        <f>IF(Mat_outillage[[#This Row],[MOTIF]]="",0,Mat_outillage[[#This Row],[MONTANT HTVA REALISE]])</f>
        <v>0</v>
      </c>
      <c r="J208" s="32"/>
      <c r="L208" s="55">
        <f t="shared" si="5"/>
        <v>0</v>
      </c>
    </row>
    <row r="209" spans="1:12" ht="15.75" thickBot="1">
      <c r="A209" s="204" t="str">
        <f>IF(ISBLANK(Mat_outillage[[#This Row],[DATE]]),"",ROW(Mat_outillage[[#This Row],[NUM]])-ROW($A$19))</f>
        <v/>
      </c>
      <c r="B209" s="33"/>
      <c r="C209" s="98"/>
      <c r="D209" s="99"/>
      <c r="E209" s="98"/>
      <c r="F209" s="95"/>
      <c r="G209" s="27"/>
      <c r="H209" s="105"/>
      <c r="I209" s="111">
        <f>IF(Mat_outillage[[#This Row],[MOTIF]]="",0,Mat_outillage[[#This Row],[MONTANT HTVA REALISE]])</f>
        <v>0</v>
      </c>
      <c r="J209" s="32"/>
      <c r="L209" s="55">
        <f t="shared" si="5"/>
        <v>0</v>
      </c>
    </row>
    <row r="210" spans="1:12" ht="15.75" thickBot="1">
      <c r="A210" s="204" t="str">
        <f>IF(ISBLANK(Mat_outillage[[#This Row],[DATE]]),"",ROW(Mat_outillage[[#This Row],[NUM]])-ROW($A$19))</f>
        <v/>
      </c>
      <c r="B210" s="33"/>
      <c r="C210" s="98"/>
      <c r="D210" s="99"/>
      <c r="E210" s="98"/>
      <c r="F210" s="95"/>
      <c r="G210" s="27"/>
      <c r="H210" s="105"/>
      <c r="I210" s="111">
        <f>IF(Mat_outillage[[#This Row],[MOTIF]]="",0,Mat_outillage[[#This Row],[MONTANT HTVA REALISE]])</f>
        <v>0</v>
      </c>
      <c r="J210" s="32"/>
      <c r="L210" s="55">
        <f t="shared" si="5"/>
        <v>0</v>
      </c>
    </row>
    <row r="211" spans="1:12" ht="15.75" thickBot="1">
      <c r="A211" s="204" t="str">
        <f>IF(ISBLANK(Mat_outillage[[#This Row],[DATE]]),"",ROW(Mat_outillage[[#This Row],[NUM]])-ROW($A$19))</f>
        <v/>
      </c>
      <c r="B211" s="33"/>
      <c r="C211" s="98"/>
      <c r="D211" s="99"/>
      <c r="E211" s="98"/>
      <c r="F211" s="95"/>
      <c r="G211" s="27"/>
      <c r="H211" s="105"/>
      <c r="I211" s="111">
        <f>IF(Mat_outillage[[#This Row],[MOTIF]]="",0,Mat_outillage[[#This Row],[MONTANT HTVA REALISE]])</f>
        <v>0</v>
      </c>
      <c r="J211" s="32"/>
      <c r="L211" s="55">
        <f t="shared" si="5"/>
        <v>0</v>
      </c>
    </row>
    <row r="212" spans="1:12" ht="15.75" thickBot="1">
      <c r="A212" s="204" t="str">
        <f>IF(ISBLANK(Mat_outillage[[#This Row],[DATE]]),"",ROW(Mat_outillage[[#This Row],[NUM]])-ROW($A$19))</f>
        <v/>
      </c>
      <c r="B212" s="33"/>
      <c r="C212" s="98"/>
      <c r="D212" s="99"/>
      <c r="E212" s="98"/>
      <c r="F212" s="95"/>
      <c r="G212" s="27"/>
      <c r="H212" s="105"/>
      <c r="I212" s="111">
        <f>IF(Mat_outillage[[#This Row],[MOTIF]]="",0,Mat_outillage[[#This Row],[MONTANT HTVA REALISE]])</f>
        <v>0</v>
      </c>
      <c r="J212" s="32"/>
      <c r="L212" s="55">
        <f t="shared" si="5"/>
        <v>0</v>
      </c>
    </row>
    <row r="213" spans="1:12" ht="15.75" thickBot="1">
      <c r="A213" s="204" t="str">
        <f>IF(ISBLANK(Mat_outillage[[#This Row],[DATE]]),"",ROW(Mat_outillage[[#This Row],[NUM]])-ROW($A$19))</f>
        <v/>
      </c>
      <c r="B213" s="33"/>
      <c r="C213" s="98"/>
      <c r="D213" s="99"/>
      <c r="E213" s="98"/>
      <c r="F213" s="95"/>
      <c r="G213" s="27"/>
      <c r="H213" s="105"/>
      <c r="I213" s="111">
        <f>IF(Mat_outillage[[#This Row],[MOTIF]]="",0,Mat_outillage[[#This Row],[MONTANT HTVA REALISE]])</f>
        <v>0</v>
      </c>
      <c r="J213" s="32"/>
      <c r="L213" s="55">
        <f t="shared" si="5"/>
        <v>0</v>
      </c>
    </row>
    <row r="214" spans="1:12" ht="15.75" thickBot="1">
      <c r="A214" s="204" t="str">
        <f>IF(ISBLANK(Mat_outillage[[#This Row],[DATE]]),"",ROW(Mat_outillage[[#This Row],[NUM]])-ROW($A$19))</f>
        <v/>
      </c>
      <c r="B214" s="33"/>
      <c r="C214" s="98"/>
      <c r="D214" s="99"/>
      <c r="E214" s="98"/>
      <c r="F214" s="95"/>
      <c r="G214" s="27"/>
      <c r="H214" s="105"/>
      <c r="I214" s="111">
        <f>IF(Mat_outillage[[#This Row],[MOTIF]]="",0,Mat_outillage[[#This Row],[MONTANT HTVA REALISE]])</f>
        <v>0</v>
      </c>
      <c r="J214" s="32"/>
      <c r="L214" s="55">
        <f t="shared" si="5"/>
        <v>0</v>
      </c>
    </row>
    <row r="215" spans="1:12" ht="15.75" thickBot="1">
      <c r="A215" s="204" t="str">
        <f>IF(ISBLANK(Mat_outillage[[#This Row],[DATE]]),"",ROW(Mat_outillage[[#This Row],[NUM]])-ROW($A$19))</f>
        <v/>
      </c>
      <c r="B215" s="33"/>
      <c r="C215" s="98"/>
      <c r="D215" s="99"/>
      <c r="E215" s="98"/>
      <c r="F215" s="95"/>
      <c r="G215" s="27"/>
      <c r="H215" s="105"/>
      <c r="I215" s="111">
        <f>IF(Mat_outillage[[#This Row],[MOTIF]]="",0,Mat_outillage[[#This Row],[MONTANT HTVA REALISE]])</f>
        <v>0</v>
      </c>
      <c r="J215" s="32"/>
      <c r="L215" s="55">
        <f t="shared" si="5"/>
        <v>0</v>
      </c>
    </row>
    <row r="216" spans="1:12" ht="15.75" thickBot="1">
      <c r="A216" s="204" t="str">
        <f>IF(ISBLANK(Mat_outillage[[#This Row],[DATE]]),"",ROW(Mat_outillage[[#This Row],[NUM]])-ROW($A$19))</f>
        <v/>
      </c>
      <c r="B216" s="33"/>
      <c r="C216" s="98"/>
      <c r="D216" s="99"/>
      <c r="E216" s="98"/>
      <c r="F216" s="95"/>
      <c r="G216" s="27"/>
      <c r="H216" s="105"/>
      <c r="I216" s="111">
        <f>IF(Mat_outillage[[#This Row],[MOTIF]]="",0,Mat_outillage[[#This Row],[MONTANT HTVA REALISE]])</f>
        <v>0</v>
      </c>
      <c r="J216" s="32"/>
      <c r="L216" s="55">
        <f t="shared" si="5"/>
        <v>0</v>
      </c>
    </row>
    <row r="217" spans="1:12" ht="15.75" thickBot="1">
      <c r="A217" s="204" t="str">
        <f>IF(ISBLANK(Mat_outillage[[#This Row],[DATE]]),"",ROW(Mat_outillage[[#This Row],[NUM]])-ROW($A$19))</f>
        <v/>
      </c>
      <c r="B217" s="33"/>
      <c r="C217" s="98"/>
      <c r="D217" s="99"/>
      <c r="E217" s="98"/>
      <c r="F217" s="95"/>
      <c r="G217" s="27"/>
      <c r="H217" s="105"/>
      <c r="I217" s="111">
        <f>IF(Mat_outillage[[#This Row],[MOTIF]]="",0,Mat_outillage[[#This Row],[MONTANT HTVA REALISE]])</f>
        <v>0</v>
      </c>
      <c r="J217" s="32"/>
      <c r="L217" s="55">
        <f t="shared" ref="L217:L280" si="6">+F217-I217</f>
        <v>0</v>
      </c>
    </row>
    <row r="218" spans="1:12" ht="15.75" thickBot="1">
      <c r="A218" s="204" t="str">
        <f>IF(ISBLANK(Mat_outillage[[#This Row],[DATE]]),"",ROW(Mat_outillage[[#This Row],[NUM]])-ROW($A$19))</f>
        <v/>
      </c>
      <c r="B218" s="33"/>
      <c r="C218" s="98"/>
      <c r="D218" s="99"/>
      <c r="E218" s="98"/>
      <c r="F218" s="95"/>
      <c r="G218" s="27"/>
      <c r="H218" s="105"/>
      <c r="I218" s="111">
        <f>IF(Mat_outillage[[#This Row],[MOTIF]]="",0,Mat_outillage[[#This Row],[MONTANT HTVA REALISE]])</f>
        <v>0</v>
      </c>
      <c r="J218" s="32"/>
      <c r="L218" s="55">
        <f t="shared" si="6"/>
        <v>0</v>
      </c>
    </row>
    <row r="219" spans="1:12" ht="15.75" thickBot="1">
      <c r="A219" s="204" t="str">
        <f>IF(ISBLANK(Mat_outillage[[#This Row],[DATE]]),"",ROW(Mat_outillage[[#This Row],[NUM]])-ROW($A$19))</f>
        <v/>
      </c>
      <c r="B219" s="33"/>
      <c r="C219" s="98"/>
      <c r="D219" s="99"/>
      <c r="E219" s="98"/>
      <c r="F219" s="95"/>
      <c r="G219" s="27"/>
      <c r="H219" s="105"/>
      <c r="I219" s="111">
        <f>IF(Mat_outillage[[#This Row],[MOTIF]]="",0,Mat_outillage[[#This Row],[MONTANT HTVA REALISE]])</f>
        <v>0</v>
      </c>
      <c r="J219" s="32"/>
      <c r="L219" s="55">
        <f t="shared" si="6"/>
        <v>0</v>
      </c>
    </row>
    <row r="220" spans="1:12" ht="15.75" thickBot="1">
      <c r="A220" s="204" t="str">
        <f>IF(ISBLANK(Mat_outillage[[#This Row],[DATE]]),"",ROW(Mat_outillage[[#This Row],[NUM]])-ROW($A$19))</f>
        <v/>
      </c>
      <c r="B220" s="33"/>
      <c r="C220" s="98"/>
      <c r="D220" s="99"/>
      <c r="E220" s="98"/>
      <c r="F220" s="95"/>
      <c r="G220" s="27"/>
      <c r="H220" s="105"/>
      <c r="I220" s="111">
        <f>IF(Mat_outillage[[#This Row],[MOTIF]]="",0,Mat_outillage[[#This Row],[MONTANT HTVA REALISE]])</f>
        <v>0</v>
      </c>
      <c r="J220" s="32"/>
      <c r="L220" s="55">
        <f t="shared" si="6"/>
        <v>0</v>
      </c>
    </row>
    <row r="221" spans="1:12" ht="15.75" thickBot="1">
      <c r="A221" s="204" t="str">
        <f>IF(ISBLANK(Mat_outillage[[#This Row],[DATE]]),"",ROW(Mat_outillage[[#This Row],[NUM]])-ROW($A$19))</f>
        <v/>
      </c>
      <c r="B221" s="33"/>
      <c r="C221" s="98"/>
      <c r="D221" s="99"/>
      <c r="E221" s="98"/>
      <c r="F221" s="95"/>
      <c r="G221" s="27"/>
      <c r="H221" s="105"/>
      <c r="I221" s="111">
        <f>IF(Mat_outillage[[#This Row],[MOTIF]]="",0,Mat_outillage[[#This Row],[MONTANT HTVA REALISE]])</f>
        <v>0</v>
      </c>
      <c r="J221" s="32"/>
      <c r="L221" s="55">
        <f t="shared" si="6"/>
        <v>0</v>
      </c>
    </row>
    <row r="222" spans="1:12" ht="15.75" thickBot="1">
      <c r="A222" s="204" t="str">
        <f>IF(ISBLANK(Mat_outillage[[#This Row],[DATE]]),"",ROW(Mat_outillage[[#This Row],[NUM]])-ROW($A$19))</f>
        <v/>
      </c>
      <c r="B222" s="33"/>
      <c r="C222" s="98"/>
      <c r="D222" s="99"/>
      <c r="E222" s="98"/>
      <c r="F222" s="95"/>
      <c r="G222" s="27"/>
      <c r="H222" s="105"/>
      <c r="I222" s="111">
        <f>IF(Mat_outillage[[#This Row],[MOTIF]]="",0,Mat_outillage[[#This Row],[MONTANT HTVA REALISE]])</f>
        <v>0</v>
      </c>
      <c r="J222" s="32"/>
      <c r="L222" s="55">
        <f t="shared" si="6"/>
        <v>0</v>
      </c>
    </row>
    <row r="223" spans="1:12" ht="15.75" thickBot="1">
      <c r="A223" s="204" t="str">
        <f>IF(ISBLANK(Mat_outillage[[#This Row],[DATE]]),"",ROW(Mat_outillage[[#This Row],[NUM]])-ROW($A$19))</f>
        <v/>
      </c>
      <c r="B223" s="33"/>
      <c r="C223" s="98"/>
      <c r="D223" s="99"/>
      <c r="E223" s="98"/>
      <c r="F223" s="95"/>
      <c r="G223" s="27"/>
      <c r="H223" s="105"/>
      <c r="I223" s="111">
        <f>IF(Mat_outillage[[#This Row],[MOTIF]]="",0,Mat_outillage[[#This Row],[MONTANT HTVA REALISE]])</f>
        <v>0</v>
      </c>
      <c r="J223" s="32"/>
      <c r="L223" s="55">
        <f t="shared" si="6"/>
        <v>0</v>
      </c>
    </row>
    <row r="224" spans="1:12" ht="15.75" thickBot="1">
      <c r="A224" s="204" t="str">
        <f>IF(ISBLANK(Mat_outillage[[#This Row],[DATE]]),"",ROW(Mat_outillage[[#This Row],[NUM]])-ROW($A$19))</f>
        <v/>
      </c>
      <c r="B224" s="33"/>
      <c r="C224" s="98"/>
      <c r="D224" s="99"/>
      <c r="E224" s="98"/>
      <c r="F224" s="95"/>
      <c r="G224" s="27"/>
      <c r="H224" s="105"/>
      <c r="I224" s="111">
        <f>IF(Mat_outillage[[#This Row],[MOTIF]]="",0,Mat_outillage[[#This Row],[MONTANT HTVA REALISE]])</f>
        <v>0</v>
      </c>
      <c r="J224" s="32"/>
      <c r="L224" s="55">
        <f t="shared" si="6"/>
        <v>0</v>
      </c>
    </row>
    <row r="225" spans="1:12" ht="15.75" thickBot="1">
      <c r="A225" s="204" t="str">
        <f>IF(ISBLANK(Mat_outillage[[#This Row],[DATE]]),"",ROW(Mat_outillage[[#This Row],[NUM]])-ROW($A$19))</f>
        <v/>
      </c>
      <c r="B225" s="33"/>
      <c r="C225" s="98"/>
      <c r="D225" s="99"/>
      <c r="E225" s="98"/>
      <c r="F225" s="95"/>
      <c r="G225" s="27"/>
      <c r="H225" s="105"/>
      <c r="I225" s="111">
        <f>IF(Mat_outillage[[#This Row],[MOTIF]]="",0,Mat_outillage[[#This Row],[MONTANT HTVA REALISE]])</f>
        <v>0</v>
      </c>
      <c r="J225" s="32"/>
      <c r="L225" s="55">
        <f t="shared" si="6"/>
        <v>0</v>
      </c>
    </row>
    <row r="226" spans="1:12" ht="15.75" thickBot="1">
      <c r="A226" s="204" t="str">
        <f>IF(ISBLANK(Mat_outillage[[#This Row],[DATE]]),"",ROW(Mat_outillage[[#This Row],[NUM]])-ROW($A$19))</f>
        <v/>
      </c>
      <c r="B226" s="33"/>
      <c r="C226" s="98"/>
      <c r="D226" s="99"/>
      <c r="E226" s="98"/>
      <c r="F226" s="95"/>
      <c r="G226" s="27"/>
      <c r="H226" s="105"/>
      <c r="I226" s="111">
        <f>IF(Mat_outillage[[#This Row],[MOTIF]]="",0,Mat_outillage[[#This Row],[MONTANT HTVA REALISE]])</f>
        <v>0</v>
      </c>
      <c r="J226" s="32"/>
      <c r="L226" s="55">
        <f t="shared" si="6"/>
        <v>0</v>
      </c>
    </row>
    <row r="227" spans="1:12" ht="15.75" thickBot="1">
      <c r="A227" s="204" t="str">
        <f>IF(ISBLANK(Mat_outillage[[#This Row],[DATE]]),"",ROW(Mat_outillage[[#This Row],[NUM]])-ROW($A$19))</f>
        <v/>
      </c>
      <c r="B227" s="33"/>
      <c r="C227" s="98"/>
      <c r="D227" s="99"/>
      <c r="E227" s="98"/>
      <c r="F227" s="95"/>
      <c r="G227" s="27"/>
      <c r="H227" s="105"/>
      <c r="I227" s="111">
        <f>IF(Mat_outillage[[#This Row],[MOTIF]]="",0,Mat_outillage[[#This Row],[MONTANT HTVA REALISE]])</f>
        <v>0</v>
      </c>
      <c r="J227" s="32"/>
      <c r="L227" s="55">
        <f t="shared" si="6"/>
        <v>0</v>
      </c>
    </row>
    <row r="228" spans="1:12" ht="15.75" thickBot="1">
      <c r="A228" s="204" t="str">
        <f>IF(ISBLANK(Mat_outillage[[#This Row],[DATE]]),"",ROW(Mat_outillage[[#This Row],[NUM]])-ROW($A$19))</f>
        <v/>
      </c>
      <c r="B228" s="33"/>
      <c r="C228" s="98"/>
      <c r="D228" s="99"/>
      <c r="E228" s="98"/>
      <c r="F228" s="95"/>
      <c r="G228" s="27"/>
      <c r="H228" s="105"/>
      <c r="I228" s="111">
        <f>IF(Mat_outillage[[#This Row],[MOTIF]]="",0,Mat_outillage[[#This Row],[MONTANT HTVA REALISE]])</f>
        <v>0</v>
      </c>
      <c r="J228" s="32"/>
      <c r="L228" s="55">
        <f t="shared" si="6"/>
        <v>0</v>
      </c>
    </row>
    <row r="229" spans="1:12" ht="15.75" thickBot="1">
      <c r="A229" s="204" t="str">
        <f>IF(ISBLANK(Mat_outillage[[#This Row],[DATE]]),"",ROW(Mat_outillage[[#This Row],[NUM]])-ROW($A$19))</f>
        <v/>
      </c>
      <c r="B229" s="33"/>
      <c r="C229" s="98"/>
      <c r="D229" s="99"/>
      <c r="E229" s="98"/>
      <c r="F229" s="95"/>
      <c r="G229" s="27"/>
      <c r="H229" s="105"/>
      <c r="I229" s="111">
        <f>IF(Mat_outillage[[#This Row],[MOTIF]]="",0,Mat_outillage[[#This Row],[MONTANT HTVA REALISE]])</f>
        <v>0</v>
      </c>
      <c r="J229" s="32"/>
      <c r="L229" s="55">
        <f t="shared" si="6"/>
        <v>0</v>
      </c>
    </row>
    <row r="230" spans="1:12" ht="15.75" thickBot="1">
      <c r="A230" s="204" t="str">
        <f>IF(ISBLANK(Mat_outillage[[#This Row],[DATE]]),"",ROW(Mat_outillage[[#This Row],[NUM]])-ROW($A$19))</f>
        <v/>
      </c>
      <c r="B230" s="33"/>
      <c r="C230" s="98"/>
      <c r="D230" s="99"/>
      <c r="E230" s="98"/>
      <c r="F230" s="95"/>
      <c r="G230" s="27"/>
      <c r="H230" s="105"/>
      <c r="I230" s="111">
        <f>IF(Mat_outillage[[#This Row],[MOTIF]]="",0,Mat_outillage[[#This Row],[MONTANT HTVA REALISE]])</f>
        <v>0</v>
      </c>
      <c r="J230" s="32"/>
      <c r="L230" s="55">
        <f t="shared" si="6"/>
        <v>0</v>
      </c>
    </row>
    <row r="231" spans="1:12" ht="15.75" thickBot="1">
      <c r="A231" s="204" t="str">
        <f>IF(ISBLANK(Mat_outillage[[#This Row],[DATE]]),"",ROW(Mat_outillage[[#This Row],[NUM]])-ROW($A$19))</f>
        <v/>
      </c>
      <c r="B231" s="33"/>
      <c r="C231" s="98"/>
      <c r="D231" s="99"/>
      <c r="E231" s="98"/>
      <c r="F231" s="95"/>
      <c r="G231" s="27"/>
      <c r="H231" s="105"/>
      <c r="I231" s="111">
        <f>IF(Mat_outillage[[#This Row],[MOTIF]]="",0,Mat_outillage[[#This Row],[MONTANT HTVA REALISE]])</f>
        <v>0</v>
      </c>
      <c r="J231" s="32"/>
      <c r="L231" s="55">
        <f t="shared" si="6"/>
        <v>0</v>
      </c>
    </row>
    <row r="232" spans="1:12" ht="15.75" thickBot="1">
      <c r="A232" s="204" t="str">
        <f>IF(ISBLANK(Mat_outillage[[#This Row],[DATE]]),"",ROW(Mat_outillage[[#This Row],[NUM]])-ROW($A$19))</f>
        <v/>
      </c>
      <c r="B232" s="33"/>
      <c r="C232" s="98"/>
      <c r="D232" s="99"/>
      <c r="E232" s="98"/>
      <c r="F232" s="95"/>
      <c r="G232" s="27"/>
      <c r="H232" s="105"/>
      <c r="I232" s="111">
        <f>IF(Mat_outillage[[#This Row],[MOTIF]]="",0,Mat_outillage[[#This Row],[MONTANT HTVA REALISE]])</f>
        <v>0</v>
      </c>
      <c r="J232" s="32"/>
      <c r="L232" s="55">
        <f t="shared" si="6"/>
        <v>0</v>
      </c>
    </row>
    <row r="233" spans="1:12" ht="15.75" thickBot="1">
      <c r="A233" s="204" t="str">
        <f>IF(ISBLANK(Mat_outillage[[#This Row],[DATE]]),"",ROW(Mat_outillage[[#This Row],[NUM]])-ROW($A$19))</f>
        <v/>
      </c>
      <c r="B233" s="33"/>
      <c r="C233" s="98"/>
      <c r="D233" s="99"/>
      <c r="E233" s="98"/>
      <c r="F233" s="95"/>
      <c r="G233" s="27"/>
      <c r="H233" s="105"/>
      <c r="I233" s="111">
        <f>IF(Mat_outillage[[#This Row],[MOTIF]]="",0,Mat_outillage[[#This Row],[MONTANT HTVA REALISE]])</f>
        <v>0</v>
      </c>
      <c r="J233" s="32"/>
      <c r="L233" s="55">
        <f t="shared" si="6"/>
        <v>0</v>
      </c>
    </row>
    <row r="234" spans="1:12" ht="15.75" thickBot="1">
      <c r="A234" s="204" t="str">
        <f>IF(ISBLANK(Mat_outillage[[#This Row],[DATE]]),"",ROW(Mat_outillage[[#This Row],[NUM]])-ROW($A$19))</f>
        <v/>
      </c>
      <c r="B234" s="33"/>
      <c r="C234" s="98"/>
      <c r="D234" s="99"/>
      <c r="E234" s="98"/>
      <c r="F234" s="95"/>
      <c r="G234" s="27"/>
      <c r="H234" s="105"/>
      <c r="I234" s="111">
        <f>IF(Mat_outillage[[#This Row],[MOTIF]]="",0,Mat_outillage[[#This Row],[MONTANT HTVA REALISE]])</f>
        <v>0</v>
      </c>
      <c r="J234" s="32"/>
      <c r="L234" s="55">
        <f t="shared" si="6"/>
        <v>0</v>
      </c>
    </row>
    <row r="235" spans="1:12" ht="15.75" thickBot="1">
      <c r="A235" s="204" t="str">
        <f>IF(ISBLANK(Mat_outillage[[#This Row],[DATE]]),"",ROW(Mat_outillage[[#This Row],[NUM]])-ROW($A$19))</f>
        <v/>
      </c>
      <c r="B235" s="33"/>
      <c r="C235" s="98"/>
      <c r="D235" s="99"/>
      <c r="E235" s="98"/>
      <c r="F235" s="95"/>
      <c r="G235" s="27"/>
      <c r="H235" s="105"/>
      <c r="I235" s="111">
        <f>IF(Mat_outillage[[#This Row],[MOTIF]]="",0,Mat_outillage[[#This Row],[MONTANT HTVA REALISE]])</f>
        <v>0</v>
      </c>
      <c r="J235" s="32"/>
      <c r="L235" s="55">
        <f t="shared" si="6"/>
        <v>0</v>
      </c>
    </row>
    <row r="236" spans="1:12" ht="15.75" thickBot="1">
      <c r="A236" s="204" t="str">
        <f>IF(ISBLANK(Mat_outillage[[#This Row],[DATE]]),"",ROW(Mat_outillage[[#This Row],[NUM]])-ROW($A$19))</f>
        <v/>
      </c>
      <c r="B236" s="33"/>
      <c r="C236" s="98"/>
      <c r="D236" s="99"/>
      <c r="E236" s="98"/>
      <c r="F236" s="95"/>
      <c r="G236" s="27"/>
      <c r="H236" s="105"/>
      <c r="I236" s="111">
        <f>IF(Mat_outillage[[#This Row],[MOTIF]]="",0,Mat_outillage[[#This Row],[MONTANT HTVA REALISE]])</f>
        <v>0</v>
      </c>
      <c r="J236" s="32"/>
      <c r="L236" s="55">
        <f t="shared" si="6"/>
        <v>0</v>
      </c>
    </row>
    <row r="237" spans="1:12" ht="15.75" thickBot="1">
      <c r="A237" s="204" t="str">
        <f>IF(ISBLANK(Mat_outillage[[#This Row],[DATE]]),"",ROW(Mat_outillage[[#This Row],[NUM]])-ROW($A$19))</f>
        <v/>
      </c>
      <c r="B237" s="33"/>
      <c r="C237" s="98"/>
      <c r="D237" s="99"/>
      <c r="E237" s="98"/>
      <c r="F237" s="95"/>
      <c r="G237" s="27"/>
      <c r="H237" s="105"/>
      <c r="I237" s="111">
        <f>IF(Mat_outillage[[#This Row],[MOTIF]]="",0,Mat_outillage[[#This Row],[MONTANT HTVA REALISE]])</f>
        <v>0</v>
      </c>
      <c r="J237" s="32"/>
      <c r="L237" s="55">
        <f t="shared" si="6"/>
        <v>0</v>
      </c>
    </row>
    <row r="238" spans="1:12" ht="15.75" thickBot="1">
      <c r="A238" s="204" t="str">
        <f>IF(ISBLANK(Mat_outillage[[#This Row],[DATE]]),"",ROW(Mat_outillage[[#This Row],[NUM]])-ROW($A$19))</f>
        <v/>
      </c>
      <c r="B238" s="33"/>
      <c r="C238" s="98"/>
      <c r="D238" s="99"/>
      <c r="E238" s="98"/>
      <c r="F238" s="95"/>
      <c r="G238" s="27"/>
      <c r="H238" s="105"/>
      <c r="I238" s="111">
        <f>IF(Mat_outillage[[#This Row],[MOTIF]]="",0,Mat_outillage[[#This Row],[MONTANT HTVA REALISE]])</f>
        <v>0</v>
      </c>
      <c r="J238" s="32"/>
      <c r="L238" s="55">
        <f t="shared" si="6"/>
        <v>0</v>
      </c>
    </row>
    <row r="239" spans="1:12" ht="15.75" thickBot="1">
      <c r="A239" s="204" t="str">
        <f>IF(ISBLANK(Mat_outillage[[#This Row],[DATE]]),"",ROW(Mat_outillage[[#This Row],[NUM]])-ROW($A$19))</f>
        <v/>
      </c>
      <c r="B239" s="33"/>
      <c r="C239" s="98"/>
      <c r="D239" s="99"/>
      <c r="E239" s="98"/>
      <c r="F239" s="95"/>
      <c r="G239" s="27"/>
      <c r="H239" s="105"/>
      <c r="I239" s="111">
        <f>IF(Mat_outillage[[#This Row],[MOTIF]]="",0,Mat_outillage[[#This Row],[MONTANT HTVA REALISE]])</f>
        <v>0</v>
      </c>
      <c r="J239" s="32"/>
      <c r="L239" s="55">
        <f t="shared" si="6"/>
        <v>0</v>
      </c>
    </row>
    <row r="240" spans="1:12" ht="15.75" thickBot="1">
      <c r="A240" s="204" t="str">
        <f>IF(ISBLANK(Mat_outillage[[#This Row],[DATE]]),"",ROW(Mat_outillage[[#This Row],[NUM]])-ROW($A$19))</f>
        <v/>
      </c>
      <c r="B240" s="33"/>
      <c r="C240" s="98"/>
      <c r="D240" s="99"/>
      <c r="E240" s="98"/>
      <c r="F240" s="95"/>
      <c r="G240" s="27"/>
      <c r="H240" s="105"/>
      <c r="I240" s="111">
        <f>IF(Mat_outillage[[#This Row],[MOTIF]]="",0,Mat_outillage[[#This Row],[MONTANT HTVA REALISE]])</f>
        <v>0</v>
      </c>
      <c r="J240" s="32"/>
      <c r="L240" s="55">
        <f t="shared" si="6"/>
        <v>0</v>
      </c>
    </row>
    <row r="241" spans="1:12" ht="15.75" thickBot="1">
      <c r="A241" s="204" t="str">
        <f>IF(ISBLANK(Mat_outillage[[#This Row],[DATE]]),"",ROW(Mat_outillage[[#This Row],[NUM]])-ROW($A$19))</f>
        <v/>
      </c>
      <c r="B241" s="33"/>
      <c r="C241" s="98"/>
      <c r="D241" s="99"/>
      <c r="E241" s="98"/>
      <c r="F241" s="95"/>
      <c r="G241" s="27"/>
      <c r="H241" s="105"/>
      <c r="I241" s="111">
        <f>IF(Mat_outillage[[#This Row],[MOTIF]]="",0,Mat_outillage[[#This Row],[MONTANT HTVA REALISE]])</f>
        <v>0</v>
      </c>
      <c r="J241" s="32"/>
      <c r="L241" s="55">
        <f t="shared" si="6"/>
        <v>0</v>
      </c>
    </row>
    <row r="242" spans="1:12" ht="15.75" thickBot="1">
      <c r="A242" s="204" t="str">
        <f>IF(ISBLANK(Mat_outillage[[#This Row],[DATE]]),"",ROW(Mat_outillage[[#This Row],[NUM]])-ROW($A$19))</f>
        <v/>
      </c>
      <c r="B242" s="33"/>
      <c r="C242" s="98"/>
      <c r="D242" s="99"/>
      <c r="E242" s="98"/>
      <c r="F242" s="95"/>
      <c r="G242" s="27"/>
      <c r="H242" s="105"/>
      <c r="I242" s="111">
        <f>IF(Mat_outillage[[#This Row],[MOTIF]]="",0,Mat_outillage[[#This Row],[MONTANT HTVA REALISE]])</f>
        <v>0</v>
      </c>
      <c r="J242" s="32"/>
      <c r="L242" s="55">
        <f t="shared" si="6"/>
        <v>0</v>
      </c>
    </row>
    <row r="243" spans="1:12" ht="15.75" thickBot="1">
      <c r="A243" s="204" t="str">
        <f>IF(ISBLANK(Mat_outillage[[#This Row],[DATE]]),"",ROW(Mat_outillage[[#This Row],[NUM]])-ROW($A$19))</f>
        <v/>
      </c>
      <c r="B243" s="33"/>
      <c r="C243" s="98"/>
      <c r="D243" s="99"/>
      <c r="E243" s="98"/>
      <c r="F243" s="95"/>
      <c r="G243" s="27"/>
      <c r="H243" s="105"/>
      <c r="I243" s="111">
        <f>IF(Mat_outillage[[#This Row],[MOTIF]]="",0,Mat_outillage[[#This Row],[MONTANT HTVA REALISE]])</f>
        <v>0</v>
      </c>
      <c r="J243" s="32"/>
      <c r="L243" s="55">
        <f t="shared" si="6"/>
        <v>0</v>
      </c>
    </row>
    <row r="244" spans="1:12" ht="15.75" thickBot="1">
      <c r="A244" s="204" t="str">
        <f>IF(ISBLANK(Mat_outillage[[#This Row],[DATE]]),"",ROW(Mat_outillage[[#This Row],[NUM]])-ROW($A$19))</f>
        <v/>
      </c>
      <c r="B244" s="33"/>
      <c r="C244" s="98"/>
      <c r="D244" s="99"/>
      <c r="E244" s="98"/>
      <c r="F244" s="95"/>
      <c r="G244" s="27"/>
      <c r="H244" s="105"/>
      <c r="I244" s="111">
        <f>IF(Mat_outillage[[#This Row],[MOTIF]]="",0,Mat_outillage[[#This Row],[MONTANT HTVA REALISE]])</f>
        <v>0</v>
      </c>
      <c r="J244" s="32"/>
      <c r="L244" s="55">
        <f t="shared" si="6"/>
        <v>0</v>
      </c>
    </row>
    <row r="245" spans="1:12" ht="15.75" thickBot="1">
      <c r="A245" s="204" t="str">
        <f>IF(ISBLANK(Mat_outillage[[#This Row],[DATE]]),"",ROW(Mat_outillage[[#This Row],[NUM]])-ROW($A$19))</f>
        <v/>
      </c>
      <c r="B245" s="33"/>
      <c r="C245" s="98"/>
      <c r="D245" s="99"/>
      <c r="E245" s="98"/>
      <c r="F245" s="95"/>
      <c r="G245" s="27"/>
      <c r="H245" s="105"/>
      <c r="I245" s="111">
        <f>IF(Mat_outillage[[#This Row],[MOTIF]]="",0,Mat_outillage[[#This Row],[MONTANT HTVA REALISE]])</f>
        <v>0</v>
      </c>
      <c r="J245" s="32"/>
      <c r="L245" s="55">
        <f t="shared" si="6"/>
        <v>0</v>
      </c>
    </row>
    <row r="246" spans="1:12" ht="15.75" thickBot="1">
      <c r="A246" s="204" t="str">
        <f>IF(ISBLANK(Mat_outillage[[#This Row],[DATE]]),"",ROW(Mat_outillage[[#This Row],[NUM]])-ROW($A$19))</f>
        <v/>
      </c>
      <c r="B246" s="33"/>
      <c r="C246" s="98"/>
      <c r="D246" s="99"/>
      <c r="E246" s="98"/>
      <c r="F246" s="95"/>
      <c r="G246" s="27"/>
      <c r="H246" s="105"/>
      <c r="I246" s="111">
        <f>IF(Mat_outillage[[#This Row],[MOTIF]]="",0,Mat_outillage[[#This Row],[MONTANT HTVA REALISE]])</f>
        <v>0</v>
      </c>
      <c r="J246" s="32"/>
      <c r="L246" s="55">
        <f t="shared" si="6"/>
        <v>0</v>
      </c>
    </row>
    <row r="247" spans="1:12" ht="15.75" thickBot="1">
      <c r="A247" s="204" t="str">
        <f>IF(ISBLANK(Mat_outillage[[#This Row],[DATE]]),"",ROW(Mat_outillage[[#This Row],[NUM]])-ROW($A$19))</f>
        <v/>
      </c>
      <c r="B247" s="33"/>
      <c r="C247" s="98"/>
      <c r="D247" s="99"/>
      <c r="E247" s="98"/>
      <c r="F247" s="95"/>
      <c r="G247" s="27"/>
      <c r="H247" s="105"/>
      <c r="I247" s="111">
        <f>IF(Mat_outillage[[#This Row],[MOTIF]]="",0,Mat_outillage[[#This Row],[MONTANT HTVA REALISE]])</f>
        <v>0</v>
      </c>
      <c r="J247" s="32"/>
      <c r="L247" s="55">
        <f t="shared" si="6"/>
        <v>0</v>
      </c>
    </row>
    <row r="248" spans="1:12" ht="15.75" thickBot="1">
      <c r="A248" s="204" t="str">
        <f>IF(ISBLANK(Mat_outillage[[#This Row],[DATE]]),"",ROW(Mat_outillage[[#This Row],[NUM]])-ROW($A$19))</f>
        <v/>
      </c>
      <c r="B248" s="33"/>
      <c r="C248" s="98"/>
      <c r="D248" s="99"/>
      <c r="E248" s="98"/>
      <c r="F248" s="95"/>
      <c r="G248" s="27"/>
      <c r="H248" s="105"/>
      <c r="I248" s="111">
        <f>IF(Mat_outillage[[#This Row],[MOTIF]]="",0,Mat_outillage[[#This Row],[MONTANT HTVA REALISE]])</f>
        <v>0</v>
      </c>
      <c r="J248" s="32"/>
      <c r="L248" s="55">
        <f t="shared" si="6"/>
        <v>0</v>
      </c>
    </row>
    <row r="249" spans="1:12" ht="15.75" thickBot="1">
      <c r="A249" s="204" t="str">
        <f>IF(ISBLANK(Mat_outillage[[#This Row],[DATE]]),"",ROW(Mat_outillage[[#This Row],[NUM]])-ROW($A$19))</f>
        <v/>
      </c>
      <c r="B249" s="33"/>
      <c r="C249" s="98"/>
      <c r="D249" s="99"/>
      <c r="E249" s="98"/>
      <c r="F249" s="95"/>
      <c r="G249" s="27"/>
      <c r="H249" s="105"/>
      <c r="I249" s="111">
        <f>IF(Mat_outillage[[#This Row],[MOTIF]]="",0,Mat_outillage[[#This Row],[MONTANT HTVA REALISE]])</f>
        <v>0</v>
      </c>
      <c r="J249" s="32"/>
      <c r="L249" s="55">
        <f t="shared" si="6"/>
        <v>0</v>
      </c>
    </row>
    <row r="250" spans="1:12" ht="15.75" thickBot="1">
      <c r="A250" s="204" t="str">
        <f>IF(ISBLANK(Mat_outillage[[#This Row],[DATE]]),"",ROW(Mat_outillage[[#This Row],[NUM]])-ROW($A$19))</f>
        <v/>
      </c>
      <c r="B250" s="33"/>
      <c r="C250" s="98"/>
      <c r="D250" s="99"/>
      <c r="E250" s="98"/>
      <c r="F250" s="95"/>
      <c r="G250" s="27"/>
      <c r="H250" s="105"/>
      <c r="I250" s="111">
        <f>IF(Mat_outillage[[#This Row],[MOTIF]]="",0,Mat_outillage[[#This Row],[MONTANT HTVA REALISE]])</f>
        <v>0</v>
      </c>
      <c r="J250" s="32"/>
      <c r="L250" s="55">
        <f t="shared" si="6"/>
        <v>0</v>
      </c>
    </row>
    <row r="251" spans="1:12" ht="15.75" thickBot="1">
      <c r="A251" s="204" t="str">
        <f>IF(ISBLANK(Mat_outillage[[#This Row],[DATE]]),"",ROW(Mat_outillage[[#This Row],[NUM]])-ROW($A$19))</f>
        <v/>
      </c>
      <c r="B251" s="33"/>
      <c r="C251" s="98"/>
      <c r="D251" s="99"/>
      <c r="E251" s="98"/>
      <c r="F251" s="95"/>
      <c r="G251" s="27"/>
      <c r="H251" s="105"/>
      <c r="I251" s="111">
        <f>IF(Mat_outillage[[#This Row],[MOTIF]]="",0,Mat_outillage[[#This Row],[MONTANT HTVA REALISE]])</f>
        <v>0</v>
      </c>
      <c r="J251" s="32"/>
      <c r="L251" s="55">
        <f t="shared" si="6"/>
        <v>0</v>
      </c>
    </row>
    <row r="252" spans="1:12" ht="15.75" thickBot="1">
      <c r="A252" s="204" t="str">
        <f>IF(ISBLANK(Mat_outillage[[#This Row],[DATE]]),"",ROW(Mat_outillage[[#This Row],[NUM]])-ROW($A$19))</f>
        <v/>
      </c>
      <c r="B252" s="33"/>
      <c r="C252" s="98"/>
      <c r="D252" s="99"/>
      <c r="E252" s="98"/>
      <c r="F252" s="95"/>
      <c r="G252" s="27"/>
      <c r="H252" s="105"/>
      <c r="I252" s="111">
        <f>IF(Mat_outillage[[#This Row],[MOTIF]]="",0,Mat_outillage[[#This Row],[MONTANT HTVA REALISE]])</f>
        <v>0</v>
      </c>
      <c r="J252" s="32"/>
      <c r="L252" s="55">
        <f t="shared" si="6"/>
        <v>0</v>
      </c>
    </row>
    <row r="253" spans="1:12" ht="15.75" thickBot="1">
      <c r="A253" s="204" t="str">
        <f>IF(ISBLANK(Mat_outillage[[#This Row],[DATE]]),"",ROW(Mat_outillage[[#This Row],[NUM]])-ROW($A$19))</f>
        <v/>
      </c>
      <c r="B253" s="33"/>
      <c r="C253" s="98"/>
      <c r="D253" s="99"/>
      <c r="E253" s="98"/>
      <c r="F253" s="95"/>
      <c r="G253" s="27"/>
      <c r="H253" s="105"/>
      <c r="I253" s="111">
        <f>IF(Mat_outillage[[#This Row],[MOTIF]]="",0,Mat_outillage[[#This Row],[MONTANT HTVA REALISE]])</f>
        <v>0</v>
      </c>
      <c r="J253" s="32"/>
      <c r="L253" s="55">
        <f t="shared" si="6"/>
        <v>0</v>
      </c>
    </row>
    <row r="254" spans="1:12" ht="15.75" thickBot="1">
      <c r="A254" s="204" t="str">
        <f>IF(ISBLANK(Mat_outillage[[#This Row],[DATE]]),"",ROW(Mat_outillage[[#This Row],[NUM]])-ROW($A$19))</f>
        <v/>
      </c>
      <c r="B254" s="33"/>
      <c r="C254" s="98"/>
      <c r="D254" s="99"/>
      <c r="E254" s="98"/>
      <c r="F254" s="95"/>
      <c r="G254" s="27"/>
      <c r="H254" s="105"/>
      <c r="I254" s="111">
        <f>IF(Mat_outillage[[#This Row],[MOTIF]]="",0,Mat_outillage[[#This Row],[MONTANT HTVA REALISE]])</f>
        <v>0</v>
      </c>
      <c r="J254" s="32"/>
      <c r="L254" s="55">
        <f t="shared" si="6"/>
        <v>0</v>
      </c>
    </row>
    <row r="255" spans="1:12" ht="15.75" thickBot="1">
      <c r="A255" s="204" t="str">
        <f>IF(ISBLANK(Mat_outillage[[#This Row],[DATE]]),"",ROW(Mat_outillage[[#This Row],[NUM]])-ROW($A$19))</f>
        <v/>
      </c>
      <c r="B255" s="33"/>
      <c r="C255" s="98"/>
      <c r="D255" s="99"/>
      <c r="E255" s="98"/>
      <c r="F255" s="95"/>
      <c r="G255" s="27"/>
      <c r="H255" s="105"/>
      <c r="I255" s="111">
        <f>IF(Mat_outillage[[#This Row],[MOTIF]]="",0,Mat_outillage[[#This Row],[MONTANT HTVA REALISE]])</f>
        <v>0</v>
      </c>
      <c r="J255" s="32"/>
      <c r="L255" s="55">
        <f t="shared" si="6"/>
        <v>0</v>
      </c>
    </row>
    <row r="256" spans="1:12" ht="15.75" thickBot="1">
      <c r="A256" s="204" t="str">
        <f>IF(ISBLANK(Mat_outillage[[#This Row],[DATE]]),"",ROW(Mat_outillage[[#This Row],[NUM]])-ROW($A$19))</f>
        <v/>
      </c>
      <c r="B256" s="33"/>
      <c r="C256" s="98"/>
      <c r="D256" s="99"/>
      <c r="E256" s="98"/>
      <c r="F256" s="95"/>
      <c r="G256" s="27"/>
      <c r="H256" s="105"/>
      <c r="I256" s="111">
        <f>IF(Mat_outillage[[#This Row],[MOTIF]]="",0,Mat_outillage[[#This Row],[MONTANT HTVA REALISE]])</f>
        <v>0</v>
      </c>
      <c r="J256" s="32"/>
      <c r="L256" s="55">
        <f t="shared" si="6"/>
        <v>0</v>
      </c>
    </row>
    <row r="257" spans="1:12" ht="15.75" thickBot="1">
      <c r="A257" s="204" t="str">
        <f>IF(ISBLANK(Mat_outillage[[#This Row],[DATE]]),"",ROW(Mat_outillage[[#This Row],[NUM]])-ROW($A$19))</f>
        <v/>
      </c>
      <c r="B257" s="33"/>
      <c r="C257" s="98"/>
      <c r="D257" s="99"/>
      <c r="E257" s="98"/>
      <c r="F257" s="95"/>
      <c r="G257" s="27"/>
      <c r="H257" s="105"/>
      <c r="I257" s="111">
        <f>IF(Mat_outillage[[#This Row],[MOTIF]]="",0,Mat_outillage[[#This Row],[MONTANT HTVA REALISE]])</f>
        <v>0</v>
      </c>
      <c r="J257" s="32"/>
      <c r="L257" s="55">
        <f t="shared" si="6"/>
        <v>0</v>
      </c>
    </row>
    <row r="258" spans="1:12" ht="15.75" thickBot="1">
      <c r="A258" s="204" t="str">
        <f>IF(ISBLANK(Mat_outillage[[#This Row],[DATE]]),"",ROW(Mat_outillage[[#This Row],[NUM]])-ROW($A$19))</f>
        <v/>
      </c>
      <c r="B258" s="33"/>
      <c r="C258" s="98"/>
      <c r="D258" s="99"/>
      <c r="E258" s="98"/>
      <c r="F258" s="95"/>
      <c r="G258" s="27"/>
      <c r="H258" s="105"/>
      <c r="I258" s="111">
        <f>IF(Mat_outillage[[#This Row],[MOTIF]]="",0,Mat_outillage[[#This Row],[MONTANT HTVA REALISE]])</f>
        <v>0</v>
      </c>
      <c r="J258" s="32"/>
      <c r="L258" s="55">
        <f t="shared" si="6"/>
        <v>0</v>
      </c>
    </row>
    <row r="259" spans="1:12" ht="15.75" thickBot="1">
      <c r="A259" s="204" t="str">
        <f>IF(ISBLANK(Mat_outillage[[#This Row],[DATE]]),"",ROW(Mat_outillage[[#This Row],[NUM]])-ROW($A$19))</f>
        <v/>
      </c>
      <c r="B259" s="33"/>
      <c r="C259" s="98"/>
      <c r="D259" s="99"/>
      <c r="E259" s="98"/>
      <c r="F259" s="95"/>
      <c r="G259" s="27"/>
      <c r="H259" s="105"/>
      <c r="I259" s="111">
        <f>IF(Mat_outillage[[#This Row],[MOTIF]]="",0,Mat_outillage[[#This Row],[MONTANT HTVA REALISE]])</f>
        <v>0</v>
      </c>
      <c r="J259" s="32"/>
      <c r="L259" s="55">
        <f t="shared" si="6"/>
        <v>0</v>
      </c>
    </row>
    <row r="260" spans="1:12" ht="15.75" thickBot="1">
      <c r="A260" s="204" t="str">
        <f>IF(ISBLANK(Mat_outillage[[#This Row],[DATE]]),"",ROW(Mat_outillage[[#This Row],[NUM]])-ROW($A$19))</f>
        <v/>
      </c>
      <c r="B260" s="33"/>
      <c r="C260" s="98"/>
      <c r="D260" s="99"/>
      <c r="E260" s="98"/>
      <c r="F260" s="95"/>
      <c r="G260" s="27"/>
      <c r="H260" s="105"/>
      <c r="I260" s="111">
        <f>IF(Mat_outillage[[#This Row],[MOTIF]]="",0,Mat_outillage[[#This Row],[MONTANT HTVA REALISE]])</f>
        <v>0</v>
      </c>
      <c r="J260" s="32"/>
      <c r="L260" s="55">
        <f t="shared" si="6"/>
        <v>0</v>
      </c>
    </row>
    <row r="261" spans="1:12" ht="15.75" thickBot="1">
      <c r="A261" s="204" t="str">
        <f>IF(ISBLANK(Mat_outillage[[#This Row],[DATE]]),"",ROW(Mat_outillage[[#This Row],[NUM]])-ROW($A$19))</f>
        <v/>
      </c>
      <c r="B261" s="33"/>
      <c r="C261" s="98"/>
      <c r="D261" s="99"/>
      <c r="E261" s="98"/>
      <c r="F261" s="95"/>
      <c r="G261" s="27"/>
      <c r="H261" s="105"/>
      <c r="I261" s="111">
        <f>IF(Mat_outillage[[#This Row],[MOTIF]]="",0,Mat_outillage[[#This Row],[MONTANT HTVA REALISE]])</f>
        <v>0</v>
      </c>
      <c r="J261" s="32"/>
      <c r="L261" s="55">
        <f t="shared" si="6"/>
        <v>0</v>
      </c>
    </row>
    <row r="262" spans="1:12" ht="15.75" thickBot="1">
      <c r="A262" s="204" t="str">
        <f>IF(ISBLANK(Mat_outillage[[#This Row],[DATE]]),"",ROW(Mat_outillage[[#This Row],[NUM]])-ROW($A$19))</f>
        <v/>
      </c>
      <c r="B262" s="33"/>
      <c r="C262" s="98"/>
      <c r="D262" s="99"/>
      <c r="E262" s="98"/>
      <c r="F262" s="95"/>
      <c r="G262" s="27"/>
      <c r="H262" s="105"/>
      <c r="I262" s="111">
        <f>IF(Mat_outillage[[#This Row],[MOTIF]]="",0,Mat_outillage[[#This Row],[MONTANT HTVA REALISE]])</f>
        <v>0</v>
      </c>
      <c r="J262" s="32"/>
      <c r="L262" s="55">
        <f t="shared" si="6"/>
        <v>0</v>
      </c>
    </row>
    <row r="263" spans="1:12" ht="15.75" thickBot="1">
      <c r="A263" s="204" t="str">
        <f>IF(ISBLANK(Mat_outillage[[#This Row],[DATE]]),"",ROW(Mat_outillage[[#This Row],[NUM]])-ROW($A$19))</f>
        <v/>
      </c>
      <c r="B263" s="33"/>
      <c r="C263" s="98"/>
      <c r="D263" s="99"/>
      <c r="E263" s="98"/>
      <c r="F263" s="95"/>
      <c r="G263" s="27"/>
      <c r="H263" s="105"/>
      <c r="I263" s="111">
        <f>IF(Mat_outillage[[#This Row],[MOTIF]]="",0,Mat_outillage[[#This Row],[MONTANT HTVA REALISE]])</f>
        <v>0</v>
      </c>
      <c r="J263" s="32"/>
      <c r="L263" s="55">
        <f t="shared" si="6"/>
        <v>0</v>
      </c>
    </row>
    <row r="264" spans="1:12" ht="15.75" thickBot="1">
      <c r="A264" s="204" t="str">
        <f>IF(ISBLANK(Mat_outillage[[#This Row],[DATE]]),"",ROW(Mat_outillage[[#This Row],[NUM]])-ROW($A$19))</f>
        <v/>
      </c>
      <c r="B264" s="33"/>
      <c r="C264" s="98"/>
      <c r="D264" s="99"/>
      <c r="E264" s="98"/>
      <c r="F264" s="95"/>
      <c r="G264" s="27"/>
      <c r="H264" s="105"/>
      <c r="I264" s="111">
        <f>IF(Mat_outillage[[#This Row],[MOTIF]]="",0,Mat_outillage[[#This Row],[MONTANT HTVA REALISE]])</f>
        <v>0</v>
      </c>
      <c r="J264" s="32"/>
      <c r="L264" s="55">
        <f t="shared" si="6"/>
        <v>0</v>
      </c>
    </row>
    <row r="265" spans="1:12" ht="15.75" thickBot="1">
      <c r="A265" s="204" t="str">
        <f>IF(ISBLANK(Mat_outillage[[#This Row],[DATE]]),"",ROW(Mat_outillage[[#This Row],[NUM]])-ROW($A$19))</f>
        <v/>
      </c>
      <c r="B265" s="33"/>
      <c r="C265" s="98"/>
      <c r="D265" s="99"/>
      <c r="E265" s="98"/>
      <c r="F265" s="95"/>
      <c r="G265" s="27"/>
      <c r="H265" s="105"/>
      <c r="I265" s="111">
        <f>IF(Mat_outillage[[#This Row],[MOTIF]]="",0,Mat_outillage[[#This Row],[MONTANT HTVA REALISE]])</f>
        <v>0</v>
      </c>
      <c r="J265" s="32"/>
      <c r="L265" s="55">
        <f t="shared" si="6"/>
        <v>0</v>
      </c>
    </row>
    <row r="266" spans="1:12" ht="15.75" thickBot="1">
      <c r="A266" s="204" t="str">
        <f>IF(ISBLANK(Mat_outillage[[#This Row],[DATE]]),"",ROW(Mat_outillage[[#This Row],[NUM]])-ROW($A$19))</f>
        <v/>
      </c>
      <c r="B266" s="33"/>
      <c r="C266" s="98"/>
      <c r="D266" s="99"/>
      <c r="E266" s="98"/>
      <c r="F266" s="95"/>
      <c r="G266" s="27"/>
      <c r="H266" s="105"/>
      <c r="I266" s="111">
        <f>IF(Mat_outillage[[#This Row],[MOTIF]]="",0,Mat_outillage[[#This Row],[MONTANT HTVA REALISE]])</f>
        <v>0</v>
      </c>
      <c r="J266" s="32"/>
      <c r="L266" s="55">
        <f t="shared" si="6"/>
        <v>0</v>
      </c>
    </row>
    <row r="267" spans="1:12" ht="15.75" thickBot="1">
      <c r="A267" s="204" t="str">
        <f>IF(ISBLANK(Mat_outillage[[#This Row],[DATE]]),"",ROW(Mat_outillage[[#This Row],[NUM]])-ROW($A$19))</f>
        <v/>
      </c>
      <c r="B267" s="33"/>
      <c r="C267" s="98"/>
      <c r="D267" s="99"/>
      <c r="E267" s="98"/>
      <c r="F267" s="95"/>
      <c r="G267" s="27"/>
      <c r="H267" s="105"/>
      <c r="I267" s="111">
        <f>IF(Mat_outillage[[#This Row],[MOTIF]]="",0,Mat_outillage[[#This Row],[MONTANT HTVA REALISE]])</f>
        <v>0</v>
      </c>
      <c r="J267" s="32"/>
      <c r="L267" s="55">
        <f t="shared" si="6"/>
        <v>0</v>
      </c>
    </row>
    <row r="268" spans="1:12" ht="15.75" thickBot="1">
      <c r="A268" s="204" t="str">
        <f>IF(ISBLANK(Mat_outillage[[#This Row],[DATE]]),"",ROW(Mat_outillage[[#This Row],[NUM]])-ROW($A$19))</f>
        <v/>
      </c>
      <c r="B268" s="33"/>
      <c r="C268" s="98"/>
      <c r="D268" s="99"/>
      <c r="E268" s="98"/>
      <c r="F268" s="95"/>
      <c r="G268" s="27"/>
      <c r="H268" s="105"/>
      <c r="I268" s="111">
        <f>IF(Mat_outillage[[#This Row],[MOTIF]]="",0,Mat_outillage[[#This Row],[MONTANT HTVA REALISE]])</f>
        <v>0</v>
      </c>
      <c r="J268" s="32"/>
      <c r="L268" s="55">
        <f t="shared" si="6"/>
        <v>0</v>
      </c>
    </row>
    <row r="269" spans="1:12" ht="15.75" thickBot="1">
      <c r="A269" s="204" t="str">
        <f>IF(ISBLANK(Mat_outillage[[#This Row],[DATE]]),"",ROW(Mat_outillage[[#This Row],[NUM]])-ROW($A$19))</f>
        <v/>
      </c>
      <c r="B269" s="33"/>
      <c r="C269" s="98"/>
      <c r="D269" s="99"/>
      <c r="E269" s="98"/>
      <c r="F269" s="95"/>
      <c r="G269" s="27"/>
      <c r="H269" s="105"/>
      <c r="I269" s="111">
        <f>IF(Mat_outillage[[#This Row],[MOTIF]]="",0,Mat_outillage[[#This Row],[MONTANT HTVA REALISE]])</f>
        <v>0</v>
      </c>
      <c r="J269" s="32"/>
      <c r="L269" s="55">
        <f t="shared" si="6"/>
        <v>0</v>
      </c>
    </row>
    <row r="270" spans="1:12" ht="15.75" thickBot="1">
      <c r="A270" s="204" t="str">
        <f>IF(ISBLANK(Mat_outillage[[#This Row],[DATE]]),"",ROW(Mat_outillage[[#This Row],[NUM]])-ROW($A$19))</f>
        <v/>
      </c>
      <c r="B270" s="33"/>
      <c r="C270" s="98"/>
      <c r="D270" s="99"/>
      <c r="E270" s="98"/>
      <c r="F270" s="95"/>
      <c r="G270" s="27"/>
      <c r="H270" s="105"/>
      <c r="I270" s="111">
        <f>IF(Mat_outillage[[#This Row],[MOTIF]]="",0,Mat_outillage[[#This Row],[MONTANT HTVA REALISE]])</f>
        <v>0</v>
      </c>
      <c r="J270" s="32"/>
      <c r="L270" s="55">
        <f t="shared" si="6"/>
        <v>0</v>
      </c>
    </row>
    <row r="271" spans="1:12" ht="15.75" thickBot="1">
      <c r="A271" s="204" t="str">
        <f>IF(ISBLANK(Mat_outillage[[#This Row],[DATE]]),"",ROW(Mat_outillage[[#This Row],[NUM]])-ROW($A$19))</f>
        <v/>
      </c>
      <c r="B271" s="33"/>
      <c r="C271" s="98"/>
      <c r="D271" s="99"/>
      <c r="E271" s="98"/>
      <c r="F271" s="95"/>
      <c r="G271" s="27"/>
      <c r="H271" s="105"/>
      <c r="I271" s="111">
        <f>IF(Mat_outillage[[#This Row],[MOTIF]]="",0,Mat_outillage[[#This Row],[MONTANT HTVA REALISE]])</f>
        <v>0</v>
      </c>
      <c r="J271" s="32"/>
      <c r="L271" s="55">
        <f t="shared" si="6"/>
        <v>0</v>
      </c>
    </row>
    <row r="272" spans="1:12" ht="15.75" thickBot="1">
      <c r="A272" s="204" t="str">
        <f>IF(ISBLANK(Mat_outillage[[#This Row],[DATE]]),"",ROW(Mat_outillage[[#This Row],[NUM]])-ROW($A$19))</f>
        <v/>
      </c>
      <c r="B272" s="33"/>
      <c r="C272" s="98"/>
      <c r="D272" s="99"/>
      <c r="E272" s="98"/>
      <c r="F272" s="95"/>
      <c r="G272" s="27"/>
      <c r="H272" s="105"/>
      <c r="I272" s="111">
        <f>IF(Mat_outillage[[#This Row],[MOTIF]]="",0,Mat_outillage[[#This Row],[MONTANT HTVA REALISE]])</f>
        <v>0</v>
      </c>
      <c r="J272" s="32"/>
      <c r="L272" s="55">
        <f t="shared" si="6"/>
        <v>0</v>
      </c>
    </row>
    <row r="273" spans="1:12" ht="15.75" thickBot="1">
      <c r="A273" s="204" t="str">
        <f>IF(ISBLANK(Mat_outillage[[#This Row],[DATE]]),"",ROW(Mat_outillage[[#This Row],[NUM]])-ROW($A$19))</f>
        <v/>
      </c>
      <c r="B273" s="33"/>
      <c r="C273" s="98"/>
      <c r="D273" s="99"/>
      <c r="E273" s="98"/>
      <c r="F273" s="95"/>
      <c r="G273" s="27"/>
      <c r="H273" s="105"/>
      <c r="I273" s="111">
        <f>IF(Mat_outillage[[#This Row],[MOTIF]]="",0,Mat_outillage[[#This Row],[MONTANT HTVA REALISE]])</f>
        <v>0</v>
      </c>
      <c r="J273" s="32"/>
      <c r="L273" s="55">
        <f t="shared" si="6"/>
        <v>0</v>
      </c>
    </row>
    <row r="274" spans="1:12" ht="15.75" thickBot="1">
      <c r="A274" s="204" t="str">
        <f>IF(ISBLANK(Mat_outillage[[#This Row],[DATE]]),"",ROW(Mat_outillage[[#This Row],[NUM]])-ROW($A$19))</f>
        <v/>
      </c>
      <c r="B274" s="33"/>
      <c r="C274" s="98"/>
      <c r="D274" s="99"/>
      <c r="E274" s="98"/>
      <c r="F274" s="95"/>
      <c r="G274" s="27"/>
      <c r="H274" s="105"/>
      <c r="I274" s="111">
        <f>IF(Mat_outillage[[#This Row],[MOTIF]]="",0,Mat_outillage[[#This Row],[MONTANT HTVA REALISE]])</f>
        <v>0</v>
      </c>
      <c r="J274" s="32"/>
      <c r="L274" s="55">
        <f t="shared" si="6"/>
        <v>0</v>
      </c>
    </row>
    <row r="275" spans="1:12" ht="15.75" thickBot="1">
      <c r="A275" s="204" t="str">
        <f>IF(ISBLANK(Mat_outillage[[#This Row],[DATE]]),"",ROW(Mat_outillage[[#This Row],[NUM]])-ROW($A$19))</f>
        <v/>
      </c>
      <c r="B275" s="33"/>
      <c r="C275" s="98"/>
      <c r="D275" s="99"/>
      <c r="E275" s="98"/>
      <c r="F275" s="95"/>
      <c r="G275" s="27"/>
      <c r="H275" s="105"/>
      <c r="I275" s="111">
        <f>IF(Mat_outillage[[#This Row],[MOTIF]]="",0,Mat_outillage[[#This Row],[MONTANT HTVA REALISE]])</f>
        <v>0</v>
      </c>
      <c r="J275" s="32"/>
      <c r="L275" s="55">
        <f t="shared" si="6"/>
        <v>0</v>
      </c>
    </row>
    <row r="276" spans="1:12" ht="15.75" thickBot="1">
      <c r="A276" s="204" t="str">
        <f>IF(ISBLANK(Mat_outillage[[#This Row],[DATE]]),"",ROW(Mat_outillage[[#This Row],[NUM]])-ROW($A$19))</f>
        <v/>
      </c>
      <c r="B276" s="33"/>
      <c r="C276" s="98"/>
      <c r="D276" s="99"/>
      <c r="E276" s="98"/>
      <c r="F276" s="95"/>
      <c r="G276" s="27"/>
      <c r="H276" s="105"/>
      <c r="I276" s="111">
        <f>IF(Mat_outillage[[#This Row],[MOTIF]]="",0,Mat_outillage[[#This Row],[MONTANT HTVA REALISE]])</f>
        <v>0</v>
      </c>
      <c r="J276" s="32"/>
      <c r="L276" s="55">
        <f t="shared" si="6"/>
        <v>0</v>
      </c>
    </row>
    <row r="277" spans="1:12" ht="15.75" thickBot="1">
      <c r="A277" s="204" t="str">
        <f>IF(ISBLANK(Mat_outillage[[#This Row],[DATE]]),"",ROW(Mat_outillage[[#This Row],[NUM]])-ROW($A$19))</f>
        <v/>
      </c>
      <c r="B277" s="33"/>
      <c r="C277" s="98"/>
      <c r="D277" s="99"/>
      <c r="E277" s="98"/>
      <c r="F277" s="95"/>
      <c r="G277" s="27"/>
      <c r="H277" s="105"/>
      <c r="I277" s="111">
        <f>IF(Mat_outillage[[#This Row],[MOTIF]]="",0,Mat_outillage[[#This Row],[MONTANT HTVA REALISE]])</f>
        <v>0</v>
      </c>
      <c r="J277" s="32"/>
      <c r="L277" s="55">
        <f t="shared" si="6"/>
        <v>0</v>
      </c>
    </row>
    <row r="278" spans="1:12" ht="15.75" thickBot="1">
      <c r="A278" s="204" t="str">
        <f>IF(ISBLANK(Mat_outillage[[#This Row],[DATE]]),"",ROW(Mat_outillage[[#This Row],[NUM]])-ROW($A$19))</f>
        <v/>
      </c>
      <c r="B278" s="33"/>
      <c r="C278" s="98"/>
      <c r="D278" s="99"/>
      <c r="E278" s="98"/>
      <c r="F278" s="95"/>
      <c r="G278" s="27"/>
      <c r="H278" s="105"/>
      <c r="I278" s="111">
        <f>IF(Mat_outillage[[#This Row],[MOTIF]]="",0,Mat_outillage[[#This Row],[MONTANT HTVA REALISE]])</f>
        <v>0</v>
      </c>
      <c r="J278" s="32"/>
      <c r="L278" s="55">
        <f t="shared" si="6"/>
        <v>0</v>
      </c>
    </row>
    <row r="279" spans="1:12" ht="15.75" thickBot="1">
      <c r="A279" s="204" t="str">
        <f>IF(ISBLANK(Mat_outillage[[#This Row],[DATE]]),"",ROW(Mat_outillage[[#This Row],[NUM]])-ROW($A$19))</f>
        <v/>
      </c>
      <c r="B279" s="33"/>
      <c r="C279" s="98"/>
      <c r="D279" s="99"/>
      <c r="E279" s="98"/>
      <c r="F279" s="95"/>
      <c r="G279" s="27"/>
      <c r="H279" s="105"/>
      <c r="I279" s="111">
        <f>IF(Mat_outillage[[#This Row],[MOTIF]]="",0,Mat_outillage[[#This Row],[MONTANT HTVA REALISE]])</f>
        <v>0</v>
      </c>
      <c r="J279" s="32"/>
      <c r="L279" s="55">
        <f t="shared" si="6"/>
        <v>0</v>
      </c>
    </row>
    <row r="280" spans="1:12" ht="15.75" thickBot="1">
      <c r="A280" s="204" t="str">
        <f>IF(ISBLANK(Mat_outillage[[#This Row],[DATE]]),"",ROW(Mat_outillage[[#This Row],[NUM]])-ROW($A$19))</f>
        <v/>
      </c>
      <c r="B280" s="33"/>
      <c r="C280" s="98"/>
      <c r="D280" s="99"/>
      <c r="E280" s="98"/>
      <c r="F280" s="95"/>
      <c r="G280" s="27"/>
      <c r="H280" s="105"/>
      <c r="I280" s="111">
        <f>IF(Mat_outillage[[#This Row],[MOTIF]]="",0,Mat_outillage[[#This Row],[MONTANT HTVA REALISE]])</f>
        <v>0</v>
      </c>
      <c r="J280" s="32"/>
      <c r="L280" s="55">
        <f t="shared" si="6"/>
        <v>0</v>
      </c>
    </row>
    <row r="281" spans="1:12" ht="15.75" thickBot="1">
      <c r="A281" s="204" t="str">
        <f>IF(ISBLANK(Mat_outillage[[#This Row],[DATE]]),"",ROW(Mat_outillage[[#This Row],[NUM]])-ROW($A$19))</f>
        <v/>
      </c>
      <c r="B281" s="33"/>
      <c r="C281" s="98"/>
      <c r="D281" s="99"/>
      <c r="E281" s="98"/>
      <c r="F281" s="95"/>
      <c r="G281" s="27"/>
      <c r="H281" s="105"/>
      <c r="I281" s="111">
        <f>IF(Mat_outillage[[#This Row],[MOTIF]]="",0,Mat_outillage[[#This Row],[MONTANT HTVA REALISE]])</f>
        <v>0</v>
      </c>
      <c r="J281" s="32"/>
      <c r="L281" s="55">
        <f t="shared" ref="L281:L344" si="7">+F281-I281</f>
        <v>0</v>
      </c>
    </row>
    <row r="282" spans="1:12" ht="15.75" thickBot="1">
      <c r="A282" s="204" t="str">
        <f>IF(ISBLANK(Mat_outillage[[#This Row],[DATE]]),"",ROW(Mat_outillage[[#This Row],[NUM]])-ROW($A$19))</f>
        <v/>
      </c>
      <c r="B282" s="33"/>
      <c r="C282" s="98"/>
      <c r="D282" s="99"/>
      <c r="E282" s="98"/>
      <c r="F282" s="95"/>
      <c r="G282" s="27"/>
      <c r="H282" s="105"/>
      <c r="I282" s="111">
        <f>IF(Mat_outillage[[#This Row],[MOTIF]]="",0,Mat_outillage[[#This Row],[MONTANT HTVA REALISE]])</f>
        <v>0</v>
      </c>
      <c r="J282" s="32"/>
      <c r="L282" s="55">
        <f t="shared" si="7"/>
        <v>0</v>
      </c>
    </row>
    <row r="283" spans="1:12" ht="15.75" thickBot="1">
      <c r="A283" s="204" t="str">
        <f>IF(ISBLANK(Mat_outillage[[#This Row],[DATE]]),"",ROW(Mat_outillage[[#This Row],[NUM]])-ROW($A$19))</f>
        <v/>
      </c>
      <c r="B283" s="33"/>
      <c r="C283" s="98"/>
      <c r="D283" s="99"/>
      <c r="E283" s="98"/>
      <c r="F283" s="95"/>
      <c r="G283" s="27"/>
      <c r="H283" s="105"/>
      <c r="I283" s="111">
        <f>IF(Mat_outillage[[#This Row],[MOTIF]]="",0,Mat_outillage[[#This Row],[MONTANT HTVA REALISE]])</f>
        <v>0</v>
      </c>
      <c r="J283" s="32"/>
      <c r="L283" s="55">
        <f t="shared" si="7"/>
        <v>0</v>
      </c>
    </row>
    <row r="284" spans="1:12" ht="15.75" thickBot="1">
      <c r="A284" s="204" t="str">
        <f>IF(ISBLANK(Mat_outillage[[#This Row],[DATE]]),"",ROW(Mat_outillage[[#This Row],[NUM]])-ROW($A$19))</f>
        <v/>
      </c>
      <c r="B284" s="33"/>
      <c r="C284" s="98"/>
      <c r="D284" s="99"/>
      <c r="E284" s="98"/>
      <c r="F284" s="95"/>
      <c r="G284" s="27"/>
      <c r="H284" s="105"/>
      <c r="I284" s="111">
        <f>IF(Mat_outillage[[#This Row],[MOTIF]]="",0,Mat_outillage[[#This Row],[MONTANT HTVA REALISE]])</f>
        <v>0</v>
      </c>
      <c r="J284" s="32"/>
      <c r="L284" s="55">
        <f t="shared" si="7"/>
        <v>0</v>
      </c>
    </row>
    <row r="285" spans="1:12" ht="15.75" thickBot="1">
      <c r="A285" s="204" t="str">
        <f>IF(ISBLANK(Mat_outillage[[#This Row],[DATE]]),"",ROW(Mat_outillage[[#This Row],[NUM]])-ROW($A$19))</f>
        <v/>
      </c>
      <c r="B285" s="33"/>
      <c r="C285" s="98"/>
      <c r="D285" s="99"/>
      <c r="E285" s="98"/>
      <c r="F285" s="95"/>
      <c r="G285" s="27"/>
      <c r="H285" s="105"/>
      <c r="I285" s="111">
        <f>IF(Mat_outillage[[#This Row],[MOTIF]]="",0,Mat_outillage[[#This Row],[MONTANT HTVA REALISE]])</f>
        <v>0</v>
      </c>
      <c r="J285" s="32"/>
      <c r="L285" s="55">
        <f t="shared" si="7"/>
        <v>0</v>
      </c>
    </row>
    <row r="286" spans="1:12" ht="15.75" thickBot="1">
      <c r="A286" s="204" t="str">
        <f>IF(ISBLANK(Mat_outillage[[#This Row],[DATE]]),"",ROW(Mat_outillage[[#This Row],[NUM]])-ROW($A$19))</f>
        <v/>
      </c>
      <c r="B286" s="33"/>
      <c r="C286" s="98"/>
      <c r="D286" s="99"/>
      <c r="E286" s="98"/>
      <c r="F286" s="95"/>
      <c r="G286" s="27"/>
      <c r="H286" s="105"/>
      <c r="I286" s="111">
        <f>IF(Mat_outillage[[#This Row],[MOTIF]]="",0,Mat_outillage[[#This Row],[MONTANT HTVA REALISE]])</f>
        <v>0</v>
      </c>
      <c r="J286" s="32"/>
      <c r="L286" s="55">
        <f t="shared" si="7"/>
        <v>0</v>
      </c>
    </row>
    <row r="287" spans="1:12" ht="15.75" thickBot="1">
      <c r="A287" s="204" t="str">
        <f>IF(ISBLANK(Mat_outillage[[#This Row],[DATE]]),"",ROW(Mat_outillage[[#This Row],[NUM]])-ROW($A$19))</f>
        <v/>
      </c>
      <c r="B287" s="33"/>
      <c r="C287" s="98"/>
      <c r="D287" s="99"/>
      <c r="E287" s="98"/>
      <c r="F287" s="95"/>
      <c r="G287" s="27"/>
      <c r="H287" s="105"/>
      <c r="I287" s="111">
        <f>IF(Mat_outillage[[#This Row],[MOTIF]]="",0,Mat_outillage[[#This Row],[MONTANT HTVA REALISE]])</f>
        <v>0</v>
      </c>
      <c r="J287" s="32"/>
      <c r="L287" s="55">
        <f t="shared" si="7"/>
        <v>0</v>
      </c>
    </row>
    <row r="288" spans="1:12" ht="15.75" thickBot="1">
      <c r="A288" s="204" t="str">
        <f>IF(ISBLANK(Mat_outillage[[#This Row],[DATE]]),"",ROW(Mat_outillage[[#This Row],[NUM]])-ROW($A$19))</f>
        <v/>
      </c>
      <c r="B288" s="33"/>
      <c r="C288" s="98"/>
      <c r="D288" s="99"/>
      <c r="E288" s="98"/>
      <c r="F288" s="95"/>
      <c r="G288" s="27"/>
      <c r="H288" s="105"/>
      <c r="I288" s="111">
        <f>IF(Mat_outillage[[#This Row],[MOTIF]]="",0,Mat_outillage[[#This Row],[MONTANT HTVA REALISE]])</f>
        <v>0</v>
      </c>
      <c r="J288" s="32"/>
      <c r="L288" s="55">
        <f t="shared" si="7"/>
        <v>0</v>
      </c>
    </row>
    <row r="289" spans="1:12" ht="15.75" thickBot="1">
      <c r="A289" s="204" t="str">
        <f>IF(ISBLANK(Mat_outillage[[#This Row],[DATE]]),"",ROW(Mat_outillage[[#This Row],[NUM]])-ROW($A$19))</f>
        <v/>
      </c>
      <c r="B289" s="33"/>
      <c r="C289" s="98"/>
      <c r="D289" s="99"/>
      <c r="E289" s="98"/>
      <c r="F289" s="95"/>
      <c r="G289" s="27"/>
      <c r="H289" s="105"/>
      <c r="I289" s="111">
        <f>IF(Mat_outillage[[#This Row],[MOTIF]]="",0,Mat_outillage[[#This Row],[MONTANT HTVA REALISE]])</f>
        <v>0</v>
      </c>
      <c r="J289" s="32"/>
      <c r="L289" s="55">
        <f t="shared" si="7"/>
        <v>0</v>
      </c>
    </row>
    <row r="290" spans="1:12" ht="15.75" thickBot="1">
      <c r="A290" s="204" t="str">
        <f>IF(ISBLANK(Mat_outillage[[#This Row],[DATE]]),"",ROW(Mat_outillage[[#This Row],[NUM]])-ROW($A$19))</f>
        <v/>
      </c>
      <c r="B290" s="33"/>
      <c r="C290" s="98"/>
      <c r="D290" s="99"/>
      <c r="E290" s="98"/>
      <c r="F290" s="95"/>
      <c r="G290" s="27"/>
      <c r="H290" s="105"/>
      <c r="I290" s="111">
        <f>IF(Mat_outillage[[#This Row],[MOTIF]]="",0,Mat_outillage[[#This Row],[MONTANT HTVA REALISE]])</f>
        <v>0</v>
      </c>
      <c r="J290" s="32"/>
      <c r="L290" s="55">
        <f t="shared" si="7"/>
        <v>0</v>
      </c>
    </row>
    <row r="291" spans="1:12" ht="15.75" thickBot="1">
      <c r="A291" s="204" t="str">
        <f>IF(ISBLANK(Mat_outillage[[#This Row],[DATE]]),"",ROW(Mat_outillage[[#This Row],[NUM]])-ROW($A$19))</f>
        <v/>
      </c>
      <c r="B291" s="33"/>
      <c r="C291" s="98"/>
      <c r="D291" s="99"/>
      <c r="E291" s="98"/>
      <c r="F291" s="95"/>
      <c r="G291" s="27"/>
      <c r="H291" s="105"/>
      <c r="I291" s="111">
        <f>IF(Mat_outillage[[#This Row],[MOTIF]]="",0,Mat_outillage[[#This Row],[MONTANT HTVA REALISE]])</f>
        <v>0</v>
      </c>
      <c r="J291" s="32"/>
      <c r="L291" s="55">
        <f t="shared" si="7"/>
        <v>0</v>
      </c>
    </row>
    <row r="292" spans="1:12" ht="15.75" thickBot="1">
      <c r="A292" s="204" t="str">
        <f>IF(ISBLANK(Mat_outillage[[#This Row],[DATE]]),"",ROW(Mat_outillage[[#This Row],[NUM]])-ROW($A$19))</f>
        <v/>
      </c>
      <c r="B292" s="33"/>
      <c r="C292" s="98"/>
      <c r="D292" s="99"/>
      <c r="E292" s="98"/>
      <c r="F292" s="95"/>
      <c r="G292" s="27"/>
      <c r="H292" s="105"/>
      <c r="I292" s="111">
        <f>IF(Mat_outillage[[#This Row],[MOTIF]]="",0,Mat_outillage[[#This Row],[MONTANT HTVA REALISE]])</f>
        <v>0</v>
      </c>
      <c r="J292" s="32"/>
      <c r="L292" s="55">
        <f t="shared" si="7"/>
        <v>0</v>
      </c>
    </row>
    <row r="293" spans="1:12" ht="15.75" thickBot="1">
      <c r="A293" s="204" t="str">
        <f>IF(ISBLANK(Mat_outillage[[#This Row],[DATE]]),"",ROW(Mat_outillage[[#This Row],[NUM]])-ROW($A$19))</f>
        <v/>
      </c>
      <c r="B293" s="33"/>
      <c r="C293" s="98"/>
      <c r="D293" s="99"/>
      <c r="E293" s="98"/>
      <c r="F293" s="95"/>
      <c r="G293" s="27"/>
      <c r="H293" s="105"/>
      <c r="I293" s="111">
        <f>IF(Mat_outillage[[#This Row],[MOTIF]]="",0,Mat_outillage[[#This Row],[MONTANT HTVA REALISE]])</f>
        <v>0</v>
      </c>
      <c r="J293" s="32"/>
      <c r="L293" s="55">
        <f t="shared" si="7"/>
        <v>0</v>
      </c>
    </row>
    <row r="294" spans="1:12" ht="15.75" thickBot="1">
      <c r="A294" s="204" t="str">
        <f>IF(ISBLANK(Mat_outillage[[#This Row],[DATE]]),"",ROW(Mat_outillage[[#This Row],[NUM]])-ROW($A$19))</f>
        <v/>
      </c>
      <c r="B294" s="33"/>
      <c r="C294" s="98"/>
      <c r="D294" s="99"/>
      <c r="E294" s="98"/>
      <c r="F294" s="95"/>
      <c r="G294" s="27"/>
      <c r="H294" s="105"/>
      <c r="I294" s="111">
        <f>IF(Mat_outillage[[#This Row],[MOTIF]]="",0,Mat_outillage[[#This Row],[MONTANT HTVA REALISE]])</f>
        <v>0</v>
      </c>
      <c r="J294" s="32"/>
      <c r="L294" s="55">
        <f t="shared" si="7"/>
        <v>0</v>
      </c>
    </row>
    <row r="295" spans="1:12" ht="15.75" thickBot="1">
      <c r="A295" s="204" t="str">
        <f>IF(ISBLANK(Mat_outillage[[#This Row],[DATE]]),"",ROW(Mat_outillage[[#This Row],[NUM]])-ROW($A$19))</f>
        <v/>
      </c>
      <c r="B295" s="33"/>
      <c r="C295" s="98"/>
      <c r="D295" s="99"/>
      <c r="E295" s="98"/>
      <c r="F295" s="95"/>
      <c r="G295" s="27"/>
      <c r="H295" s="105"/>
      <c r="I295" s="111">
        <f>IF(Mat_outillage[[#This Row],[MOTIF]]="",0,Mat_outillage[[#This Row],[MONTANT HTVA REALISE]])</f>
        <v>0</v>
      </c>
      <c r="J295" s="32"/>
      <c r="L295" s="55">
        <f t="shared" si="7"/>
        <v>0</v>
      </c>
    </row>
    <row r="296" spans="1:12" ht="15.75" thickBot="1">
      <c r="A296" s="204" t="str">
        <f>IF(ISBLANK(Mat_outillage[[#This Row],[DATE]]),"",ROW(Mat_outillage[[#This Row],[NUM]])-ROW($A$19))</f>
        <v/>
      </c>
      <c r="B296" s="33"/>
      <c r="C296" s="98"/>
      <c r="D296" s="99"/>
      <c r="E296" s="98"/>
      <c r="F296" s="95"/>
      <c r="G296" s="27"/>
      <c r="H296" s="105"/>
      <c r="I296" s="111">
        <f>IF(Mat_outillage[[#This Row],[MOTIF]]="",0,Mat_outillage[[#This Row],[MONTANT HTVA REALISE]])</f>
        <v>0</v>
      </c>
      <c r="J296" s="32"/>
      <c r="L296" s="55">
        <f t="shared" si="7"/>
        <v>0</v>
      </c>
    </row>
    <row r="297" spans="1:12" ht="15.75" thickBot="1">
      <c r="A297" s="204" t="str">
        <f>IF(ISBLANK(Mat_outillage[[#This Row],[DATE]]),"",ROW(Mat_outillage[[#This Row],[NUM]])-ROW($A$19))</f>
        <v/>
      </c>
      <c r="B297" s="33"/>
      <c r="C297" s="98"/>
      <c r="D297" s="99"/>
      <c r="E297" s="98"/>
      <c r="F297" s="95"/>
      <c r="G297" s="27"/>
      <c r="H297" s="105"/>
      <c r="I297" s="111">
        <f>IF(Mat_outillage[[#This Row],[MOTIF]]="",0,Mat_outillage[[#This Row],[MONTANT HTVA REALISE]])</f>
        <v>0</v>
      </c>
      <c r="J297" s="32"/>
      <c r="L297" s="55">
        <f t="shared" si="7"/>
        <v>0</v>
      </c>
    </row>
    <row r="298" spans="1:12" ht="15.75" thickBot="1">
      <c r="A298" s="204" t="str">
        <f>IF(ISBLANK(Mat_outillage[[#This Row],[DATE]]),"",ROW(Mat_outillage[[#This Row],[NUM]])-ROW($A$19))</f>
        <v/>
      </c>
      <c r="B298" s="33"/>
      <c r="C298" s="98"/>
      <c r="D298" s="99"/>
      <c r="E298" s="98"/>
      <c r="F298" s="95"/>
      <c r="G298" s="27"/>
      <c r="H298" s="105"/>
      <c r="I298" s="111">
        <f>IF(Mat_outillage[[#This Row],[MOTIF]]="",0,Mat_outillage[[#This Row],[MONTANT HTVA REALISE]])</f>
        <v>0</v>
      </c>
      <c r="J298" s="32"/>
      <c r="L298" s="55">
        <f t="shared" si="7"/>
        <v>0</v>
      </c>
    </row>
    <row r="299" spans="1:12" ht="15.75" thickBot="1">
      <c r="A299" s="204" t="str">
        <f>IF(ISBLANK(Mat_outillage[[#This Row],[DATE]]),"",ROW(Mat_outillage[[#This Row],[NUM]])-ROW($A$19))</f>
        <v/>
      </c>
      <c r="B299" s="33"/>
      <c r="C299" s="98"/>
      <c r="D299" s="99"/>
      <c r="E299" s="98"/>
      <c r="F299" s="95"/>
      <c r="G299" s="27"/>
      <c r="H299" s="105"/>
      <c r="I299" s="111">
        <f>IF(Mat_outillage[[#This Row],[MOTIF]]="",0,Mat_outillage[[#This Row],[MONTANT HTVA REALISE]])</f>
        <v>0</v>
      </c>
      <c r="J299" s="32"/>
      <c r="L299" s="55">
        <f t="shared" si="7"/>
        <v>0</v>
      </c>
    </row>
    <row r="300" spans="1:12" ht="15.75" thickBot="1">
      <c r="A300" s="204" t="str">
        <f>IF(ISBLANK(Mat_outillage[[#This Row],[DATE]]),"",ROW(Mat_outillage[[#This Row],[NUM]])-ROW($A$19))</f>
        <v/>
      </c>
      <c r="B300" s="33"/>
      <c r="C300" s="98"/>
      <c r="D300" s="99"/>
      <c r="E300" s="98"/>
      <c r="F300" s="95"/>
      <c r="G300" s="27"/>
      <c r="H300" s="105"/>
      <c r="I300" s="111">
        <f>IF(Mat_outillage[[#This Row],[MOTIF]]="",0,Mat_outillage[[#This Row],[MONTANT HTVA REALISE]])</f>
        <v>0</v>
      </c>
      <c r="J300" s="32"/>
      <c r="L300" s="55">
        <f t="shared" si="7"/>
        <v>0</v>
      </c>
    </row>
    <row r="301" spans="1:12" ht="15.75" thickBot="1">
      <c r="A301" s="204" t="str">
        <f>IF(ISBLANK(Mat_outillage[[#This Row],[DATE]]),"",ROW(Mat_outillage[[#This Row],[NUM]])-ROW($A$19))</f>
        <v/>
      </c>
      <c r="B301" s="33"/>
      <c r="C301" s="98"/>
      <c r="D301" s="99"/>
      <c r="E301" s="98"/>
      <c r="F301" s="95"/>
      <c r="G301" s="27"/>
      <c r="H301" s="105"/>
      <c r="I301" s="111">
        <f>IF(Mat_outillage[[#This Row],[MOTIF]]="",0,Mat_outillage[[#This Row],[MONTANT HTVA REALISE]])</f>
        <v>0</v>
      </c>
      <c r="J301" s="32"/>
      <c r="L301" s="55">
        <f t="shared" si="7"/>
        <v>0</v>
      </c>
    </row>
    <row r="302" spans="1:12" ht="15.75" thickBot="1">
      <c r="A302" s="204" t="str">
        <f>IF(ISBLANK(Mat_outillage[[#This Row],[DATE]]),"",ROW(Mat_outillage[[#This Row],[NUM]])-ROW($A$19))</f>
        <v/>
      </c>
      <c r="B302" s="33"/>
      <c r="C302" s="98"/>
      <c r="D302" s="99"/>
      <c r="E302" s="98"/>
      <c r="F302" s="95"/>
      <c r="G302" s="27"/>
      <c r="H302" s="105"/>
      <c r="I302" s="111">
        <f>IF(Mat_outillage[[#This Row],[MOTIF]]="",0,Mat_outillage[[#This Row],[MONTANT HTVA REALISE]])</f>
        <v>0</v>
      </c>
      <c r="J302" s="32"/>
      <c r="L302" s="55">
        <f t="shared" si="7"/>
        <v>0</v>
      </c>
    </row>
    <row r="303" spans="1:12" ht="15.75" thickBot="1">
      <c r="A303" s="204" t="str">
        <f>IF(ISBLANK(Mat_outillage[[#This Row],[DATE]]),"",ROW(Mat_outillage[[#This Row],[NUM]])-ROW($A$19))</f>
        <v/>
      </c>
      <c r="B303" s="33"/>
      <c r="C303" s="98"/>
      <c r="D303" s="99"/>
      <c r="E303" s="98"/>
      <c r="F303" s="95"/>
      <c r="G303" s="27"/>
      <c r="H303" s="105"/>
      <c r="I303" s="111">
        <f>IF(Mat_outillage[[#This Row],[MOTIF]]="",0,Mat_outillage[[#This Row],[MONTANT HTVA REALISE]])</f>
        <v>0</v>
      </c>
      <c r="J303" s="32"/>
      <c r="L303" s="55">
        <f t="shared" si="7"/>
        <v>0</v>
      </c>
    </row>
    <row r="304" spans="1:12" ht="15.75" thickBot="1">
      <c r="A304" s="204" t="str">
        <f>IF(ISBLANK(Mat_outillage[[#This Row],[DATE]]),"",ROW(Mat_outillage[[#This Row],[NUM]])-ROW($A$19))</f>
        <v/>
      </c>
      <c r="B304" s="33"/>
      <c r="C304" s="98"/>
      <c r="D304" s="99"/>
      <c r="E304" s="98"/>
      <c r="F304" s="95"/>
      <c r="G304" s="27"/>
      <c r="H304" s="105"/>
      <c r="I304" s="111">
        <f>IF(Mat_outillage[[#This Row],[MOTIF]]="",0,Mat_outillage[[#This Row],[MONTANT HTVA REALISE]])</f>
        <v>0</v>
      </c>
      <c r="J304" s="32"/>
      <c r="L304" s="55">
        <f t="shared" si="7"/>
        <v>0</v>
      </c>
    </row>
    <row r="305" spans="1:12" ht="15.75" thickBot="1">
      <c r="A305" s="204" t="str">
        <f>IF(ISBLANK(Mat_outillage[[#This Row],[DATE]]),"",ROW(Mat_outillage[[#This Row],[NUM]])-ROW($A$19))</f>
        <v/>
      </c>
      <c r="B305" s="33"/>
      <c r="C305" s="98"/>
      <c r="D305" s="99"/>
      <c r="E305" s="98"/>
      <c r="F305" s="95"/>
      <c r="G305" s="27"/>
      <c r="H305" s="105"/>
      <c r="I305" s="111">
        <f>IF(Mat_outillage[[#This Row],[MOTIF]]="",0,Mat_outillage[[#This Row],[MONTANT HTVA REALISE]])</f>
        <v>0</v>
      </c>
      <c r="J305" s="32"/>
      <c r="L305" s="55">
        <f t="shared" si="7"/>
        <v>0</v>
      </c>
    </row>
    <row r="306" spans="1:12" ht="15.75" thickBot="1">
      <c r="A306" s="204" t="str">
        <f>IF(ISBLANK(Mat_outillage[[#This Row],[DATE]]),"",ROW(Mat_outillage[[#This Row],[NUM]])-ROW($A$19))</f>
        <v/>
      </c>
      <c r="B306" s="33"/>
      <c r="C306" s="98"/>
      <c r="D306" s="99"/>
      <c r="E306" s="98"/>
      <c r="F306" s="95"/>
      <c r="G306" s="27"/>
      <c r="H306" s="105"/>
      <c r="I306" s="111">
        <f>IF(Mat_outillage[[#This Row],[MOTIF]]="",0,Mat_outillage[[#This Row],[MONTANT HTVA REALISE]])</f>
        <v>0</v>
      </c>
      <c r="J306" s="32"/>
      <c r="L306" s="55">
        <f t="shared" si="7"/>
        <v>0</v>
      </c>
    </row>
    <row r="307" spans="1:12" ht="15.75" thickBot="1">
      <c r="A307" s="204" t="str">
        <f>IF(ISBLANK(Mat_outillage[[#This Row],[DATE]]),"",ROW(Mat_outillage[[#This Row],[NUM]])-ROW($A$19))</f>
        <v/>
      </c>
      <c r="B307" s="33"/>
      <c r="C307" s="98"/>
      <c r="D307" s="99"/>
      <c r="E307" s="98"/>
      <c r="F307" s="95"/>
      <c r="G307" s="27"/>
      <c r="H307" s="105"/>
      <c r="I307" s="111">
        <f>IF(Mat_outillage[[#This Row],[MOTIF]]="",0,Mat_outillage[[#This Row],[MONTANT HTVA REALISE]])</f>
        <v>0</v>
      </c>
      <c r="J307" s="32"/>
      <c r="L307" s="55">
        <f t="shared" si="7"/>
        <v>0</v>
      </c>
    </row>
    <row r="308" spans="1:12" ht="15.75" thickBot="1">
      <c r="A308" s="204" t="str">
        <f>IF(ISBLANK(Mat_outillage[[#This Row],[DATE]]),"",ROW(Mat_outillage[[#This Row],[NUM]])-ROW($A$19))</f>
        <v/>
      </c>
      <c r="B308" s="33"/>
      <c r="C308" s="98"/>
      <c r="D308" s="99"/>
      <c r="E308" s="98"/>
      <c r="F308" s="95"/>
      <c r="G308" s="27"/>
      <c r="H308" s="105"/>
      <c r="I308" s="111">
        <f>IF(Mat_outillage[[#This Row],[MOTIF]]="",0,Mat_outillage[[#This Row],[MONTANT HTVA REALISE]])</f>
        <v>0</v>
      </c>
      <c r="J308" s="32"/>
      <c r="L308" s="55">
        <f t="shared" si="7"/>
        <v>0</v>
      </c>
    </row>
    <row r="309" spans="1:12" ht="15.75" thickBot="1">
      <c r="A309" s="204" t="str">
        <f>IF(ISBLANK(Mat_outillage[[#This Row],[DATE]]),"",ROW(Mat_outillage[[#This Row],[NUM]])-ROW($A$19))</f>
        <v/>
      </c>
      <c r="B309" s="33"/>
      <c r="C309" s="98"/>
      <c r="D309" s="99"/>
      <c r="E309" s="98"/>
      <c r="F309" s="95"/>
      <c r="G309" s="27"/>
      <c r="H309" s="105"/>
      <c r="I309" s="111">
        <f>IF(Mat_outillage[[#This Row],[MOTIF]]="",0,Mat_outillage[[#This Row],[MONTANT HTVA REALISE]])</f>
        <v>0</v>
      </c>
      <c r="J309" s="32"/>
      <c r="L309" s="55">
        <f t="shared" si="7"/>
        <v>0</v>
      </c>
    </row>
    <row r="310" spans="1:12" ht="15.75" thickBot="1">
      <c r="A310" s="204" t="str">
        <f>IF(ISBLANK(Mat_outillage[[#This Row],[DATE]]),"",ROW(Mat_outillage[[#This Row],[NUM]])-ROW($A$19))</f>
        <v/>
      </c>
      <c r="B310" s="33"/>
      <c r="C310" s="98"/>
      <c r="D310" s="99"/>
      <c r="E310" s="98"/>
      <c r="F310" s="95"/>
      <c r="G310" s="27"/>
      <c r="H310" s="105"/>
      <c r="I310" s="111">
        <f>IF(Mat_outillage[[#This Row],[MOTIF]]="",0,Mat_outillage[[#This Row],[MONTANT HTVA REALISE]])</f>
        <v>0</v>
      </c>
      <c r="J310" s="32"/>
      <c r="L310" s="55">
        <f t="shared" si="7"/>
        <v>0</v>
      </c>
    </row>
    <row r="311" spans="1:12" ht="15.75" thickBot="1">
      <c r="A311" s="204" t="str">
        <f>IF(ISBLANK(Mat_outillage[[#This Row],[DATE]]),"",ROW(Mat_outillage[[#This Row],[NUM]])-ROW($A$19))</f>
        <v/>
      </c>
      <c r="B311" s="33"/>
      <c r="C311" s="98"/>
      <c r="D311" s="99"/>
      <c r="E311" s="98"/>
      <c r="F311" s="95"/>
      <c r="G311" s="27"/>
      <c r="H311" s="105"/>
      <c r="I311" s="111">
        <f>IF(Mat_outillage[[#This Row],[MOTIF]]="",0,Mat_outillage[[#This Row],[MONTANT HTVA REALISE]])</f>
        <v>0</v>
      </c>
      <c r="J311" s="32"/>
      <c r="L311" s="55">
        <f t="shared" si="7"/>
        <v>0</v>
      </c>
    </row>
    <row r="312" spans="1:12" ht="15.75" thickBot="1">
      <c r="A312" s="204" t="str">
        <f>IF(ISBLANK(Mat_outillage[[#This Row],[DATE]]),"",ROW(Mat_outillage[[#This Row],[NUM]])-ROW($A$19))</f>
        <v/>
      </c>
      <c r="B312" s="33"/>
      <c r="C312" s="98"/>
      <c r="D312" s="99"/>
      <c r="E312" s="98"/>
      <c r="F312" s="95"/>
      <c r="G312" s="27"/>
      <c r="H312" s="105"/>
      <c r="I312" s="111">
        <f>IF(Mat_outillage[[#This Row],[MOTIF]]="",0,Mat_outillage[[#This Row],[MONTANT HTVA REALISE]])</f>
        <v>0</v>
      </c>
      <c r="J312" s="32"/>
      <c r="L312" s="55">
        <f t="shared" si="7"/>
        <v>0</v>
      </c>
    </row>
    <row r="313" spans="1:12" ht="15.75" thickBot="1">
      <c r="A313" s="204" t="str">
        <f>IF(ISBLANK(Mat_outillage[[#This Row],[DATE]]),"",ROW(Mat_outillage[[#This Row],[NUM]])-ROW($A$19))</f>
        <v/>
      </c>
      <c r="B313" s="33"/>
      <c r="C313" s="98"/>
      <c r="D313" s="99"/>
      <c r="E313" s="98"/>
      <c r="F313" s="95"/>
      <c r="G313" s="27"/>
      <c r="H313" s="105"/>
      <c r="I313" s="111">
        <f>IF(Mat_outillage[[#This Row],[MOTIF]]="",0,Mat_outillage[[#This Row],[MONTANT HTVA REALISE]])</f>
        <v>0</v>
      </c>
      <c r="J313" s="32"/>
      <c r="L313" s="55">
        <f t="shared" si="7"/>
        <v>0</v>
      </c>
    </row>
    <row r="314" spans="1:12" ht="15.75" thickBot="1">
      <c r="A314" s="204" t="str">
        <f>IF(ISBLANK(Mat_outillage[[#This Row],[DATE]]),"",ROW(Mat_outillage[[#This Row],[NUM]])-ROW($A$19))</f>
        <v/>
      </c>
      <c r="B314" s="33"/>
      <c r="C314" s="98"/>
      <c r="D314" s="99"/>
      <c r="E314" s="98"/>
      <c r="F314" s="95"/>
      <c r="G314" s="27"/>
      <c r="H314" s="105"/>
      <c r="I314" s="111">
        <f>IF(Mat_outillage[[#This Row],[MOTIF]]="",0,Mat_outillage[[#This Row],[MONTANT HTVA REALISE]])</f>
        <v>0</v>
      </c>
      <c r="J314" s="32"/>
      <c r="L314" s="55">
        <f t="shared" si="7"/>
        <v>0</v>
      </c>
    </row>
    <row r="315" spans="1:12" ht="15.75" thickBot="1">
      <c r="A315" s="204" t="str">
        <f>IF(ISBLANK(Mat_outillage[[#This Row],[DATE]]),"",ROW(Mat_outillage[[#This Row],[NUM]])-ROW($A$19))</f>
        <v/>
      </c>
      <c r="B315" s="33"/>
      <c r="C315" s="98"/>
      <c r="D315" s="99"/>
      <c r="E315" s="98"/>
      <c r="F315" s="95"/>
      <c r="G315" s="27"/>
      <c r="H315" s="105"/>
      <c r="I315" s="111">
        <f>IF(Mat_outillage[[#This Row],[MOTIF]]="",0,Mat_outillage[[#This Row],[MONTANT HTVA REALISE]])</f>
        <v>0</v>
      </c>
      <c r="J315" s="32"/>
      <c r="L315" s="55">
        <f t="shared" si="7"/>
        <v>0</v>
      </c>
    </row>
    <row r="316" spans="1:12" ht="15.75" thickBot="1">
      <c r="A316" s="204" t="str">
        <f>IF(ISBLANK(Mat_outillage[[#This Row],[DATE]]),"",ROW(Mat_outillage[[#This Row],[NUM]])-ROW($A$19))</f>
        <v/>
      </c>
      <c r="B316" s="33"/>
      <c r="C316" s="98"/>
      <c r="D316" s="99"/>
      <c r="E316" s="98"/>
      <c r="F316" s="95"/>
      <c r="G316" s="27"/>
      <c r="H316" s="105"/>
      <c r="I316" s="111">
        <f>IF(Mat_outillage[[#This Row],[MOTIF]]="",0,Mat_outillage[[#This Row],[MONTANT HTVA REALISE]])</f>
        <v>0</v>
      </c>
      <c r="J316" s="32"/>
      <c r="L316" s="55">
        <f t="shared" si="7"/>
        <v>0</v>
      </c>
    </row>
    <row r="317" spans="1:12" ht="15.75" thickBot="1">
      <c r="A317" s="204" t="str">
        <f>IF(ISBLANK(Mat_outillage[[#This Row],[DATE]]),"",ROW(Mat_outillage[[#This Row],[NUM]])-ROW($A$19))</f>
        <v/>
      </c>
      <c r="B317" s="33"/>
      <c r="C317" s="98"/>
      <c r="D317" s="99"/>
      <c r="E317" s="98"/>
      <c r="F317" s="95"/>
      <c r="G317" s="27"/>
      <c r="H317" s="105"/>
      <c r="I317" s="111">
        <f>IF(Mat_outillage[[#This Row],[MOTIF]]="",0,Mat_outillage[[#This Row],[MONTANT HTVA REALISE]])</f>
        <v>0</v>
      </c>
      <c r="J317" s="32"/>
      <c r="L317" s="55">
        <f t="shared" si="7"/>
        <v>0</v>
      </c>
    </row>
    <row r="318" spans="1:12" ht="15.75" thickBot="1">
      <c r="A318" s="204" t="str">
        <f>IF(ISBLANK(Mat_outillage[[#This Row],[DATE]]),"",ROW(Mat_outillage[[#This Row],[NUM]])-ROW($A$19))</f>
        <v/>
      </c>
      <c r="B318" s="33"/>
      <c r="C318" s="98"/>
      <c r="D318" s="99"/>
      <c r="E318" s="98"/>
      <c r="F318" s="95"/>
      <c r="G318" s="27"/>
      <c r="H318" s="105"/>
      <c r="I318" s="111">
        <f>IF(Mat_outillage[[#This Row],[MOTIF]]="",0,Mat_outillage[[#This Row],[MONTANT HTVA REALISE]])</f>
        <v>0</v>
      </c>
      <c r="J318" s="32"/>
      <c r="L318" s="55">
        <f t="shared" si="7"/>
        <v>0</v>
      </c>
    </row>
    <row r="319" spans="1:12" ht="15.75" thickBot="1">
      <c r="A319" s="204" t="str">
        <f>IF(ISBLANK(Mat_outillage[[#This Row],[DATE]]),"",ROW(Mat_outillage[[#This Row],[NUM]])-ROW($A$19))</f>
        <v/>
      </c>
      <c r="B319" s="33"/>
      <c r="C319" s="98"/>
      <c r="D319" s="99"/>
      <c r="E319" s="98"/>
      <c r="F319" s="95"/>
      <c r="G319" s="27"/>
      <c r="H319" s="105"/>
      <c r="I319" s="111">
        <f>IF(Mat_outillage[[#This Row],[MOTIF]]="",0,Mat_outillage[[#This Row],[MONTANT HTVA REALISE]])</f>
        <v>0</v>
      </c>
      <c r="J319" s="32"/>
      <c r="L319" s="55">
        <f t="shared" si="7"/>
        <v>0</v>
      </c>
    </row>
    <row r="320" spans="1:12" ht="15.75" thickBot="1">
      <c r="A320" s="204" t="str">
        <f>IF(ISBLANK(Mat_outillage[[#This Row],[DATE]]),"",ROW(Mat_outillage[[#This Row],[NUM]])-ROW($A$19))</f>
        <v/>
      </c>
      <c r="B320" s="33"/>
      <c r="C320" s="98"/>
      <c r="D320" s="99"/>
      <c r="E320" s="98"/>
      <c r="F320" s="95"/>
      <c r="G320" s="27"/>
      <c r="H320" s="105"/>
      <c r="I320" s="111">
        <f>IF(Mat_outillage[[#This Row],[MOTIF]]="",0,Mat_outillage[[#This Row],[MONTANT HTVA REALISE]])</f>
        <v>0</v>
      </c>
      <c r="J320" s="32"/>
      <c r="L320" s="55">
        <f t="shared" si="7"/>
        <v>0</v>
      </c>
    </row>
    <row r="321" spans="1:12" ht="15.75" thickBot="1">
      <c r="A321" s="204" t="str">
        <f>IF(ISBLANK(Mat_outillage[[#This Row],[DATE]]),"",ROW(Mat_outillage[[#This Row],[NUM]])-ROW($A$19))</f>
        <v/>
      </c>
      <c r="B321" s="33"/>
      <c r="C321" s="98"/>
      <c r="D321" s="99"/>
      <c r="E321" s="98"/>
      <c r="F321" s="95"/>
      <c r="G321" s="27"/>
      <c r="H321" s="105"/>
      <c r="I321" s="111">
        <f>IF(Mat_outillage[[#This Row],[MOTIF]]="",0,Mat_outillage[[#This Row],[MONTANT HTVA REALISE]])</f>
        <v>0</v>
      </c>
      <c r="J321" s="32"/>
      <c r="L321" s="55">
        <f t="shared" si="7"/>
        <v>0</v>
      </c>
    </row>
    <row r="322" spans="1:12" ht="15.75" thickBot="1">
      <c r="A322" s="204" t="str">
        <f>IF(ISBLANK(Mat_outillage[[#This Row],[DATE]]),"",ROW(Mat_outillage[[#This Row],[NUM]])-ROW($A$19))</f>
        <v/>
      </c>
      <c r="B322" s="33"/>
      <c r="C322" s="98"/>
      <c r="D322" s="99"/>
      <c r="E322" s="98"/>
      <c r="F322" s="95"/>
      <c r="G322" s="27"/>
      <c r="H322" s="105"/>
      <c r="I322" s="111">
        <f>IF(Mat_outillage[[#This Row],[MOTIF]]="",0,Mat_outillage[[#This Row],[MONTANT HTVA REALISE]])</f>
        <v>0</v>
      </c>
      <c r="J322" s="32"/>
      <c r="L322" s="55">
        <f t="shared" si="7"/>
        <v>0</v>
      </c>
    </row>
    <row r="323" spans="1:12" ht="15.75" thickBot="1">
      <c r="A323" s="204" t="str">
        <f>IF(ISBLANK(Mat_outillage[[#This Row],[DATE]]),"",ROW(Mat_outillage[[#This Row],[NUM]])-ROW($A$19))</f>
        <v/>
      </c>
      <c r="B323" s="33"/>
      <c r="C323" s="98"/>
      <c r="D323" s="99"/>
      <c r="E323" s="98"/>
      <c r="F323" s="95"/>
      <c r="G323" s="27"/>
      <c r="H323" s="105"/>
      <c r="I323" s="111">
        <f>IF(Mat_outillage[[#This Row],[MOTIF]]="",0,Mat_outillage[[#This Row],[MONTANT HTVA REALISE]])</f>
        <v>0</v>
      </c>
      <c r="J323" s="32"/>
      <c r="L323" s="55">
        <f t="shared" si="7"/>
        <v>0</v>
      </c>
    </row>
    <row r="324" spans="1:12" ht="15.75" thickBot="1">
      <c r="A324" s="204" t="str">
        <f>IF(ISBLANK(Mat_outillage[[#This Row],[DATE]]),"",ROW(Mat_outillage[[#This Row],[NUM]])-ROW($A$19))</f>
        <v/>
      </c>
      <c r="B324" s="33"/>
      <c r="C324" s="98"/>
      <c r="D324" s="99"/>
      <c r="E324" s="98"/>
      <c r="F324" s="95"/>
      <c r="G324" s="27"/>
      <c r="H324" s="105"/>
      <c r="I324" s="111">
        <f>IF(Mat_outillage[[#This Row],[MOTIF]]="",0,Mat_outillage[[#This Row],[MONTANT HTVA REALISE]])</f>
        <v>0</v>
      </c>
      <c r="J324" s="32"/>
      <c r="L324" s="55">
        <f t="shared" si="7"/>
        <v>0</v>
      </c>
    </row>
    <row r="325" spans="1:12" ht="15.75" thickBot="1">
      <c r="A325" s="204" t="str">
        <f>IF(ISBLANK(Mat_outillage[[#This Row],[DATE]]),"",ROW(Mat_outillage[[#This Row],[NUM]])-ROW($A$19))</f>
        <v/>
      </c>
      <c r="B325" s="33"/>
      <c r="C325" s="98"/>
      <c r="D325" s="99"/>
      <c r="E325" s="98"/>
      <c r="F325" s="95"/>
      <c r="G325" s="27"/>
      <c r="H325" s="105"/>
      <c r="I325" s="111">
        <f>IF(Mat_outillage[[#This Row],[MOTIF]]="",0,Mat_outillage[[#This Row],[MONTANT HTVA REALISE]])</f>
        <v>0</v>
      </c>
      <c r="J325" s="32"/>
      <c r="L325" s="55">
        <f t="shared" si="7"/>
        <v>0</v>
      </c>
    </row>
    <row r="326" spans="1:12" ht="15.75" thickBot="1">
      <c r="A326" s="204" t="str">
        <f>IF(ISBLANK(Mat_outillage[[#This Row],[DATE]]),"",ROW(Mat_outillage[[#This Row],[NUM]])-ROW($A$19))</f>
        <v/>
      </c>
      <c r="B326" s="33"/>
      <c r="C326" s="98"/>
      <c r="D326" s="99"/>
      <c r="E326" s="98"/>
      <c r="F326" s="95"/>
      <c r="G326" s="27"/>
      <c r="H326" s="105"/>
      <c r="I326" s="111">
        <f>IF(Mat_outillage[[#This Row],[MOTIF]]="",0,Mat_outillage[[#This Row],[MONTANT HTVA REALISE]])</f>
        <v>0</v>
      </c>
      <c r="J326" s="32"/>
      <c r="L326" s="55">
        <f t="shared" si="7"/>
        <v>0</v>
      </c>
    </row>
    <row r="327" spans="1:12" ht="15.75" thickBot="1">
      <c r="A327" s="204" t="str">
        <f>IF(ISBLANK(Mat_outillage[[#This Row],[DATE]]),"",ROW(Mat_outillage[[#This Row],[NUM]])-ROW($A$19))</f>
        <v/>
      </c>
      <c r="B327" s="33"/>
      <c r="C327" s="98"/>
      <c r="D327" s="99"/>
      <c r="E327" s="98"/>
      <c r="F327" s="95"/>
      <c r="G327" s="27"/>
      <c r="H327" s="105"/>
      <c r="I327" s="111">
        <f>IF(Mat_outillage[[#This Row],[MOTIF]]="",0,Mat_outillage[[#This Row],[MONTANT HTVA REALISE]])</f>
        <v>0</v>
      </c>
      <c r="J327" s="32"/>
      <c r="L327" s="55">
        <f t="shared" si="7"/>
        <v>0</v>
      </c>
    </row>
    <row r="328" spans="1:12" ht="15.75" thickBot="1">
      <c r="A328" s="204" t="str">
        <f>IF(ISBLANK(Mat_outillage[[#This Row],[DATE]]),"",ROW(Mat_outillage[[#This Row],[NUM]])-ROW($A$19))</f>
        <v/>
      </c>
      <c r="B328" s="33"/>
      <c r="C328" s="98"/>
      <c r="D328" s="99"/>
      <c r="E328" s="98"/>
      <c r="F328" s="95"/>
      <c r="G328" s="27"/>
      <c r="H328" s="105"/>
      <c r="I328" s="111">
        <f>IF(Mat_outillage[[#This Row],[MOTIF]]="",0,Mat_outillage[[#This Row],[MONTANT HTVA REALISE]])</f>
        <v>0</v>
      </c>
      <c r="J328" s="32"/>
      <c r="L328" s="55">
        <f t="shared" si="7"/>
        <v>0</v>
      </c>
    </row>
    <row r="329" spans="1:12" ht="15.75" thickBot="1">
      <c r="A329" s="204" t="str">
        <f>IF(ISBLANK(Mat_outillage[[#This Row],[DATE]]),"",ROW(Mat_outillage[[#This Row],[NUM]])-ROW($A$19))</f>
        <v/>
      </c>
      <c r="B329" s="33"/>
      <c r="C329" s="98"/>
      <c r="D329" s="99"/>
      <c r="E329" s="98"/>
      <c r="F329" s="95"/>
      <c r="G329" s="27"/>
      <c r="H329" s="105"/>
      <c r="I329" s="111">
        <f>IF(Mat_outillage[[#This Row],[MOTIF]]="",0,Mat_outillage[[#This Row],[MONTANT HTVA REALISE]])</f>
        <v>0</v>
      </c>
      <c r="J329" s="32"/>
      <c r="L329" s="55">
        <f t="shared" si="7"/>
        <v>0</v>
      </c>
    </row>
    <row r="330" spans="1:12" ht="15.75" thickBot="1">
      <c r="A330" s="204" t="str">
        <f>IF(ISBLANK(Mat_outillage[[#This Row],[DATE]]),"",ROW(Mat_outillage[[#This Row],[NUM]])-ROW($A$19))</f>
        <v/>
      </c>
      <c r="B330" s="33"/>
      <c r="C330" s="98"/>
      <c r="D330" s="99"/>
      <c r="E330" s="98"/>
      <c r="F330" s="95"/>
      <c r="G330" s="27"/>
      <c r="H330" s="105"/>
      <c r="I330" s="111">
        <f>IF(Mat_outillage[[#This Row],[MOTIF]]="",0,Mat_outillage[[#This Row],[MONTANT HTVA REALISE]])</f>
        <v>0</v>
      </c>
      <c r="J330" s="32"/>
      <c r="L330" s="55">
        <f t="shared" si="7"/>
        <v>0</v>
      </c>
    </row>
    <row r="331" spans="1:12" ht="15.75" thickBot="1">
      <c r="A331" s="204" t="str">
        <f>IF(ISBLANK(Mat_outillage[[#This Row],[DATE]]),"",ROW(Mat_outillage[[#This Row],[NUM]])-ROW($A$19))</f>
        <v/>
      </c>
      <c r="B331" s="33"/>
      <c r="C331" s="98"/>
      <c r="D331" s="99"/>
      <c r="E331" s="98"/>
      <c r="F331" s="95"/>
      <c r="G331" s="27"/>
      <c r="H331" s="105"/>
      <c r="I331" s="111">
        <f>IF(Mat_outillage[[#This Row],[MOTIF]]="",0,Mat_outillage[[#This Row],[MONTANT HTVA REALISE]])</f>
        <v>0</v>
      </c>
      <c r="J331" s="32"/>
      <c r="L331" s="55">
        <f t="shared" si="7"/>
        <v>0</v>
      </c>
    </row>
    <row r="332" spans="1:12" ht="15.75" thickBot="1">
      <c r="A332" s="204" t="str">
        <f>IF(ISBLANK(Mat_outillage[[#This Row],[DATE]]),"",ROW(Mat_outillage[[#This Row],[NUM]])-ROW($A$19))</f>
        <v/>
      </c>
      <c r="B332" s="33"/>
      <c r="C332" s="98"/>
      <c r="D332" s="99"/>
      <c r="E332" s="98"/>
      <c r="F332" s="95"/>
      <c r="G332" s="27"/>
      <c r="H332" s="105"/>
      <c r="I332" s="111">
        <f>IF(Mat_outillage[[#This Row],[MOTIF]]="",0,Mat_outillage[[#This Row],[MONTANT HTVA REALISE]])</f>
        <v>0</v>
      </c>
      <c r="J332" s="32"/>
      <c r="L332" s="55">
        <f t="shared" si="7"/>
        <v>0</v>
      </c>
    </row>
    <row r="333" spans="1:12" ht="15.75" thickBot="1">
      <c r="A333" s="204" t="str">
        <f>IF(ISBLANK(Mat_outillage[[#This Row],[DATE]]),"",ROW(Mat_outillage[[#This Row],[NUM]])-ROW($A$19))</f>
        <v/>
      </c>
      <c r="B333" s="33"/>
      <c r="C333" s="98"/>
      <c r="D333" s="99"/>
      <c r="E333" s="98"/>
      <c r="F333" s="95"/>
      <c r="G333" s="27"/>
      <c r="H333" s="105"/>
      <c r="I333" s="111">
        <f>IF(Mat_outillage[[#This Row],[MOTIF]]="",0,Mat_outillage[[#This Row],[MONTANT HTVA REALISE]])</f>
        <v>0</v>
      </c>
      <c r="J333" s="32"/>
      <c r="L333" s="55">
        <f t="shared" si="7"/>
        <v>0</v>
      </c>
    </row>
    <row r="334" spans="1:12" ht="15.75" thickBot="1">
      <c r="A334" s="204" t="str">
        <f>IF(ISBLANK(Mat_outillage[[#This Row],[DATE]]),"",ROW(Mat_outillage[[#This Row],[NUM]])-ROW($A$19))</f>
        <v/>
      </c>
      <c r="B334" s="33"/>
      <c r="C334" s="98"/>
      <c r="D334" s="99"/>
      <c r="E334" s="98"/>
      <c r="F334" s="95"/>
      <c r="G334" s="27"/>
      <c r="H334" s="105"/>
      <c r="I334" s="111">
        <f>IF(Mat_outillage[[#This Row],[MOTIF]]="",0,Mat_outillage[[#This Row],[MONTANT HTVA REALISE]])</f>
        <v>0</v>
      </c>
      <c r="J334" s="32"/>
      <c r="L334" s="55">
        <f t="shared" si="7"/>
        <v>0</v>
      </c>
    </row>
    <row r="335" spans="1:12" ht="15.75" thickBot="1">
      <c r="A335" s="204" t="str">
        <f>IF(ISBLANK(Mat_outillage[[#This Row],[DATE]]),"",ROW(Mat_outillage[[#This Row],[NUM]])-ROW($A$19))</f>
        <v/>
      </c>
      <c r="B335" s="33"/>
      <c r="C335" s="98"/>
      <c r="D335" s="99"/>
      <c r="E335" s="98"/>
      <c r="F335" s="95"/>
      <c r="G335" s="27"/>
      <c r="H335" s="105"/>
      <c r="I335" s="111">
        <f>IF(Mat_outillage[[#This Row],[MOTIF]]="",0,Mat_outillage[[#This Row],[MONTANT HTVA REALISE]])</f>
        <v>0</v>
      </c>
      <c r="J335" s="32"/>
      <c r="L335" s="55">
        <f t="shared" si="7"/>
        <v>0</v>
      </c>
    </row>
    <row r="336" spans="1:12" ht="15.75" thickBot="1">
      <c r="A336" s="204" t="str">
        <f>IF(ISBLANK(Mat_outillage[[#This Row],[DATE]]),"",ROW(Mat_outillage[[#This Row],[NUM]])-ROW($A$19))</f>
        <v/>
      </c>
      <c r="B336" s="33"/>
      <c r="C336" s="98"/>
      <c r="D336" s="99"/>
      <c r="E336" s="98"/>
      <c r="F336" s="95"/>
      <c r="G336" s="27"/>
      <c r="H336" s="105"/>
      <c r="I336" s="111">
        <f>IF(Mat_outillage[[#This Row],[MOTIF]]="",0,Mat_outillage[[#This Row],[MONTANT HTVA REALISE]])</f>
        <v>0</v>
      </c>
      <c r="J336" s="32"/>
      <c r="L336" s="55">
        <f t="shared" si="7"/>
        <v>0</v>
      </c>
    </row>
    <row r="337" spans="1:12" ht="15.75" thickBot="1">
      <c r="A337" s="204" t="str">
        <f>IF(ISBLANK(Mat_outillage[[#This Row],[DATE]]),"",ROW(Mat_outillage[[#This Row],[NUM]])-ROW($A$19))</f>
        <v/>
      </c>
      <c r="B337" s="33"/>
      <c r="C337" s="98"/>
      <c r="D337" s="99"/>
      <c r="E337" s="98"/>
      <c r="F337" s="95"/>
      <c r="G337" s="27"/>
      <c r="H337" s="105"/>
      <c r="I337" s="111">
        <f>IF(Mat_outillage[[#This Row],[MOTIF]]="",0,Mat_outillage[[#This Row],[MONTANT HTVA REALISE]])</f>
        <v>0</v>
      </c>
      <c r="J337" s="32"/>
      <c r="L337" s="55">
        <f t="shared" si="7"/>
        <v>0</v>
      </c>
    </row>
    <row r="338" spans="1:12" ht="15.75" thickBot="1">
      <c r="A338" s="204" t="str">
        <f>IF(ISBLANK(Mat_outillage[[#This Row],[DATE]]),"",ROW(Mat_outillage[[#This Row],[NUM]])-ROW($A$19))</f>
        <v/>
      </c>
      <c r="B338" s="33"/>
      <c r="C338" s="98"/>
      <c r="D338" s="99"/>
      <c r="E338" s="98"/>
      <c r="F338" s="95"/>
      <c r="G338" s="27"/>
      <c r="H338" s="105"/>
      <c r="I338" s="111">
        <f>IF(Mat_outillage[[#This Row],[MOTIF]]="",0,Mat_outillage[[#This Row],[MONTANT HTVA REALISE]])</f>
        <v>0</v>
      </c>
      <c r="J338" s="32"/>
      <c r="L338" s="55">
        <f t="shared" si="7"/>
        <v>0</v>
      </c>
    </row>
    <row r="339" spans="1:12" ht="15.75" thickBot="1">
      <c r="A339" s="204" t="str">
        <f>IF(ISBLANK(Mat_outillage[[#This Row],[DATE]]),"",ROW(Mat_outillage[[#This Row],[NUM]])-ROW($A$19))</f>
        <v/>
      </c>
      <c r="B339" s="33"/>
      <c r="C339" s="98"/>
      <c r="D339" s="99"/>
      <c r="E339" s="98"/>
      <c r="F339" s="95"/>
      <c r="G339" s="27"/>
      <c r="H339" s="105"/>
      <c r="I339" s="111">
        <f>IF(Mat_outillage[[#This Row],[MOTIF]]="",0,Mat_outillage[[#This Row],[MONTANT HTVA REALISE]])</f>
        <v>0</v>
      </c>
      <c r="J339" s="32"/>
      <c r="L339" s="55">
        <f t="shared" si="7"/>
        <v>0</v>
      </c>
    </row>
    <row r="340" spans="1:12" ht="15.75" thickBot="1">
      <c r="A340" s="204" t="str">
        <f>IF(ISBLANK(Mat_outillage[[#This Row],[DATE]]),"",ROW(Mat_outillage[[#This Row],[NUM]])-ROW($A$19))</f>
        <v/>
      </c>
      <c r="B340" s="33"/>
      <c r="C340" s="98"/>
      <c r="D340" s="99"/>
      <c r="E340" s="98"/>
      <c r="F340" s="95"/>
      <c r="G340" s="27"/>
      <c r="H340" s="105"/>
      <c r="I340" s="111">
        <f>IF(Mat_outillage[[#This Row],[MOTIF]]="",0,Mat_outillage[[#This Row],[MONTANT HTVA REALISE]])</f>
        <v>0</v>
      </c>
      <c r="J340" s="32"/>
      <c r="L340" s="55">
        <f t="shared" si="7"/>
        <v>0</v>
      </c>
    </row>
    <row r="341" spans="1:12" ht="15.75" thickBot="1">
      <c r="A341" s="204" t="str">
        <f>IF(ISBLANK(Mat_outillage[[#This Row],[DATE]]),"",ROW(Mat_outillage[[#This Row],[NUM]])-ROW($A$19))</f>
        <v/>
      </c>
      <c r="B341" s="33"/>
      <c r="C341" s="98"/>
      <c r="D341" s="99"/>
      <c r="E341" s="98"/>
      <c r="F341" s="95"/>
      <c r="G341" s="27"/>
      <c r="H341" s="105"/>
      <c r="I341" s="111">
        <f>IF(Mat_outillage[[#This Row],[MOTIF]]="",0,Mat_outillage[[#This Row],[MONTANT HTVA REALISE]])</f>
        <v>0</v>
      </c>
      <c r="J341" s="32"/>
      <c r="L341" s="55">
        <f t="shared" si="7"/>
        <v>0</v>
      </c>
    </row>
    <row r="342" spans="1:12" ht="15.75" thickBot="1">
      <c r="A342" s="204" t="str">
        <f>IF(ISBLANK(Mat_outillage[[#This Row],[DATE]]),"",ROW(Mat_outillage[[#This Row],[NUM]])-ROW($A$19))</f>
        <v/>
      </c>
      <c r="B342" s="33"/>
      <c r="C342" s="98"/>
      <c r="D342" s="99"/>
      <c r="E342" s="98"/>
      <c r="F342" s="95"/>
      <c r="G342" s="27"/>
      <c r="H342" s="105"/>
      <c r="I342" s="111">
        <f>IF(Mat_outillage[[#This Row],[MOTIF]]="",0,Mat_outillage[[#This Row],[MONTANT HTVA REALISE]])</f>
        <v>0</v>
      </c>
      <c r="J342" s="32"/>
      <c r="L342" s="55">
        <f t="shared" si="7"/>
        <v>0</v>
      </c>
    </row>
    <row r="343" spans="1:12" ht="15.75" thickBot="1">
      <c r="A343" s="204" t="str">
        <f>IF(ISBLANK(Mat_outillage[[#This Row],[DATE]]),"",ROW(Mat_outillage[[#This Row],[NUM]])-ROW($A$19))</f>
        <v/>
      </c>
      <c r="B343" s="33"/>
      <c r="C343" s="98"/>
      <c r="D343" s="99"/>
      <c r="E343" s="98"/>
      <c r="F343" s="95"/>
      <c r="G343" s="27"/>
      <c r="H343" s="105"/>
      <c r="I343" s="111">
        <f>IF(Mat_outillage[[#This Row],[MOTIF]]="",0,Mat_outillage[[#This Row],[MONTANT HTVA REALISE]])</f>
        <v>0</v>
      </c>
      <c r="J343" s="32"/>
      <c r="L343" s="55">
        <f t="shared" si="7"/>
        <v>0</v>
      </c>
    </row>
    <row r="344" spans="1:12" ht="15.75" thickBot="1">
      <c r="A344" s="204" t="str">
        <f>IF(ISBLANK(Mat_outillage[[#This Row],[DATE]]),"",ROW(Mat_outillage[[#This Row],[NUM]])-ROW($A$19))</f>
        <v/>
      </c>
      <c r="B344" s="33"/>
      <c r="C344" s="98"/>
      <c r="D344" s="99"/>
      <c r="E344" s="98"/>
      <c r="F344" s="95"/>
      <c r="G344" s="27"/>
      <c r="H344" s="105"/>
      <c r="I344" s="111">
        <f>IF(Mat_outillage[[#This Row],[MOTIF]]="",0,Mat_outillage[[#This Row],[MONTANT HTVA REALISE]])</f>
        <v>0</v>
      </c>
      <c r="J344" s="32"/>
      <c r="L344" s="55">
        <f t="shared" si="7"/>
        <v>0</v>
      </c>
    </row>
    <row r="345" spans="1:12" ht="15.75" thickBot="1">
      <c r="A345" s="204" t="str">
        <f>IF(ISBLANK(Mat_outillage[[#This Row],[DATE]]),"",ROW(Mat_outillage[[#This Row],[NUM]])-ROW($A$19))</f>
        <v/>
      </c>
      <c r="B345" s="33"/>
      <c r="C345" s="98"/>
      <c r="D345" s="99"/>
      <c r="E345" s="98"/>
      <c r="F345" s="95"/>
      <c r="G345" s="27"/>
      <c r="H345" s="105"/>
      <c r="I345" s="111">
        <f>IF(Mat_outillage[[#This Row],[MOTIF]]="",0,Mat_outillage[[#This Row],[MONTANT HTVA REALISE]])</f>
        <v>0</v>
      </c>
      <c r="J345" s="32"/>
      <c r="L345" s="55">
        <f t="shared" ref="L345:L365" si="8">+F345-I345</f>
        <v>0</v>
      </c>
    </row>
    <row r="346" spans="1:12" ht="15.75" thickBot="1">
      <c r="A346" s="204" t="str">
        <f>IF(ISBLANK(Mat_outillage[[#This Row],[DATE]]),"",ROW(Mat_outillage[[#This Row],[NUM]])-ROW($A$19))</f>
        <v/>
      </c>
      <c r="B346" s="33"/>
      <c r="C346" s="98"/>
      <c r="D346" s="99"/>
      <c r="E346" s="98"/>
      <c r="F346" s="95"/>
      <c r="G346" s="27"/>
      <c r="H346" s="105"/>
      <c r="I346" s="111">
        <f>IF(Mat_outillage[[#This Row],[MOTIF]]="",0,Mat_outillage[[#This Row],[MONTANT HTVA REALISE]])</f>
        <v>0</v>
      </c>
      <c r="J346" s="32"/>
      <c r="L346" s="55">
        <f t="shared" si="8"/>
        <v>0</v>
      </c>
    </row>
    <row r="347" spans="1:12" ht="15.75" thickBot="1">
      <c r="A347" s="204" t="str">
        <f>IF(ISBLANK(Mat_outillage[[#This Row],[DATE]]),"",ROW(Mat_outillage[[#This Row],[NUM]])-ROW($A$19))</f>
        <v/>
      </c>
      <c r="B347" s="33"/>
      <c r="C347" s="98"/>
      <c r="D347" s="99"/>
      <c r="E347" s="98"/>
      <c r="F347" s="95"/>
      <c r="G347" s="27"/>
      <c r="H347" s="105"/>
      <c r="I347" s="111">
        <f>IF(Mat_outillage[[#This Row],[MOTIF]]="",0,Mat_outillage[[#This Row],[MONTANT HTVA REALISE]])</f>
        <v>0</v>
      </c>
      <c r="J347" s="32"/>
      <c r="L347" s="55">
        <f t="shared" si="8"/>
        <v>0</v>
      </c>
    </row>
    <row r="348" spans="1:12" ht="15.75" thickBot="1">
      <c r="A348" s="204" t="str">
        <f>IF(ISBLANK(Mat_outillage[[#This Row],[DATE]]),"",ROW(Mat_outillage[[#This Row],[NUM]])-ROW($A$19))</f>
        <v/>
      </c>
      <c r="B348" s="33"/>
      <c r="C348" s="98"/>
      <c r="D348" s="99"/>
      <c r="E348" s="98"/>
      <c r="F348" s="95"/>
      <c r="G348" s="27"/>
      <c r="H348" s="105"/>
      <c r="I348" s="111">
        <f>IF(Mat_outillage[[#This Row],[MOTIF]]="",0,Mat_outillage[[#This Row],[MONTANT HTVA REALISE]])</f>
        <v>0</v>
      </c>
      <c r="J348" s="32"/>
      <c r="L348" s="55">
        <f t="shared" si="8"/>
        <v>0</v>
      </c>
    </row>
    <row r="349" spans="1:12" ht="15.75" thickBot="1">
      <c r="A349" s="204" t="str">
        <f>IF(ISBLANK(Mat_outillage[[#This Row],[DATE]]),"",ROW(Mat_outillage[[#This Row],[NUM]])-ROW($A$19))</f>
        <v/>
      </c>
      <c r="B349" s="33"/>
      <c r="C349" s="98"/>
      <c r="D349" s="99"/>
      <c r="E349" s="98"/>
      <c r="F349" s="95"/>
      <c r="G349" s="27"/>
      <c r="H349" s="105"/>
      <c r="I349" s="111">
        <f>IF(Mat_outillage[[#This Row],[MOTIF]]="",0,Mat_outillage[[#This Row],[MONTANT HTVA REALISE]])</f>
        <v>0</v>
      </c>
      <c r="J349" s="32"/>
      <c r="L349" s="55">
        <f t="shared" si="8"/>
        <v>0</v>
      </c>
    </row>
    <row r="350" spans="1:12" ht="15.75" thickBot="1">
      <c r="A350" s="204" t="str">
        <f>IF(ISBLANK(Mat_outillage[[#This Row],[DATE]]),"",ROW(Mat_outillage[[#This Row],[NUM]])-ROW($A$19))</f>
        <v/>
      </c>
      <c r="B350" s="33"/>
      <c r="C350" s="98"/>
      <c r="D350" s="99"/>
      <c r="E350" s="98"/>
      <c r="F350" s="95"/>
      <c r="G350" s="27"/>
      <c r="H350" s="105"/>
      <c r="I350" s="111">
        <f>IF(Mat_outillage[[#This Row],[MOTIF]]="",0,Mat_outillage[[#This Row],[MONTANT HTVA REALISE]])</f>
        <v>0</v>
      </c>
      <c r="J350" s="32"/>
      <c r="L350" s="55">
        <f t="shared" si="8"/>
        <v>0</v>
      </c>
    </row>
    <row r="351" spans="1:12" ht="15.75" thickBot="1">
      <c r="A351" s="204" t="str">
        <f>IF(ISBLANK(Mat_outillage[[#This Row],[DATE]]),"",ROW(Mat_outillage[[#This Row],[NUM]])-ROW($A$19))</f>
        <v/>
      </c>
      <c r="B351" s="33"/>
      <c r="C351" s="98"/>
      <c r="D351" s="99"/>
      <c r="E351" s="98"/>
      <c r="F351" s="95"/>
      <c r="G351" s="27"/>
      <c r="H351" s="105"/>
      <c r="I351" s="111">
        <f>IF(Mat_outillage[[#This Row],[MOTIF]]="",0,Mat_outillage[[#This Row],[MONTANT HTVA REALISE]])</f>
        <v>0</v>
      </c>
      <c r="J351" s="32"/>
      <c r="L351" s="55">
        <f t="shared" si="8"/>
        <v>0</v>
      </c>
    </row>
    <row r="352" spans="1:12" ht="15.75" thickBot="1">
      <c r="A352" s="204" t="str">
        <f>IF(ISBLANK(Mat_outillage[[#This Row],[DATE]]),"",ROW(Mat_outillage[[#This Row],[NUM]])-ROW($A$19))</f>
        <v/>
      </c>
      <c r="B352" s="33"/>
      <c r="C352" s="98"/>
      <c r="D352" s="99"/>
      <c r="E352" s="98"/>
      <c r="F352" s="95"/>
      <c r="G352" s="27"/>
      <c r="H352" s="105"/>
      <c r="I352" s="111">
        <f>IF(Mat_outillage[[#This Row],[MOTIF]]="",0,Mat_outillage[[#This Row],[MONTANT HTVA REALISE]])</f>
        <v>0</v>
      </c>
      <c r="J352" s="32"/>
      <c r="L352" s="55">
        <f t="shared" si="8"/>
        <v>0</v>
      </c>
    </row>
    <row r="353" spans="1:12" ht="15.75" thickBot="1">
      <c r="A353" s="204" t="str">
        <f>IF(ISBLANK(Mat_outillage[[#This Row],[DATE]]),"",ROW(Mat_outillage[[#This Row],[NUM]])-ROW($A$19))</f>
        <v/>
      </c>
      <c r="B353" s="33"/>
      <c r="C353" s="98"/>
      <c r="D353" s="99"/>
      <c r="E353" s="98"/>
      <c r="F353" s="95"/>
      <c r="G353" s="27"/>
      <c r="H353" s="105"/>
      <c r="I353" s="111">
        <f>IF(Mat_outillage[[#This Row],[MOTIF]]="",0,Mat_outillage[[#This Row],[MONTANT HTVA REALISE]])</f>
        <v>0</v>
      </c>
      <c r="J353" s="32"/>
      <c r="L353" s="55">
        <f t="shared" si="8"/>
        <v>0</v>
      </c>
    </row>
    <row r="354" spans="1:12" ht="15.75" thickBot="1">
      <c r="A354" s="204" t="str">
        <f>IF(ISBLANK(Mat_outillage[[#This Row],[DATE]]),"",ROW(Mat_outillage[[#This Row],[NUM]])-ROW($A$19))</f>
        <v/>
      </c>
      <c r="B354" s="33"/>
      <c r="C354" s="98"/>
      <c r="D354" s="99"/>
      <c r="E354" s="98"/>
      <c r="F354" s="95"/>
      <c r="G354" s="27"/>
      <c r="H354" s="105"/>
      <c r="I354" s="111">
        <f>IF(Mat_outillage[[#This Row],[MOTIF]]="",0,Mat_outillage[[#This Row],[MONTANT HTVA REALISE]])</f>
        <v>0</v>
      </c>
      <c r="J354" s="32"/>
      <c r="L354" s="55">
        <f t="shared" si="8"/>
        <v>0</v>
      </c>
    </row>
    <row r="355" spans="1:12" ht="15.75" thickBot="1">
      <c r="A355" s="204" t="str">
        <f>IF(ISBLANK(Mat_outillage[[#This Row],[DATE]]),"",ROW(Mat_outillage[[#This Row],[NUM]])-ROW($A$19))</f>
        <v/>
      </c>
      <c r="B355" s="33"/>
      <c r="C355" s="98"/>
      <c r="D355" s="99"/>
      <c r="E355" s="98"/>
      <c r="F355" s="95"/>
      <c r="G355" s="27"/>
      <c r="H355" s="105"/>
      <c r="I355" s="111">
        <f>IF(Mat_outillage[[#This Row],[MOTIF]]="",0,Mat_outillage[[#This Row],[MONTANT HTVA REALISE]])</f>
        <v>0</v>
      </c>
      <c r="J355" s="32"/>
      <c r="L355" s="55">
        <f t="shared" si="8"/>
        <v>0</v>
      </c>
    </row>
    <row r="356" spans="1:12" ht="15.75" thickBot="1">
      <c r="A356" s="204" t="str">
        <f>IF(ISBLANK(Mat_outillage[[#This Row],[DATE]]),"",ROW(Mat_outillage[[#This Row],[NUM]])-ROW($A$19))</f>
        <v/>
      </c>
      <c r="B356" s="33"/>
      <c r="C356" s="98"/>
      <c r="D356" s="99"/>
      <c r="E356" s="98"/>
      <c r="F356" s="95"/>
      <c r="G356" s="27"/>
      <c r="H356" s="105"/>
      <c r="I356" s="111">
        <f>IF(Mat_outillage[[#This Row],[MOTIF]]="",0,Mat_outillage[[#This Row],[MONTANT HTVA REALISE]])</f>
        <v>0</v>
      </c>
      <c r="J356" s="32"/>
      <c r="L356" s="55">
        <f t="shared" si="8"/>
        <v>0</v>
      </c>
    </row>
    <row r="357" spans="1:12" ht="15.75" thickBot="1">
      <c r="A357" s="204" t="str">
        <f>IF(ISBLANK(Mat_outillage[[#This Row],[DATE]]),"",ROW(Mat_outillage[[#This Row],[NUM]])-ROW($A$19))</f>
        <v/>
      </c>
      <c r="B357" s="33"/>
      <c r="C357" s="98"/>
      <c r="D357" s="99"/>
      <c r="E357" s="98"/>
      <c r="F357" s="95"/>
      <c r="G357" s="27"/>
      <c r="H357" s="105"/>
      <c r="I357" s="111">
        <f>IF(Mat_outillage[[#This Row],[MOTIF]]="",0,Mat_outillage[[#This Row],[MONTANT HTVA REALISE]])</f>
        <v>0</v>
      </c>
      <c r="J357" s="32"/>
      <c r="L357" s="55">
        <f t="shared" si="8"/>
        <v>0</v>
      </c>
    </row>
    <row r="358" spans="1:12" ht="15.75" thickBot="1">
      <c r="A358" s="204" t="str">
        <f>IF(ISBLANK(Mat_outillage[[#This Row],[DATE]]),"",ROW(Mat_outillage[[#This Row],[NUM]])-ROW($A$19))</f>
        <v/>
      </c>
      <c r="B358" s="33"/>
      <c r="C358" s="98"/>
      <c r="D358" s="99"/>
      <c r="E358" s="98"/>
      <c r="F358" s="95"/>
      <c r="G358" s="27"/>
      <c r="H358" s="105"/>
      <c r="I358" s="111">
        <f>IF(Mat_outillage[[#This Row],[MOTIF]]="",0,Mat_outillage[[#This Row],[MONTANT HTVA REALISE]])</f>
        <v>0</v>
      </c>
      <c r="J358" s="32"/>
      <c r="L358" s="55">
        <f t="shared" si="8"/>
        <v>0</v>
      </c>
    </row>
    <row r="359" spans="1:12" ht="15.75" thickBot="1">
      <c r="A359" s="204" t="str">
        <f>IF(ISBLANK(Mat_outillage[[#This Row],[DATE]]),"",ROW(Mat_outillage[[#This Row],[NUM]])-ROW($A$19))</f>
        <v/>
      </c>
      <c r="B359" s="33"/>
      <c r="C359" s="98"/>
      <c r="D359" s="99"/>
      <c r="E359" s="98"/>
      <c r="F359" s="95"/>
      <c r="G359" s="27"/>
      <c r="H359" s="105"/>
      <c r="I359" s="111">
        <f>IF(Mat_outillage[[#This Row],[MOTIF]]="",0,Mat_outillage[[#This Row],[MONTANT HTVA REALISE]])</f>
        <v>0</v>
      </c>
      <c r="J359" s="32"/>
      <c r="L359" s="55">
        <f t="shared" si="8"/>
        <v>0</v>
      </c>
    </row>
    <row r="360" spans="1:12" ht="15.75" thickBot="1">
      <c r="A360" s="204" t="str">
        <f>IF(ISBLANK(Mat_outillage[[#This Row],[DATE]]),"",ROW(Mat_outillage[[#This Row],[NUM]])-ROW($A$19))</f>
        <v/>
      </c>
      <c r="B360" s="33"/>
      <c r="C360" s="98"/>
      <c r="D360" s="99"/>
      <c r="E360" s="98"/>
      <c r="F360" s="95"/>
      <c r="G360" s="27"/>
      <c r="H360" s="105"/>
      <c r="I360" s="111">
        <f>IF(Mat_outillage[[#This Row],[MOTIF]]="",0,Mat_outillage[[#This Row],[MONTANT HTVA REALISE]])</f>
        <v>0</v>
      </c>
      <c r="J360" s="32"/>
      <c r="L360" s="55">
        <f t="shared" si="8"/>
        <v>0</v>
      </c>
    </row>
    <row r="361" spans="1:12" ht="15.75" thickBot="1">
      <c r="A361" s="204" t="str">
        <f>IF(ISBLANK(Mat_outillage[[#This Row],[DATE]]),"",ROW(Mat_outillage[[#This Row],[NUM]])-ROW($A$19))</f>
        <v/>
      </c>
      <c r="B361" s="33"/>
      <c r="C361" s="98"/>
      <c r="D361" s="99"/>
      <c r="E361" s="98"/>
      <c r="F361" s="95"/>
      <c r="G361" s="27"/>
      <c r="H361" s="105"/>
      <c r="I361" s="111">
        <f>IF(Mat_outillage[[#This Row],[MOTIF]]="",0,Mat_outillage[[#This Row],[MONTANT HTVA REALISE]])</f>
        <v>0</v>
      </c>
      <c r="J361" s="32"/>
      <c r="L361" s="55">
        <f t="shared" si="8"/>
        <v>0</v>
      </c>
    </row>
    <row r="362" spans="1:12" ht="15.75" thickBot="1">
      <c r="A362" s="204" t="str">
        <f>IF(ISBLANK(Mat_outillage[[#This Row],[DATE]]),"",ROW(Mat_outillage[[#This Row],[NUM]])-ROW($A$19))</f>
        <v/>
      </c>
      <c r="B362" s="33"/>
      <c r="C362" s="98"/>
      <c r="D362" s="99"/>
      <c r="E362" s="98"/>
      <c r="F362" s="95"/>
      <c r="G362" s="27"/>
      <c r="H362" s="105"/>
      <c r="I362" s="111">
        <f>IF(Mat_outillage[[#This Row],[MOTIF]]="",0,Mat_outillage[[#This Row],[MONTANT HTVA REALISE]])</f>
        <v>0</v>
      </c>
      <c r="J362" s="32"/>
      <c r="L362" s="55">
        <f t="shared" si="8"/>
        <v>0</v>
      </c>
    </row>
    <row r="363" spans="1:12" ht="15.75" thickBot="1">
      <c r="A363" s="204" t="str">
        <f>IF(ISBLANK(Mat_outillage[[#This Row],[DATE]]),"",ROW(Mat_outillage[[#This Row],[NUM]])-ROW($A$19))</f>
        <v/>
      </c>
      <c r="B363" s="33"/>
      <c r="C363" s="98"/>
      <c r="D363" s="99"/>
      <c r="E363" s="98"/>
      <c r="F363" s="95"/>
      <c r="G363" s="27"/>
      <c r="H363" s="105"/>
      <c r="I363" s="111">
        <f>IF(Mat_outillage[[#This Row],[MOTIF]]="",0,Mat_outillage[[#This Row],[MONTANT HTVA REALISE]])</f>
        <v>0</v>
      </c>
      <c r="J363" s="32"/>
      <c r="L363" s="55">
        <f t="shared" si="8"/>
        <v>0</v>
      </c>
    </row>
    <row r="364" spans="1:12" ht="15.75" thickBot="1">
      <c r="A364" s="204" t="str">
        <f>IF(ISBLANK(Mat_outillage[[#This Row],[DATE]]),"",ROW(Mat_outillage[[#This Row],[NUM]])-ROW($A$19))</f>
        <v/>
      </c>
      <c r="B364" s="33"/>
      <c r="C364" s="98"/>
      <c r="D364" s="99"/>
      <c r="E364" s="98"/>
      <c r="F364" s="95"/>
      <c r="G364" s="27"/>
      <c r="H364" s="105"/>
      <c r="I364" s="111">
        <f>IF(Mat_outillage[[#This Row],[MOTIF]]="",0,Mat_outillage[[#This Row],[MONTANT HTVA REALISE]])</f>
        <v>0</v>
      </c>
      <c r="J364" s="32"/>
      <c r="L364" s="55">
        <f t="shared" si="8"/>
        <v>0</v>
      </c>
    </row>
    <row r="365" spans="1:12" ht="15.75" thickBot="1">
      <c r="A365" s="204" t="str">
        <f>IF(ISBLANK(Mat_outillage[[#This Row],[DATE]]),"",ROW(Mat_outillage[[#This Row],[NUM]])-ROW($A$19))</f>
        <v/>
      </c>
      <c r="B365" s="33"/>
      <c r="C365" s="98"/>
      <c r="D365" s="99"/>
      <c r="E365" s="98"/>
      <c r="F365" s="95"/>
      <c r="G365" s="27"/>
      <c r="H365" s="105"/>
      <c r="I365" s="111">
        <f>IF(Mat_outillage[[#This Row],[MOTIF]]="",0,Mat_outillage[[#This Row],[MONTANT HTVA REALISE]])</f>
        <v>0</v>
      </c>
      <c r="J365" s="32"/>
      <c r="L365" s="55">
        <f t="shared" si="8"/>
        <v>0</v>
      </c>
    </row>
    <row r="366" spans="1:12">
      <c r="G366" s="27"/>
    </row>
    <row r="367" spans="1:12">
      <c r="G367" s="27"/>
    </row>
  </sheetData>
  <sheetProtection algorithmName="SHA-512" hashValue="1+wgm4crwH6acE3OG27hRH0V8HNOvg34ns86RcLxXpE92dogZxXyStw+0sHaBDs8RVZpcfgYqYQRoJkhijgJEg==" saltValue="TyWMIiGAu/mohrjSHVWvGg=="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365">
    <cfRule type="notContainsBlanks" dxfId="78" priority="9">
      <formula>LEN(TRIM(A20))&gt;0</formula>
    </cfRule>
  </conditionalFormatting>
  <conditionalFormatting sqref="D2">
    <cfRule type="notContainsBlanks" dxfId="77" priority="3">
      <formula>LEN(TRIM(D2))&gt;0</formula>
    </cfRule>
  </conditionalFormatting>
  <conditionalFormatting sqref="D4">
    <cfRule type="notContainsBlanks" dxfId="76" priority="2">
      <formula>LEN(TRIM(D4))&gt;0</formula>
    </cfRule>
  </conditionalFormatting>
  <conditionalFormatting sqref="D6">
    <cfRule type="notContainsBlanks" dxfId="75"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AF4EEFE0-E8C0-4B9A-8364-7BA111DE2C1F}">
          <x14:formula1>
            <xm:f>RESSOURCE!$B$3:$B$17</xm:f>
          </x14:formula1>
          <xm:sqref>H20:H365</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FEE0E-6BC9-4E97-9F0F-3536A9B2C34F}">
  <sheetPr codeName="Feuil9"/>
  <dimension ref="A1:L612"/>
  <sheetViews>
    <sheetView topLeftCell="A4" zoomScale="80" zoomScaleNormal="80" workbookViewId="0">
      <selection activeCell="F21" sqref="F21:F610"/>
    </sheetView>
  </sheetViews>
  <sheetFormatPr baseColWidth="10" defaultColWidth="10.875" defaultRowHeight="15"/>
  <cols>
    <col min="1" max="1" width="9.75" style="28" customWidth="1"/>
    <col min="2" max="2" width="16.875" style="28" bestFit="1" customWidth="1"/>
    <col min="3" max="3" width="34.75" style="28" customWidth="1"/>
    <col min="4" max="4" width="18.75" style="28" customWidth="1"/>
    <col min="5" max="5" width="33.25" style="28" customWidth="1"/>
    <col min="6" max="6" width="21.2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68</v>
      </c>
      <c r="C19" s="48"/>
      <c r="D19" s="48"/>
      <c r="E19" s="48"/>
      <c r="F19" s="55">
        <f>SUM(F20:F706)</f>
        <v>0</v>
      </c>
      <c r="G19" s="44"/>
      <c r="H19" s="56"/>
      <c r="I19" s="55">
        <f>SUM(I20:I706)</f>
        <v>0</v>
      </c>
      <c r="J19" s="57" t="e">
        <f>I19/F19</f>
        <v>#DIV/0!</v>
      </c>
      <c r="K19" s="48"/>
      <c r="L19" s="55">
        <f t="shared" ref="L19" si="0">+F19-I19</f>
        <v>0</v>
      </c>
    </row>
    <row r="20" spans="1:12" ht="15.75" thickBot="1">
      <c r="A20" s="204" t="str">
        <f>IF(ISBLANK(Mat_Transport[[#This Row],[DATE]]),"",ROW(Mat_Transport[[#This Row],[NUM]])-ROW($A$19))</f>
        <v/>
      </c>
      <c r="B20" s="33"/>
      <c r="C20" s="34"/>
      <c r="D20" s="35"/>
      <c r="E20" s="36"/>
      <c r="F20" s="37"/>
      <c r="G20" s="27"/>
      <c r="H20" s="104"/>
      <c r="I20" s="109">
        <f>IF(Mat_Transport[[#This Row],[MOTIF]]="",0,Mat_Transport[[#This Row],[MONTANT HTVA REALISE]])</f>
        <v>0</v>
      </c>
      <c r="J20" s="32"/>
      <c r="L20" s="55">
        <f>+F20-I20</f>
        <v>0</v>
      </c>
    </row>
    <row r="21" spans="1:12" ht="15.75" thickBot="1">
      <c r="A21" s="204" t="str">
        <f>IF(ISBLANK(Mat_Transport[[#This Row],[DATE]]),"",ROW(Mat_Transport[[#This Row],[NUM]])-ROW($A$19))</f>
        <v/>
      </c>
      <c r="B21" s="60"/>
      <c r="C21" s="58"/>
      <c r="D21" s="59"/>
      <c r="E21" s="58"/>
      <c r="F21" s="37"/>
      <c r="G21" s="27"/>
      <c r="H21" s="105"/>
      <c r="I21" s="110">
        <f>IF(Mat_Transport[[#This Row],[MOTIF]]="",0,Mat_Transport[[#This Row],[MONTANT HTVA REALISE]])</f>
        <v>0</v>
      </c>
      <c r="J21" s="32"/>
      <c r="L21" s="55">
        <f>+F21-I21</f>
        <v>0</v>
      </c>
    </row>
    <row r="22" spans="1:12" ht="15.75" thickBot="1">
      <c r="A22" s="204" t="str">
        <f>IF(ISBLANK(Mat_Transport[[#This Row],[DATE]]),"",ROW(Mat_Transport[[#This Row],[NUM]])-ROW($A$19))</f>
        <v/>
      </c>
      <c r="B22" s="61"/>
      <c r="C22" s="62"/>
      <c r="D22" s="63"/>
      <c r="E22" s="62"/>
      <c r="F22" s="37"/>
      <c r="G22" s="27"/>
      <c r="H22" s="105"/>
      <c r="I22" s="111">
        <f>IF(Mat_Transport[[#This Row],[MOTIF]]="",0,Mat_Transport[[#This Row],[MONTANT HTVA REALISE]])</f>
        <v>0</v>
      </c>
      <c r="J22" s="32"/>
      <c r="L22" s="55">
        <f t="shared" ref="L22:L23" si="1">+F22-I22</f>
        <v>0</v>
      </c>
    </row>
    <row r="23" spans="1:12" ht="15.75" thickBot="1">
      <c r="A23" s="204" t="str">
        <f>IF(ISBLANK(Mat_Transport[[#This Row],[DATE]]),"",ROW(Mat_Transport[[#This Row],[NUM]])-ROW($A$19))</f>
        <v/>
      </c>
      <c r="B23" s="117"/>
      <c r="C23" s="118"/>
      <c r="D23" s="119"/>
      <c r="E23" s="118"/>
      <c r="F23" s="94"/>
      <c r="G23" s="27"/>
      <c r="H23" s="105"/>
      <c r="I23" s="111">
        <f>IF(Mat_Transport[[#This Row],[MOTIF]]="",0,Mat_Transport[[#This Row],[MONTANT HTVA REALISE]])</f>
        <v>0</v>
      </c>
      <c r="J23" s="32"/>
      <c r="L23" s="55">
        <f t="shared" si="1"/>
        <v>0</v>
      </c>
    </row>
    <row r="24" spans="1:12" ht="15.75" thickBot="1">
      <c r="A24" s="204" t="str">
        <f>IF(ISBLANK(Mat_Transport[[#This Row],[DATE]]),"",ROW(Mat_Transport[[#This Row],[NUM]])-ROW($A$19))</f>
        <v/>
      </c>
      <c r="B24" s="33"/>
      <c r="C24" s="98"/>
      <c r="D24" s="99"/>
      <c r="E24" s="98"/>
      <c r="F24" s="95"/>
      <c r="G24" s="27"/>
      <c r="H24" s="105"/>
      <c r="I24" s="111">
        <f>IF(Mat_Transport[[#This Row],[MOTIF]]="",0,Mat_Transport[[#This Row],[MONTANT HTVA REALISE]])</f>
        <v>0</v>
      </c>
      <c r="J24" s="32"/>
      <c r="L24" s="55">
        <f>+F24-I24</f>
        <v>0</v>
      </c>
    </row>
    <row r="25" spans="1:12" ht="15.75" thickBot="1">
      <c r="A25" s="204" t="str">
        <f>IF(ISBLANK(Mat_Transport[[#This Row],[DATE]]),"",ROW(Mat_Transport[[#This Row],[NUM]])-ROW($A$19))</f>
        <v/>
      </c>
      <c r="B25" s="33"/>
      <c r="C25" s="98"/>
      <c r="D25" s="99"/>
      <c r="E25" s="98"/>
      <c r="F25" s="95"/>
      <c r="G25" s="27"/>
      <c r="H25" s="105"/>
      <c r="I25" s="111">
        <f>IF(Mat_Transport[[#This Row],[MOTIF]]="",0,Mat_Transport[[#This Row],[MONTANT HTVA REALISE]])</f>
        <v>0</v>
      </c>
      <c r="J25" s="32"/>
      <c r="L25" s="55">
        <f t="shared" ref="L25:L88" si="2">+F25-I25</f>
        <v>0</v>
      </c>
    </row>
    <row r="26" spans="1:12" ht="15.75" thickBot="1">
      <c r="A26" s="204" t="str">
        <f>IF(ISBLANK(Mat_Transport[[#This Row],[DATE]]),"",ROW(Mat_Transport[[#This Row],[NUM]])-ROW($A$19))</f>
        <v/>
      </c>
      <c r="B26" s="33"/>
      <c r="C26" s="98"/>
      <c r="D26" s="99"/>
      <c r="E26" s="98"/>
      <c r="F26" s="95"/>
      <c r="G26" s="27"/>
      <c r="H26" s="105"/>
      <c r="I26" s="111">
        <f>IF(Mat_Transport[[#This Row],[MOTIF]]="",0,Mat_Transport[[#This Row],[MONTANT HTVA REALISE]])</f>
        <v>0</v>
      </c>
      <c r="J26" s="32"/>
      <c r="L26" s="55">
        <f t="shared" si="2"/>
        <v>0</v>
      </c>
    </row>
    <row r="27" spans="1:12" ht="15.75" thickBot="1">
      <c r="A27" s="204" t="str">
        <f>IF(ISBLANK(Mat_Transport[[#This Row],[DATE]]),"",ROW(Mat_Transport[[#This Row],[NUM]])-ROW($A$19))</f>
        <v/>
      </c>
      <c r="B27" s="33"/>
      <c r="C27" s="98"/>
      <c r="D27" s="99"/>
      <c r="E27" s="98"/>
      <c r="F27" s="95"/>
      <c r="G27" s="27"/>
      <c r="H27" s="105"/>
      <c r="I27" s="111">
        <f>IF(Mat_Transport[[#This Row],[MOTIF]]="",0,Mat_Transport[[#This Row],[MONTANT HTVA REALISE]])</f>
        <v>0</v>
      </c>
      <c r="J27" s="32"/>
      <c r="L27" s="55">
        <f t="shared" si="2"/>
        <v>0</v>
      </c>
    </row>
    <row r="28" spans="1:12" ht="15.75" thickBot="1">
      <c r="A28" s="204" t="str">
        <f>IF(ISBLANK(Mat_Transport[[#This Row],[DATE]]),"",ROW(Mat_Transport[[#This Row],[NUM]])-ROW($A$19))</f>
        <v/>
      </c>
      <c r="B28" s="33"/>
      <c r="C28" s="98"/>
      <c r="D28" s="99"/>
      <c r="E28" s="98"/>
      <c r="F28" s="95"/>
      <c r="G28" s="27"/>
      <c r="H28" s="105"/>
      <c r="I28" s="111">
        <f>IF(Mat_Transport[[#This Row],[MOTIF]]="",0,Mat_Transport[[#This Row],[MONTANT HTVA REALISE]])</f>
        <v>0</v>
      </c>
      <c r="J28" s="32"/>
      <c r="L28" s="55">
        <f t="shared" si="2"/>
        <v>0</v>
      </c>
    </row>
    <row r="29" spans="1:12" ht="15.75" thickBot="1">
      <c r="A29" s="204" t="str">
        <f>IF(ISBLANK(Mat_Transport[[#This Row],[DATE]]),"",ROW(Mat_Transport[[#This Row],[NUM]])-ROW($A$19))</f>
        <v/>
      </c>
      <c r="B29" s="33"/>
      <c r="C29" s="98"/>
      <c r="D29" s="99"/>
      <c r="E29" s="98"/>
      <c r="F29" s="95"/>
      <c r="G29" s="27"/>
      <c r="H29" s="105"/>
      <c r="I29" s="111">
        <f>IF(Mat_Transport[[#This Row],[MOTIF]]="",0,Mat_Transport[[#This Row],[MONTANT HTVA REALISE]])</f>
        <v>0</v>
      </c>
      <c r="J29" s="32"/>
      <c r="L29" s="55">
        <f t="shared" si="2"/>
        <v>0</v>
      </c>
    </row>
    <row r="30" spans="1:12" ht="15.75" thickBot="1">
      <c r="A30" s="204" t="str">
        <f>IF(ISBLANK(Mat_Transport[[#This Row],[DATE]]),"",ROW(Mat_Transport[[#This Row],[NUM]])-ROW($A$19))</f>
        <v/>
      </c>
      <c r="B30" s="33"/>
      <c r="C30" s="98"/>
      <c r="D30" s="99"/>
      <c r="E30" s="98"/>
      <c r="F30" s="95"/>
      <c r="G30" s="27"/>
      <c r="H30" s="105"/>
      <c r="I30" s="111">
        <f>IF(Mat_Transport[[#This Row],[MOTIF]]="",0,Mat_Transport[[#This Row],[MONTANT HTVA REALISE]])</f>
        <v>0</v>
      </c>
      <c r="J30" s="32"/>
      <c r="L30" s="55">
        <f t="shared" si="2"/>
        <v>0</v>
      </c>
    </row>
    <row r="31" spans="1:12" ht="15.75" thickBot="1">
      <c r="A31" s="204" t="str">
        <f>IF(ISBLANK(Mat_Transport[[#This Row],[DATE]]),"",ROW(Mat_Transport[[#This Row],[NUM]])-ROW($A$19))</f>
        <v/>
      </c>
      <c r="B31" s="33"/>
      <c r="C31" s="98"/>
      <c r="D31" s="99"/>
      <c r="E31" s="98"/>
      <c r="F31" s="95"/>
      <c r="G31" s="27"/>
      <c r="H31" s="105"/>
      <c r="I31" s="111">
        <f>IF(Mat_Transport[[#This Row],[MOTIF]]="",0,Mat_Transport[[#This Row],[MONTANT HTVA REALISE]])</f>
        <v>0</v>
      </c>
      <c r="J31" s="32"/>
      <c r="L31" s="55">
        <f t="shared" si="2"/>
        <v>0</v>
      </c>
    </row>
    <row r="32" spans="1:12" ht="15.75" thickBot="1">
      <c r="A32" s="204" t="str">
        <f>IF(ISBLANK(Mat_Transport[[#This Row],[DATE]]),"",ROW(Mat_Transport[[#This Row],[NUM]])-ROW($A$19))</f>
        <v/>
      </c>
      <c r="B32" s="33"/>
      <c r="C32" s="98"/>
      <c r="D32" s="99"/>
      <c r="E32" s="98"/>
      <c r="F32" s="95"/>
      <c r="G32" s="27"/>
      <c r="H32" s="105"/>
      <c r="I32" s="111">
        <f>IF(Mat_Transport[[#This Row],[MOTIF]]="",0,Mat_Transport[[#This Row],[MONTANT HTVA REALISE]])</f>
        <v>0</v>
      </c>
      <c r="J32" s="32"/>
      <c r="L32" s="55">
        <f t="shared" si="2"/>
        <v>0</v>
      </c>
    </row>
    <row r="33" spans="1:12" ht="15.75" thickBot="1">
      <c r="A33" s="204" t="str">
        <f>IF(ISBLANK(Mat_Transport[[#This Row],[DATE]]),"",ROW(Mat_Transport[[#This Row],[NUM]])-ROW($A$19))</f>
        <v/>
      </c>
      <c r="B33" s="33"/>
      <c r="C33" s="98"/>
      <c r="D33" s="99"/>
      <c r="E33" s="98"/>
      <c r="F33" s="95"/>
      <c r="G33" s="27"/>
      <c r="H33" s="105"/>
      <c r="I33" s="111">
        <f>IF(Mat_Transport[[#This Row],[MOTIF]]="",0,Mat_Transport[[#This Row],[MONTANT HTVA REALISE]])</f>
        <v>0</v>
      </c>
      <c r="J33" s="32"/>
      <c r="L33" s="55">
        <f t="shared" si="2"/>
        <v>0</v>
      </c>
    </row>
    <row r="34" spans="1:12" ht="15.75" thickBot="1">
      <c r="A34" s="204" t="str">
        <f>IF(ISBLANK(Mat_Transport[[#This Row],[DATE]]),"",ROW(Mat_Transport[[#This Row],[NUM]])-ROW($A$19))</f>
        <v/>
      </c>
      <c r="B34" s="33"/>
      <c r="C34" s="98"/>
      <c r="D34" s="99"/>
      <c r="E34" s="98"/>
      <c r="F34" s="95"/>
      <c r="G34" s="27"/>
      <c r="H34" s="105"/>
      <c r="I34" s="111">
        <f>IF(Mat_Transport[[#This Row],[MOTIF]]="",0,Mat_Transport[[#This Row],[MONTANT HTVA REALISE]])</f>
        <v>0</v>
      </c>
      <c r="J34" s="32"/>
      <c r="L34" s="55">
        <f t="shared" si="2"/>
        <v>0</v>
      </c>
    </row>
    <row r="35" spans="1:12" ht="15.75" thickBot="1">
      <c r="A35" s="204" t="str">
        <f>IF(ISBLANK(Mat_Transport[[#This Row],[DATE]]),"",ROW(Mat_Transport[[#This Row],[NUM]])-ROW($A$19))</f>
        <v/>
      </c>
      <c r="B35" s="33"/>
      <c r="C35" s="98"/>
      <c r="D35" s="99"/>
      <c r="E35" s="98"/>
      <c r="F35" s="95"/>
      <c r="G35" s="27"/>
      <c r="H35" s="105"/>
      <c r="I35" s="111">
        <f>IF(Mat_Transport[[#This Row],[MOTIF]]="",0,Mat_Transport[[#This Row],[MONTANT HTVA REALISE]])</f>
        <v>0</v>
      </c>
      <c r="J35" s="32"/>
      <c r="L35" s="55">
        <f t="shared" si="2"/>
        <v>0</v>
      </c>
    </row>
    <row r="36" spans="1:12" ht="15.75" thickBot="1">
      <c r="A36" s="204" t="str">
        <f>IF(ISBLANK(Mat_Transport[[#This Row],[DATE]]),"",ROW(Mat_Transport[[#This Row],[NUM]])-ROW($A$19))</f>
        <v/>
      </c>
      <c r="B36" s="33"/>
      <c r="C36" s="98"/>
      <c r="D36" s="99"/>
      <c r="E36" s="98"/>
      <c r="F36" s="95"/>
      <c r="G36" s="27"/>
      <c r="H36" s="105"/>
      <c r="I36" s="111">
        <f>IF(Mat_Transport[[#This Row],[MOTIF]]="",0,Mat_Transport[[#This Row],[MONTANT HTVA REALISE]])</f>
        <v>0</v>
      </c>
      <c r="J36" s="32"/>
      <c r="L36" s="55">
        <f t="shared" si="2"/>
        <v>0</v>
      </c>
    </row>
    <row r="37" spans="1:12" ht="15.75" thickBot="1">
      <c r="A37" s="204" t="str">
        <f>IF(ISBLANK(Mat_Transport[[#This Row],[DATE]]),"",ROW(Mat_Transport[[#This Row],[NUM]])-ROW($A$19))</f>
        <v/>
      </c>
      <c r="B37" s="33"/>
      <c r="C37" s="98"/>
      <c r="D37" s="99"/>
      <c r="E37" s="98"/>
      <c r="F37" s="95"/>
      <c r="G37" s="27"/>
      <c r="H37" s="105"/>
      <c r="I37" s="111">
        <f>IF(Mat_Transport[[#This Row],[MOTIF]]="",0,Mat_Transport[[#This Row],[MONTANT HTVA REALISE]])</f>
        <v>0</v>
      </c>
      <c r="J37" s="32"/>
      <c r="L37" s="55">
        <f t="shared" si="2"/>
        <v>0</v>
      </c>
    </row>
    <row r="38" spans="1:12" ht="15.75" thickBot="1">
      <c r="A38" s="204" t="str">
        <f>IF(ISBLANK(Mat_Transport[[#This Row],[DATE]]),"",ROW(Mat_Transport[[#This Row],[NUM]])-ROW($A$19))</f>
        <v/>
      </c>
      <c r="B38" s="33"/>
      <c r="C38" s="98"/>
      <c r="D38" s="99"/>
      <c r="E38" s="98"/>
      <c r="F38" s="95"/>
      <c r="G38" s="27"/>
      <c r="H38" s="105"/>
      <c r="I38" s="111">
        <f>IF(Mat_Transport[[#This Row],[MOTIF]]="",0,Mat_Transport[[#This Row],[MONTANT HTVA REALISE]])</f>
        <v>0</v>
      </c>
      <c r="J38" s="32"/>
      <c r="L38" s="55">
        <f t="shared" si="2"/>
        <v>0</v>
      </c>
    </row>
    <row r="39" spans="1:12" ht="15.75" thickBot="1">
      <c r="A39" s="204" t="str">
        <f>IF(ISBLANK(Mat_Transport[[#This Row],[DATE]]),"",ROW(Mat_Transport[[#This Row],[NUM]])-ROW($A$19))</f>
        <v/>
      </c>
      <c r="B39" s="33"/>
      <c r="C39" s="98"/>
      <c r="D39" s="99"/>
      <c r="E39" s="98"/>
      <c r="F39" s="95"/>
      <c r="G39" s="27"/>
      <c r="H39" s="105"/>
      <c r="I39" s="111">
        <f>IF(Mat_Transport[[#This Row],[MOTIF]]="",0,Mat_Transport[[#This Row],[MONTANT HTVA REALISE]])</f>
        <v>0</v>
      </c>
      <c r="J39" s="32"/>
      <c r="L39" s="55">
        <f t="shared" si="2"/>
        <v>0</v>
      </c>
    </row>
    <row r="40" spans="1:12" ht="15.75" thickBot="1">
      <c r="A40" s="204" t="str">
        <f>IF(ISBLANK(Mat_Transport[[#This Row],[DATE]]),"",ROW(Mat_Transport[[#This Row],[NUM]])-ROW($A$19))</f>
        <v/>
      </c>
      <c r="B40" s="33"/>
      <c r="C40" s="98"/>
      <c r="D40" s="99"/>
      <c r="E40" s="98"/>
      <c r="F40" s="95"/>
      <c r="G40" s="27"/>
      <c r="H40" s="105"/>
      <c r="I40" s="111">
        <f>IF(Mat_Transport[[#This Row],[MOTIF]]="",0,Mat_Transport[[#This Row],[MONTANT HTVA REALISE]])</f>
        <v>0</v>
      </c>
      <c r="J40" s="32"/>
      <c r="L40" s="55">
        <f t="shared" si="2"/>
        <v>0</v>
      </c>
    </row>
    <row r="41" spans="1:12" ht="15.75" thickBot="1">
      <c r="A41" s="204" t="str">
        <f>IF(ISBLANK(Mat_Transport[[#This Row],[DATE]]),"",ROW(Mat_Transport[[#This Row],[NUM]])-ROW($A$19))</f>
        <v/>
      </c>
      <c r="B41" s="33"/>
      <c r="C41" s="98"/>
      <c r="D41" s="99"/>
      <c r="E41" s="98"/>
      <c r="F41" s="95"/>
      <c r="G41" s="27"/>
      <c r="H41" s="105"/>
      <c r="I41" s="111">
        <f>IF(Mat_Transport[[#This Row],[MOTIF]]="",0,Mat_Transport[[#This Row],[MONTANT HTVA REALISE]])</f>
        <v>0</v>
      </c>
      <c r="J41" s="32"/>
      <c r="L41" s="55">
        <f t="shared" si="2"/>
        <v>0</v>
      </c>
    </row>
    <row r="42" spans="1:12" ht="15.75" thickBot="1">
      <c r="A42" s="204" t="str">
        <f>IF(ISBLANK(Mat_Transport[[#This Row],[DATE]]),"",ROW(Mat_Transport[[#This Row],[NUM]])-ROW($A$19))</f>
        <v/>
      </c>
      <c r="B42" s="33"/>
      <c r="C42" s="98"/>
      <c r="D42" s="99"/>
      <c r="E42" s="98"/>
      <c r="F42" s="95"/>
      <c r="G42" s="27"/>
      <c r="H42" s="105"/>
      <c r="I42" s="111">
        <f>IF(Mat_Transport[[#This Row],[MOTIF]]="",0,Mat_Transport[[#This Row],[MONTANT HTVA REALISE]])</f>
        <v>0</v>
      </c>
      <c r="J42" s="32"/>
      <c r="L42" s="55">
        <f t="shared" si="2"/>
        <v>0</v>
      </c>
    </row>
    <row r="43" spans="1:12" ht="15.75" thickBot="1">
      <c r="A43" s="204" t="str">
        <f>IF(ISBLANK(Mat_Transport[[#This Row],[DATE]]),"",ROW(Mat_Transport[[#This Row],[NUM]])-ROW($A$19))</f>
        <v/>
      </c>
      <c r="B43" s="33"/>
      <c r="C43" s="98"/>
      <c r="D43" s="99"/>
      <c r="E43" s="98"/>
      <c r="F43" s="95"/>
      <c r="G43" s="27"/>
      <c r="H43" s="105"/>
      <c r="I43" s="111">
        <f>IF(Mat_Transport[[#This Row],[MOTIF]]="",0,Mat_Transport[[#This Row],[MONTANT HTVA REALISE]])</f>
        <v>0</v>
      </c>
      <c r="J43" s="32"/>
      <c r="L43" s="55">
        <f t="shared" si="2"/>
        <v>0</v>
      </c>
    </row>
    <row r="44" spans="1:12" ht="15.75" thickBot="1">
      <c r="A44" s="204" t="str">
        <f>IF(ISBLANK(Mat_Transport[[#This Row],[DATE]]),"",ROW(Mat_Transport[[#This Row],[NUM]])-ROW($A$19))</f>
        <v/>
      </c>
      <c r="B44" s="33"/>
      <c r="C44" s="98"/>
      <c r="D44" s="99"/>
      <c r="E44" s="98"/>
      <c r="F44" s="95"/>
      <c r="G44" s="27"/>
      <c r="H44" s="105"/>
      <c r="I44" s="111">
        <f>IF(Mat_Transport[[#This Row],[MOTIF]]="",0,Mat_Transport[[#This Row],[MONTANT HTVA REALISE]])</f>
        <v>0</v>
      </c>
      <c r="J44" s="32"/>
      <c r="L44" s="55">
        <f t="shared" si="2"/>
        <v>0</v>
      </c>
    </row>
    <row r="45" spans="1:12" ht="15.75" thickBot="1">
      <c r="A45" s="204" t="str">
        <f>IF(ISBLANK(Mat_Transport[[#This Row],[DATE]]),"",ROW(Mat_Transport[[#This Row],[NUM]])-ROW($A$19))</f>
        <v/>
      </c>
      <c r="B45" s="33"/>
      <c r="C45" s="98"/>
      <c r="D45" s="99"/>
      <c r="E45" s="98"/>
      <c r="F45" s="95"/>
      <c r="G45" s="27"/>
      <c r="H45" s="105"/>
      <c r="I45" s="111">
        <f>IF(Mat_Transport[[#This Row],[MOTIF]]="",0,Mat_Transport[[#This Row],[MONTANT HTVA REALISE]])</f>
        <v>0</v>
      </c>
      <c r="J45" s="32"/>
      <c r="L45" s="55">
        <f t="shared" si="2"/>
        <v>0</v>
      </c>
    </row>
    <row r="46" spans="1:12" ht="15.75" thickBot="1">
      <c r="A46" s="204" t="str">
        <f>IF(ISBLANK(Mat_Transport[[#This Row],[DATE]]),"",ROW(Mat_Transport[[#This Row],[NUM]])-ROW($A$19))</f>
        <v/>
      </c>
      <c r="B46" s="33"/>
      <c r="C46" s="98"/>
      <c r="D46" s="99"/>
      <c r="E46" s="98"/>
      <c r="F46" s="95"/>
      <c r="G46" s="27"/>
      <c r="H46" s="105"/>
      <c r="I46" s="111">
        <f>IF(Mat_Transport[[#This Row],[MOTIF]]="",0,Mat_Transport[[#This Row],[MONTANT HTVA REALISE]])</f>
        <v>0</v>
      </c>
      <c r="J46" s="32"/>
      <c r="L46" s="55">
        <f t="shared" si="2"/>
        <v>0</v>
      </c>
    </row>
    <row r="47" spans="1:12" ht="15.75" thickBot="1">
      <c r="A47" s="204" t="str">
        <f>IF(ISBLANK(Mat_Transport[[#This Row],[DATE]]),"",ROW(Mat_Transport[[#This Row],[NUM]])-ROW($A$19))</f>
        <v/>
      </c>
      <c r="B47" s="33"/>
      <c r="C47" s="98"/>
      <c r="D47" s="99"/>
      <c r="E47" s="98"/>
      <c r="F47" s="95"/>
      <c r="G47" s="27"/>
      <c r="H47" s="105"/>
      <c r="I47" s="111">
        <f>IF(Mat_Transport[[#This Row],[MOTIF]]="",0,Mat_Transport[[#This Row],[MONTANT HTVA REALISE]])</f>
        <v>0</v>
      </c>
      <c r="J47" s="32"/>
      <c r="L47" s="55">
        <f t="shared" si="2"/>
        <v>0</v>
      </c>
    </row>
    <row r="48" spans="1:12" ht="15.75" thickBot="1">
      <c r="A48" s="204" t="str">
        <f>IF(ISBLANK(Mat_Transport[[#This Row],[DATE]]),"",ROW(Mat_Transport[[#This Row],[NUM]])-ROW($A$19))</f>
        <v/>
      </c>
      <c r="B48" s="33"/>
      <c r="C48" s="98"/>
      <c r="D48" s="99"/>
      <c r="E48" s="98"/>
      <c r="F48" s="95"/>
      <c r="G48" s="27"/>
      <c r="H48" s="105"/>
      <c r="I48" s="111">
        <f>IF(Mat_Transport[[#This Row],[MOTIF]]="",0,Mat_Transport[[#This Row],[MONTANT HTVA REALISE]])</f>
        <v>0</v>
      </c>
      <c r="J48" s="32"/>
      <c r="L48" s="55">
        <f t="shared" si="2"/>
        <v>0</v>
      </c>
    </row>
    <row r="49" spans="1:12" ht="15.75" thickBot="1">
      <c r="A49" s="204" t="str">
        <f>IF(ISBLANK(Mat_Transport[[#This Row],[DATE]]),"",ROW(Mat_Transport[[#This Row],[NUM]])-ROW($A$19))</f>
        <v/>
      </c>
      <c r="B49" s="33"/>
      <c r="C49" s="98"/>
      <c r="D49" s="99"/>
      <c r="E49" s="98"/>
      <c r="F49" s="95"/>
      <c r="G49" s="27"/>
      <c r="H49" s="105"/>
      <c r="I49" s="111">
        <f>IF(Mat_Transport[[#This Row],[MOTIF]]="",0,Mat_Transport[[#This Row],[MONTANT HTVA REALISE]])</f>
        <v>0</v>
      </c>
      <c r="J49" s="32"/>
      <c r="L49" s="55">
        <f t="shared" si="2"/>
        <v>0</v>
      </c>
    </row>
    <row r="50" spans="1:12" ht="15.75" thickBot="1">
      <c r="A50" s="204" t="str">
        <f>IF(ISBLANK(Mat_Transport[[#This Row],[DATE]]),"",ROW(Mat_Transport[[#This Row],[NUM]])-ROW($A$19))</f>
        <v/>
      </c>
      <c r="B50" s="33"/>
      <c r="C50" s="98"/>
      <c r="D50" s="99"/>
      <c r="E50" s="98"/>
      <c r="F50" s="95"/>
      <c r="G50" s="27"/>
      <c r="H50" s="105"/>
      <c r="I50" s="111">
        <f>IF(Mat_Transport[[#This Row],[MOTIF]]="",0,Mat_Transport[[#This Row],[MONTANT HTVA REALISE]])</f>
        <v>0</v>
      </c>
      <c r="J50" s="32"/>
      <c r="L50" s="55">
        <f t="shared" si="2"/>
        <v>0</v>
      </c>
    </row>
    <row r="51" spans="1:12" ht="15.75" thickBot="1">
      <c r="A51" s="204" t="str">
        <f>IF(ISBLANK(Mat_Transport[[#This Row],[DATE]]),"",ROW(Mat_Transport[[#This Row],[NUM]])-ROW($A$19))</f>
        <v/>
      </c>
      <c r="B51" s="33"/>
      <c r="C51" s="98"/>
      <c r="D51" s="99"/>
      <c r="E51" s="98"/>
      <c r="F51" s="95"/>
      <c r="G51" s="27"/>
      <c r="H51" s="105"/>
      <c r="I51" s="111">
        <f>IF(Mat_Transport[[#This Row],[MOTIF]]="",0,Mat_Transport[[#This Row],[MONTANT HTVA REALISE]])</f>
        <v>0</v>
      </c>
      <c r="J51" s="32"/>
      <c r="L51" s="55">
        <f t="shared" si="2"/>
        <v>0</v>
      </c>
    </row>
    <row r="52" spans="1:12" ht="15.75" thickBot="1">
      <c r="A52" s="204" t="str">
        <f>IF(ISBLANK(Mat_Transport[[#This Row],[DATE]]),"",ROW(Mat_Transport[[#This Row],[NUM]])-ROW($A$19))</f>
        <v/>
      </c>
      <c r="B52" s="33"/>
      <c r="C52" s="98"/>
      <c r="D52" s="99"/>
      <c r="E52" s="98"/>
      <c r="F52" s="95"/>
      <c r="G52" s="27"/>
      <c r="H52" s="105"/>
      <c r="I52" s="111">
        <f>IF(Mat_Transport[[#This Row],[MOTIF]]="",0,Mat_Transport[[#This Row],[MONTANT HTVA REALISE]])</f>
        <v>0</v>
      </c>
      <c r="J52" s="32"/>
      <c r="L52" s="55">
        <f t="shared" si="2"/>
        <v>0</v>
      </c>
    </row>
    <row r="53" spans="1:12" ht="15.75" thickBot="1">
      <c r="A53" s="204" t="str">
        <f>IF(ISBLANK(Mat_Transport[[#This Row],[DATE]]),"",ROW(Mat_Transport[[#This Row],[NUM]])-ROW($A$19))</f>
        <v/>
      </c>
      <c r="B53" s="33"/>
      <c r="C53" s="98"/>
      <c r="D53" s="99"/>
      <c r="E53" s="98"/>
      <c r="F53" s="95"/>
      <c r="G53" s="27"/>
      <c r="H53" s="105"/>
      <c r="I53" s="111">
        <f>IF(Mat_Transport[[#This Row],[MOTIF]]="",0,Mat_Transport[[#This Row],[MONTANT HTVA REALISE]])</f>
        <v>0</v>
      </c>
      <c r="J53" s="32"/>
      <c r="L53" s="55">
        <f t="shared" si="2"/>
        <v>0</v>
      </c>
    </row>
    <row r="54" spans="1:12" ht="15.75" thickBot="1">
      <c r="A54" s="204" t="str">
        <f>IF(ISBLANK(Mat_Transport[[#This Row],[DATE]]),"",ROW(Mat_Transport[[#This Row],[NUM]])-ROW($A$19))</f>
        <v/>
      </c>
      <c r="B54" s="33"/>
      <c r="C54" s="98"/>
      <c r="D54" s="99"/>
      <c r="E54" s="98"/>
      <c r="F54" s="95"/>
      <c r="G54" s="27"/>
      <c r="H54" s="105"/>
      <c r="I54" s="111">
        <f>IF(Mat_Transport[[#This Row],[MOTIF]]="",0,Mat_Transport[[#This Row],[MONTANT HTVA REALISE]])</f>
        <v>0</v>
      </c>
      <c r="J54" s="32"/>
      <c r="L54" s="55">
        <f t="shared" si="2"/>
        <v>0</v>
      </c>
    </row>
    <row r="55" spans="1:12" ht="15.75" thickBot="1">
      <c r="A55" s="204" t="str">
        <f>IF(ISBLANK(Mat_Transport[[#This Row],[DATE]]),"",ROW(Mat_Transport[[#This Row],[NUM]])-ROW($A$19))</f>
        <v/>
      </c>
      <c r="B55" s="33"/>
      <c r="C55" s="98"/>
      <c r="D55" s="99"/>
      <c r="E55" s="98"/>
      <c r="F55" s="95"/>
      <c r="G55" s="27"/>
      <c r="H55" s="105"/>
      <c r="I55" s="111">
        <f>IF(Mat_Transport[[#This Row],[MOTIF]]="",0,Mat_Transport[[#This Row],[MONTANT HTVA REALISE]])</f>
        <v>0</v>
      </c>
      <c r="J55" s="32"/>
      <c r="L55" s="55">
        <f t="shared" si="2"/>
        <v>0</v>
      </c>
    </row>
    <row r="56" spans="1:12" ht="15.75" thickBot="1">
      <c r="A56" s="204" t="str">
        <f>IF(ISBLANK(Mat_Transport[[#This Row],[DATE]]),"",ROW(Mat_Transport[[#This Row],[NUM]])-ROW($A$19))</f>
        <v/>
      </c>
      <c r="B56" s="33"/>
      <c r="C56" s="98"/>
      <c r="D56" s="99"/>
      <c r="E56" s="98"/>
      <c r="F56" s="95"/>
      <c r="G56" s="27"/>
      <c r="H56" s="105"/>
      <c r="I56" s="111">
        <f>IF(Mat_Transport[[#This Row],[MOTIF]]="",0,Mat_Transport[[#This Row],[MONTANT HTVA REALISE]])</f>
        <v>0</v>
      </c>
      <c r="J56" s="32"/>
      <c r="L56" s="55">
        <f t="shared" si="2"/>
        <v>0</v>
      </c>
    </row>
    <row r="57" spans="1:12" ht="15.75" thickBot="1">
      <c r="A57" s="204" t="str">
        <f>IF(ISBLANK(Mat_Transport[[#This Row],[DATE]]),"",ROW(Mat_Transport[[#This Row],[NUM]])-ROW($A$19))</f>
        <v/>
      </c>
      <c r="B57" s="33"/>
      <c r="C57" s="98"/>
      <c r="D57" s="99"/>
      <c r="E57" s="98"/>
      <c r="F57" s="95"/>
      <c r="G57" s="27"/>
      <c r="H57" s="105"/>
      <c r="I57" s="111">
        <f>IF(Mat_Transport[[#This Row],[MOTIF]]="",0,Mat_Transport[[#This Row],[MONTANT HTVA REALISE]])</f>
        <v>0</v>
      </c>
      <c r="J57" s="32"/>
      <c r="L57" s="55">
        <f t="shared" si="2"/>
        <v>0</v>
      </c>
    </row>
    <row r="58" spans="1:12" ht="15.75" thickBot="1">
      <c r="A58" s="204" t="str">
        <f>IF(ISBLANK(Mat_Transport[[#This Row],[DATE]]),"",ROW(Mat_Transport[[#This Row],[NUM]])-ROW($A$19))</f>
        <v/>
      </c>
      <c r="B58" s="33"/>
      <c r="C58" s="98"/>
      <c r="D58" s="99"/>
      <c r="E58" s="98"/>
      <c r="F58" s="95"/>
      <c r="G58" s="27"/>
      <c r="H58" s="105"/>
      <c r="I58" s="111">
        <f>IF(Mat_Transport[[#This Row],[MOTIF]]="",0,Mat_Transport[[#This Row],[MONTANT HTVA REALISE]])</f>
        <v>0</v>
      </c>
      <c r="J58" s="32"/>
      <c r="L58" s="55">
        <f t="shared" si="2"/>
        <v>0</v>
      </c>
    </row>
    <row r="59" spans="1:12" ht="15.75" thickBot="1">
      <c r="A59" s="204" t="str">
        <f>IF(ISBLANK(Mat_Transport[[#This Row],[DATE]]),"",ROW(Mat_Transport[[#This Row],[NUM]])-ROW($A$19))</f>
        <v/>
      </c>
      <c r="B59" s="33"/>
      <c r="C59" s="98"/>
      <c r="D59" s="99"/>
      <c r="E59" s="98"/>
      <c r="F59" s="95"/>
      <c r="G59" s="27"/>
      <c r="H59" s="105"/>
      <c r="I59" s="111">
        <f>IF(Mat_Transport[[#This Row],[MOTIF]]="",0,Mat_Transport[[#This Row],[MONTANT HTVA REALISE]])</f>
        <v>0</v>
      </c>
      <c r="J59" s="32"/>
      <c r="L59" s="55">
        <f t="shared" si="2"/>
        <v>0</v>
      </c>
    </row>
    <row r="60" spans="1:12" ht="15.75" thickBot="1">
      <c r="A60" s="204" t="str">
        <f>IF(ISBLANK(Mat_Transport[[#This Row],[DATE]]),"",ROW(Mat_Transport[[#This Row],[NUM]])-ROW($A$19))</f>
        <v/>
      </c>
      <c r="B60" s="33"/>
      <c r="C60" s="98"/>
      <c r="D60" s="99"/>
      <c r="E60" s="98"/>
      <c r="F60" s="95"/>
      <c r="G60" s="27"/>
      <c r="H60" s="105"/>
      <c r="I60" s="111">
        <f>IF(Mat_Transport[[#This Row],[MOTIF]]="",0,Mat_Transport[[#This Row],[MONTANT HTVA REALISE]])</f>
        <v>0</v>
      </c>
      <c r="J60" s="32"/>
      <c r="L60" s="55">
        <f t="shared" si="2"/>
        <v>0</v>
      </c>
    </row>
    <row r="61" spans="1:12" ht="15.75" thickBot="1">
      <c r="A61" s="204" t="str">
        <f>IF(ISBLANK(Mat_Transport[[#This Row],[DATE]]),"",ROW(Mat_Transport[[#This Row],[NUM]])-ROW($A$19))</f>
        <v/>
      </c>
      <c r="B61" s="33"/>
      <c r="C61" s="98"/>
      <c r="D61" s="99"/>
      <c r="E61" s="98"/>
      <c r="F61" s="95"/>
      <c r="G61" s="27"/>
      <c r="H61" s="105"/>
      <c r="I61" s="111">
        <f>IF(Mat_Transport[[#This Row],[MOTIF]]="",0,Mat_Transport[[#This Row],[MONTANT HTVA REALISE]])</f>
        <v>0</v>
      </c>
      <c r="J61" s="32"/>
      <c r="L61" s="55">
        <f t="shared" si="2"/>
        <v>0</v>
      </c>
    </row>
    <row r="62" spans="1:12" ht="15.75" thickBot="1">
      <c r="A62" s="204" t="str">
        <f>IF(ISBLANK(Mat_Transport[[#This Row],[DATE]]),"",ROW(Mat_Transport[[#This Row],[NUM]])-ROW($A$19))</f>
        <v/>
      </c>
      <c r="B62" s="33"/>
      <c r="C62" s="98"/>
      <c r="D62" s="99"/>
      <c r="E62" s="98"/>
      <c r="F62" s="95"/>
      <c r="G62" s="27"/>
      <c r="H62" s="105"/>
      <c r="I62" s="111">
        <f>IF(Mat_Transport[[#This Row],[MOTIF]]="",0,Mat_Transport[[#This Row],[MONTANT HTVA REALISE]])</f>
        <v>0</v>
      </c>
      <c r="J62" s="32"/>
      <c r="L62" s="55">
        <f t="shared" si="2"/>
        <v>0</v>
      </c>
    </row>
    <row r="63" spans="1:12" ht="15.75" thickBot="1">
      <c r="A63" s="204" t="str">
        <f>IF(ISBLANK(Mat_Transport[[#This Row],[DATE]]),"",ROW(Mat_Transport[[#This Row],[NUM]])-ROW($A$19))</f>
        <v/>
      </c>
      <c r="B63" s="33"/>
      <c r="C63" s="98"/>
      <c r="D63" s="99"/>
      <c r="E63" s="98"/>
      <c r="F63" s="95"/>
      <c r="G63" s="27"/>
      <c r="H63" s="105"/>
      <c r="I63" s="111">
        <f>IF(Mat_Transport[[#This Row],[MOTIF]]="",0,Mat_Transport[[#This Row],[MONTANT HTVA REALISE]])</f>
        <v>0</v>
      </c>
      <c r="J63" s="32"/>
      <c r="L63" s="55">
        <f t="shared" si="2"/>
        <v>0</v>
      </c>
    </row>
    <row r="64" spans="1:12" ht="15.75" thickBot="1">
      <c r="A64" s="204" t="str">
        <f>IF(ISBLANK(Mat_Transport[[#This Row],[DATE]]),"",ROW(Mat_Transport[[#This Row],[NUM]])-ROW($A$19))</f>
        <v/>
      </c>
      <c r="B64" s="33"/>
      <c r="C64" s="98"/>
      <c r="D64" s="99"/>
      <c r="E64" s="98"/>
      <c r="F64" s="95"/>
      <c r="G64" s="27"/>
      <c r="H64" s="105"/>
      <c r="I64" s="111">
        <f>IF(Mat_Transport[[#This Row],[MOTIF]]="",0,Mat_Transport[[#This Row],[MONTANT HTVA REALISE]])</f>
        <v>0</v>
      </c>
      <c r="J64" s="32"/>
      <c r="L64" s="55">
        <f t="shared" si="2"/>
        <v>0</v>
      </c>
    </row>
    <row r="65" spans="1:12" ht="15.75" thickBot="1">
      <c r="A65" s="204" t="str">
        <f>IF(ISBLANK(Mat_Transport[[#This Row],[DATE]]),"",ROW(Mat_Transport[[#This Row],[NUM]])-ROW($A$19))</f>
        <v/>
      </c>
      <c r="B65" s="33"/>
      <c r="C65" s="98"/>
      <c r="D65" s="99"/>
      <c r="E65" s="98"/>
      <c r="F65" s="95"/>
      <c r="G65" s="27"/>
      <c r="H65" s="105"/>
      <c r="I65" s="111">
        <f>IF(Mat_Transport[[#This Row],[MOTIF]]="",0,Mat_Transport[[#This Row],[MONTANT HTVA REALISE]])</f>
        <v>0</v>
      </c>
      <c r="J65" s="32"/>
      <c r="L65" s="55">
        <f t="shared" si="2"/>
        <v>0</v>
      </c>
    </row>
    <row r="66" spans="1:12" ht="15.75" thickBot="1">
      <c r="A66" s="204" t="str">
        <f>IF(ISBLANK(Mat_Transport[[#This Row],[DATE]]),"",ROW(Mat_Transport[[#This Row],[NUM]])-ROW($A$19))</f>
        <v/>
      </c>
      <c r="B66" s="33"/>
      <c r="C66" s="98"/>
      <c r="D66" s="99"/>
      <c r="E66" s="98"/>
      <c r="F66" s="95"/>
      <c r="G66" s="27"/>
      <c r="H66" s="105"/>
      <c r="I66" s="111">
        <f>IF(Mat_Transport[[#This Row],[MOTIF]]="",0,Mat_Transport[[#This Row],[MONTANT HTVA REALISE]])</f>
        <v>0</v>
      </c>
      <c r="J66" s="32"/>
      <c r="L66" s="55">
        <f t="shared" si="2"/>
        <v>0</v>
      </c>
    </row>
    <row r="67" spans="1:12" ht="15.75" thickBot="1">
      <c r="A67" s="204" t="str">
        <f>IF(ISBLANK(Mat_Transport[[#This Row],[DATE]]),"",ROW(Mat_Transport[[#This Row],[NUM]])-ROW($A$19))</f>
        <v/>
      </c>
      <c r="B67" s="33"/>
      <c r="C67" s="98"/>
      <c r="D67" s="99"/>
      <c r="E67" s="98"/>
      <c r="F67" s="95"/>
      <c r="G67" s="27"/>
      <c r="H67" s="105"/>
      <c r="I67" s="111">
        <f>IF(Mat_Transport[[#This Row],[MOTIF]]="",0,Mat_Transport[[#This Row],[MONTANT HTVA REALISE]])</f>
        <v>0</v>
      </c>
      <c r="J67" s="32"/>
      <c r="L67" s="55">
        <f t="shared" si="2"/>
        <v>0</v>
      </c>
    </row>
    <row r="68" spans="1:12" ht="15.75" thickBot="1">
      <c r="A68" s="204" t="str">
        <f>IF(ISBLANK(Mat_Transport[[#This Row],[DATE]]),"",ROW(Mat_Transport[[#This Row],[NUM]])-ROW($A$19))</f>
        <v/>
      </c>
      <c r="B68" s="33"/>
      <c r="C68" s="98"/>
      <c r="D68" s="99"/>
      <c r="E68" s="98"/>
      <c r="F68" s="95"/>
      <c r="G68" s="27"/>
      <c r="H68" s="105"/>
      <c r="I68" s="111">
        <f>IF(Mat_Transport[[#This Row],[MOTIF]]="",0,Mat_Transport[[#This Row],[MONTANT HTVA REALISE]])</f>
        <v>0</v>
      </c>
      <c r="J68" s="32"/>
      <c r="L68" s="55">
        <f t="shared" si="2"/>
        <v>0</v>
      </c>
    </row>
    <row r="69" spans="1:12" ht="15.75" thickBot="1">
      <c r="A69" s="204" t="str">
        <f>IF(ISBLANK(Mat_Transport[[#This Row],[DATE]]),"",ROW(Mat_Transport[[#This Row],[NUM]])-ROW($A$19))</f>
        <v/>
      </c>
      <c r="B69" s="33"/>
      <c r="C69" s="98"/>
      <c r="D69" s="99"/>
      <c r="E69" s="98"/>
      <c r="F69" s="95"/>
      <c r="G69" s="27"/>
      <c r="H69" s="105"/>
      <c r="I69" s="111">
        <f>IF(Mat_Transport[[#This Row],[MOTIF]]="",0,Mat_Transport[[#This Row],[MONTANT HTVA REALISE]])</f>
        <v>0</v>
      </c>
      <c r="J69" s="32"/>
      <c r="L69" s="55">
        <f t="shared" si="2"/>
        <v>0</v>
      </c>
    </row>
    <row r="70" spans="1:12" ht="15.75" thickBot="1">
      <c r="A70" s="204" t="str">
        <f>IF(ISBLANK(Mat_Transport[[#This Row],[DATE]]),"",ROW(Mat_Transport[[#This Row],[NUM]])-ROW($A$19))</f>
        <v/>
      </c>
      <c r="B70" s="33"/>
      <c r="C70" s="98"/>
      <c r="D70" s="99"/>
      <c r="E70" s="98"/>
      <c r="F70" s="95"/>
      <c r="G70" s="27"/>
      <c r="H70" s="105"/>
      <c r="I70" s="111">
        <f>IF(Mat_Transport[[#This Row],[MOTIF]]="",0,Mat_Transport[[#This Row],[MONTANT HTVA REALISE]])</f>
        <v>0</v>
      </c>
      <c r="J70" s="32"/>
      <c r="L70" s="55">
        <f t="shared" si="2"/>
        <v>0</v>
      </c>
    </row>
    <row r="71" spans="1:12" ht="15.75" thickBot="1">
      <c r="A71" s="204" t="str">
        <f>IF(ISBLANK(Mat_Transport[[#This Row],[DATE]]),"",ROW(Mat_Transport[[#This Row],[NUM]])-ROW($A$19))</f>
        <v/>
      </c>
      <c r="B71" s="33"/>
      <c r="C71" s="98"/>
      <c r="D71" s="99"/>
      <c r="E71" s="98"/>
      <c r="F71" s="95"/>
      <c r="G71" s="27"/>
      <c r="H71" s="105"/>
      <c r="I71" s="111">
        <f>IF(Mat_Transport[[#This Row],[MOTIF]]="",0,Mat_Transport[[#This Row],[MONTANT HTVA REALISE]])</f>
        <v>0</v>
      </c>
      <c r="J71" s="32"/>
      <c r="L71" s="55">
        <f t="shared" si="2"/>
        <v>0</v>
      </c>
    </row>
    <row r="72" spans="1:12" ht="15.75" thickBot="1">
      <c r="A72" s="204" t="str">
        <f>IF(ISBLANK(Mat_Transport[[#This Row],[DATE]]),"",ROW(Mat_Transport[[#This Row],[NUM]])-ROW($A$19))</f>
        <v/>
      </c>
      <c r="B72" s="33"/>
      <c r="C72" s="98"/>
      <c r="D72" s="99"/>
      <c r="E72" s="98"/>
      <c r="F72" s="95"/>
      <c r="G72" s="27"/>
      <c r="H72" s="105"/>
      <c r="I72" s="111">
        <f>IF(Mat_Transport[[#This Row],[MOTIF]]="",0,Mat_Transport[[#This Row],[MONTANT HTVA REALISE]])</f>
        <v>0</v>
      </c>
      <c r="J72" s="32"/>
      <c r="L72" s="55">
        <f t="shared" si="2"/>
        <v>0</v>
      </c>
    </row>
    <row r="73" spans="1:12" ht="15.75" thickBot="1">
      <c r="A73" s="204" t="str">
        <f>IF(ISBLANK(Mat_Transport[[#This Row],[DATE]]),"",ROW(Mat_Transport[[#This Row],[NUM]])-ROW($A$19))</f>
        <v/>
      </c>
      <c r="B73" s="33"/>
      <c r="C73" s="98"/>
      <c r="D73" s="99"/>
      <c r="E73" s="98"/>
      <c r="F73" s="95"/>
      <c r="G73" s="27"/>
      <c r="H73" s="105"/>
      <c r="I73" s="111">
        <f>IF(Mat_Transport[[#This Row],[MOTIF]]="",0,Mat_Transport[[#This Row],[MONTANT HTVA REALISE]])</f>
        <v>0</v>
      </c>
      <c r="J73" s="32"/>
      <c r="L73" s="55">
        <f t="shared" si="2"/>
        <v>0</v>
      </c>
    </row>
    <row r="74" spans="1:12" ht="15.75" thickBot="1">
      <c r="A74" s="204" t="str">
        <f>IF(ISBLANK(Mat_Transport[[#This Row],[DATE]]),"",ROW(Mat_Transport[[#This Row],[NUM]])-ROW($A$19))</f>
        <v/>
      </c>
      <c r="B74" s="33"/>
      <c r="C74" s="98"/>
      <c r="D74" s="99"/>
      <c r="E74" s="98"/>
      <c r="F74" s="95"/>
      <c r="G74" s="27"/>
      <c r="H74" s="105"/>
      <c r="I74" s="111">
        <f>IF(Mat_Transport[[#This Row],[MOTIF]]="",0,Mat_Transport[[#This Row],[MONTANT HTVA REALISE]])</f>
        <v>0</v>
      </c>
      <c r="J74" s="32"/>
      <c r="L74" s="55">
        <f t="shared" si="2"/>
        <v>0</v>
      </c>
    </row>
    <row r="75" spans="1:12" ht="15.75" thickBot="1">
      <c r="A75" s="204" t="str">
        <f>IF(ISBLANK(Mat_Transport[[#This Row],[DATE]]),"",ROW(Mat_Transport[[#This Row],[NUM]])-ROW($A$19))</f>
        <v/>
      </c>
      <c r="B75" s="33"/>
      <c r="C75" s="98"/>
      <c r="D75" s="99"/>
      <c r="E75" s="98"/>
      <c r="F75" s="95"/>
      <c r="G75" s="27"/>
      <c r="H75" s="105"/>
      <c r="I75" s="111">
        <f>IF(Mat_Transport[[#This Row],[MOTIF]]="",0,Mat_Transport[[#This Row],[MONTANT HTVA REALISE]])</f>
        <v>0</v>
      </c>
      <c r="J75" s="32"/>
      <c r="L75" s="55">
        <f t="shared" si="2"/>
        <v>0</v>
      </c>
    </row>
    <row r="76" spans="1:12" ht="15.75" thickBot="1">
      <c r="A76" s="204" t="str">
        <f>IF(ISBLANK(Mat_Transport[[#This Row],[DATE]]),"",ROW(Mat_Transport[[#This Row],[NUM]])-ROW($A$19))</f>
        <v/>
      </c>
      <c r="B76" s="33"/>
      <c r="C76" s="98"/>
      <c r="D76" s="99"/>
      <c r="E76" s="98"/>
      <c r="F76" s="95"/>
      <c r="G76" s="27"/>
      <c r="H76" s="105"/>
      <c r="I76" s="111">
        <f>IF(Mat_Transport[[#This Row],[MOTIF]]="",0,Mat_Transport[[#This Row],[MONTANT HTVA REALISE]])</f>
        <v>0</v>
      </c>
      <c r="J76" s="32"/>
      <c r="L76" s="55">
        <f t="shared" si="2"/>
        <v>0</v>
      </c>
    </row>
    <row r="77" spans="1:12" ht="15.75" thickBot="1">
      <c r="A77" s="204" t="str">
        <f>IF(ISBLANK(Mat_Transport[[#This Row],[DATE]]),"",ROW(Mat_Transport[[#This Row],[NUM]])-ROW($A$19))</f>
        <v/>
      </c>
      <c r="B77" s="33"/>
      <c r="C77" s="98"/>
      <c r="D77" s="99"/>
      <c r="E77" s="98"/>
      <c r="F77" s="95"/>
      <c r="G77" s="27"/>
      <c r="H77" s="105"/>
      <c r="I77" s="111">
        <f>IF(Mat_Transport[[#This Row],[MOTIF]]="",0,Mat_Transport[[#This Row],[MONTANT HTVA REALISE]])</f>
        <v>0</v>
      </c>
      <c r="J77" s="32"/>
      <c r="L77" s="55">
        <f t="shared" si="2"/>
        <v>0</v>
      </c>
    </row>
    <row r="78" spans="1:12" ht="15.75" thickBot="1">
      <c r="A78" s="204" t="str">
        <f>IF(ISBLANK(Mat_Transport[[#This Row],[DATE]]),"",ROW(Mat_Transport[[#This Row],[NUM]])-ROW($A$19))</f>
        <v/>
      </c>
      <c r="B78" s="33"/>
      <c r="C78" s="98"/>
      <c r="D78" s="99"/>
      <c r="E78" s="98"/>
      <c r="F78" s="95"/>
      <c r="G78" s="27"/>
      <c r="H78" s="105"/>
      <c r="I78" s="111">
        <f>IF(Mat_Transport[[#This Row],[MOTIF]]="",0,Mat_Transport[[#This Row],[MONTANT HTVA REALISE]])</f>
        <v>0</v>
      </c>
      <c r="J78" s="32"/>
      <c r="L78" s="55">
        <f t="shared" si="2"/>
        <v>0</v>
      </c>
    </row>
    <row r="79" spans="1:12" ht="15.75" thickBot="1">
      <c r="A79" s="204" t="str">
        <f>IF(ISBLANK(Mat_Transport[[#This Row],[DATE]]),"",ROW(Mat_Transport[[#This Row],[NUM]])-ROW($A$19))</f>
        <v/>
      </c>
      <c r="B79" s="33"/>
      <c r="C79" s="98"/>
      <c r="D79" s="99"/>
      <c r="E79" s="98"/>
      <c r="F79" s="95"/>
      <c r="G79" s="27"/>
      <c r="H79" s="105"/>
      <c r="I79" s="111">
        <f>IF(Mat_Transport[[#This Row],[MOTIF]]="",0,Mat_Transport[[#This Row],[MONTANT HTVA REALISE]])</f>
        <v>0</v>
      </c>
      <c r="J79" s="32"/>
      <c r="L79" s="55">
        <f t="shared" si="2"/>
        <v>0</v>
      </c>
    </row>
    <row r="80" spans="1:12" ht="15.75" thickBot="1">
      <c r="A80" s="204" t="str">
        <f>IF(ISBLANK(Mat_Transport[[#This Row],[DATE]]),"",ROW(Mat_Transport[[#This Row],[NUM]])-ROW($A$19))</f>
        <v/>
      </c>
      <c r="B80" s="33"/>
      <c r="C80" s="98"/>
      <c r="D80" s="99"/>
      <c r="E80" s="98"/>
      <c r="F80" s="95"/>
      <c r="G80" s="27"/>
      <c r="H80" s="105"/>
      <c r="I80" s="111">
        <f>IF(Mat_Transport[[#This Row],[MOTIF]]="",0,Mat_Transport[[#This Row],[MONTANT HTVA REALISE]])</f>
        <v>0</v>
      </c>
      <c r="J80" s="32"/>
      <c r="L80" s="55">
        <f t="shared" si="2"/>
        <v>0</v>
      </c>
    </row>
    <row r="81" spans="1:12" ht="15.75" thickBot="1">
      <c r="A81" s="204" t="str">
        <f>IF(ISBLANK(Mat_Transport[[#This Row],[DATE]]),"",ROW(Mat_Transport[[#This Row],[NUM]])-ROW($A$19))</f>
        <v/>
      </c>
      <c r="B81" s="33"/>
      <c r="C81" s="98"/>
      <c r="D81" s="99"/>
      <c r="E81" s="98"/>
      <c r="F81" s="95"/>
      <c r="G81" s="27"/>
      <c r="H81" s="105"/>
      <c r="I81" s="111">
        <f>IF(Mat_Transport[[#This Row],[MOTIF]]="",0,Mat_Transport[[#This Row],[MONTANT HTVA REALISE]])</f>
        <v>0</v>
      </c>
      <c r="J81" s="32"/>
      <c r="L81" s="55">
        <f t="shared" si="2"/>
        <v>0</v>
      </c>
    </row>
    <row r="82" spans="1:12" ht="15.75" thickBot="1">
      <c r="A82" s="204" t="str">
        <f>IF(ISBLANK(Mat_Transport[[#This Row],[DATE]]),"",ROW(Mat_Transport[[#This Row],[NUM]])-ROW($A$19))</f>
        <v/>
      </c>
      <c r="B82" s="33"/>
      <c r="C82" s="98"/>
      <c r="D82" s="99"/>
      <c r="E82" s="98"/>
      <c r="F82" s="95"/>
      <c r="G82" s="27"/>
      <c r="H82" s="105"/>
      <c r="I82" s="111">
        <f>IF(Mat_Transport[[#This Row],[MOTIF]]="",0,Mat_Transport[[#This Row],[MONTANT HTVA REALISE]])</f>
        <v>0</v>
      </c>
      <c r="J82" s="32"/>
      <c r="L82" s="55">
        <f t="shared" si="2"/>
        <v>0</v>
      </c>
    </row>
    <row r="83" spans="1:12" ht="15.75" thickBot="1">
      <c r="A83" s="204" t="str">
        <f>IF(ISBLANK(Mat_Transport[[#This Row],[DATE]]),"",ROW(Mat_Transport[[#This Row],[NUM]])-ROW($A$19))</f>
        <v/>
      </c>
      <c r="B83" s="33"/>
      <c r="C83" s="98"/>
      <c r="D83" s="99"/>
      <c r="E83" s="98"/>
      <c r="F83" s="95"/>
      <c r="G83" s="27"/>
      <c r="H83" s="105"/>
      <c r="I83" s="111">
        <f>IF(Mat_Transport[[#This Row],[MOTIF]]="",0,Mat_Transport[[#This Row],[MONTANT HTVA REALISE]])</f>
        <v>0</v>
      </c>
      <c r="J83" s="32"/>
      <c r="L83" s="55">
        <f t="shared" si="2"/>
        <v>0</v>
      </c>
    </row>
    <row r="84" spans="1:12" ht="15.75" thickBot="1">
      <c r="A84" s="204" t="str">
        <f>IF(ISBLANK(Mat_Transport[[#This Row],[DATE]]),"",ROW(Mat_Transport[[#This Row],[NUM]])-ROW($A$19))</f>
        <v/>
      </c>
      <c r="B84" s="33"/>
      <c r="C84" s="98"/>
      <c r="D84" s="99"/>
      <c r="E84" s="98"/>
      <c r="F84" s="95"/>
      <c r="G84" s="27"/>
      <c r="H84" s="105"/>
      <c r="I84" s="111">
        <f>IF(Mat_Transport[[#This Row],[MOTIF]]="",0,Mat_Transport[[#This Row],[MONTANT HTVA REALISE]])</f>
        <v>0</v>
      </c>
      <c r="J84" s="32"/>
      <c r="L84" s="55">
        <f t="shared" si="2"/>
        <v>0</v>
      </c>
    </row>
    <row r="85" spans="1:12" ht="15.75" thickBot="1">
      <c r="A85" s="204" t="str">
        <f>IF(ISBLANK(Mat_Transport[[#This Row],[DATE]]),"",ROW(Mat_Transport[[#This Row],[NUM]])-ROW($A$19))</f>
        <v/>
      </c>
      <c r="B85" s="33"/>
      <c r="C85" s="98"/>
      <c r="D85" s="99"/>
      <c r="E85" s="98"/>
      <c r="F85" s="95"/>
      <c r="G85" s="27"/>
      <c r="H85" s="105"/>
      <c r="I85" s="111">
        <f>IF(Mat_Transport[[#This Row],[MOTIF]]="",0,Mat_Transport[[#This Row],[MONTANT HTVA REALISE]])</f>
        <v>0</v>
      </c>
      <c r="J85" s="32"/>
      <c r="L85" s="55">
        <f t="shared" si="2"/>
        <v>0</v>
      </c>
    </row>
    <row r="86" spans="1:12" ht="15.75" thickBot="1">
      <c r="A86" s="204" t="str">
        <f>IF(ISBLANK(Mat_Transport[[#This Row],[DATE]]),"",ROW(Mat_Transport[[#This Row],[NUM]])-ROW($A$19))</f>
        <v/>
      </c>
      <c r="B86" s="33"/>
      <c r="C86" s="98"/>
      <c r="D86" s="99"/>
      <c r="E86" s="98"/>
      <c r="F86" s="95"/>
      <c r="G86" s="27"/>
      <c r="H86" s="105"/>
      <c r="I86" s="111">
        <f>IF(Mat_Transport[[#This Row],[MOTIF]]="",0,Mat_Transport[[#This Row],[MONTANT HTVA REALISE]])</f>
        <v>0</v>
      </c>
      <c r="J86" s="32"/>
      <c r="L86" s="55">
        <f t="shared" si="2"/>
        <v>0</v>
      </c>
    </row>
    <row r="87" spans="1:12" ht="15.75" thickBot="1">
      <c r="A87" s="204" t="str">
        <f>IF(ISBLANK(Mat_Transport[[#This Row],[DATE]]),"",ROW(Mat_Transport[[#This Row],[NUM]])-ROW($A$19))</f>
        <v/>
      </c>
      <c r="B87" s="33"/>
      <c r="C87" s="98"/>
      <c r="D87" s="99"/>
      <c r="E87" s="98"/>
      <c r="F87" s="95"/>
      <c r="G87" s="27"/>
      <c r="H87" s="105"/>
      <c r="I87" s="111">
        <f>IF(Mat_Transport[[#This Row],[MOTIF]]="",0,Mat_Transport[[#This Row],[MONTANT HTVA REALISE]])</f>
        <v>0</v>
      </c>
      <c r="J87" s="32"/>
      <c r="L87" s="55">
        <f t="shared" si="2"/>
        <v>0</v>
      </c>
    </row>
    <row r="88" spans="1:12" ht="15.75" thickBot="1">
      <c r="A88" s="204" t="str">
        <f>IF(ISBLANK(Mat_Transport[[#This Row],[DATE]]),"",ROW(Mat_Transport[[#This Row],[NUM]])-ROW($A$19))</f>
        <v/>
      </c>
      <c r="B88" s="33"/>
      <c r="C88" s="98"/>
      <c r="D88" s="99"/>
      <c r="E88" s="98"/>
      <c r="F88" s="95"/>
      <c r="G88" s="27"/>
      <c r="H88" s="105"/>
      <c r="I88" s="111">
        <f>IF(Mat_Transport[[#This Row],[MOTIF]]="",0,Mat_Transport[[#This Row],[MONTANT HTVA REALISE]])</f>
        <v>0</v>
      </c>
      <c r="J88" s="32"/>
      <c r="L88" s="55">
        <f t="shared" si="2"/>
        <v>0</v>
      </c>
    </row>
    <row r="89" spans="1:12" ht="15.75" thickBot="1">
      <c r="A89" s="204" t="str">
        <f>IF(ISBLANK(Mat_Transport[[#This Row],[DATE]]),"",ROW(Mat_Transport[[#This Row],[NUM]])-ROW($A$19))</f>
        <v/>
      </c>
      <c r="B89" s="33"/>
      <c r="C89" s="98"/>
      <c r="D89" s="99"/>
      <c r="E89" s="98"/>
      <c r="F89" s="95"/>
      <c r="G89" s="27"/>
      <c r="H89" s="105"/>
      <c r="I89" s="111">
        <f>IF(Mat_Transport[[#This Row],[MOTIF]]="",0,Mat_Transport[[#This Row],[MONTANT HTVA REALISE]])</f>
        <v>0</v>
      </c>
      <c r="J89" s="32"/>
      <c r="L89" s="55">
        <f t="shared" ref="L89:L152" si="3">+F89-I89</f>
        <v>0</v>
      </c>
    </row>
    <row r="90" spans="1:12" ht="15.75" thickBot="1">
      <c r="A90" s="204" t="str">
        <f>IF(ISBLANK(Mat_Transport[[#This Row],[DATE]]),"",ROW(Mat_Transport[[#This Row],[NUM]])-ROW($A$19))</f>
        <v/>
      </c>
      <c r="B90" s="33"/>
      <c r="C90" s="98"/>
      <c r="D90" s="99"/>
      <c r="E90" s="98"/>
      <c r="F90" s="95"/>
      <c r="G90" s="27"/>
      <c r="H90" s="105"/>
      <c r="I90" s="111">
        <f>IF(Mat_Transport[[#This Row],[MOTIF]]="",0,Mat_Transport[[#This Row],[MONTANT HTVA REALISE]])</f>
        <v>0</v>
      </c>
      <c r="J90" s="32"/>
      <c r="L90" s="55">
        <f t="shared" si="3"/>
        <v>0</v>
      </c>
    </row>
    <row r="91" spans="1:12" ht="15.75" thickBot="1">
      <c r="A91" s="204" t="str">
        <f>IF(ISBLANK(Mat_Transport[[#This Row],[DATE]]),"",ROW(Mat_Transport[[#This Row],[NUM]])-ROW($A$19))</f>
        <v/>
      </c>
      <c r="B91" s="33"/>
      <c r="C91" s="98"/>
      <c r="D91" s="99"/>
      <c r="E91" s="98"/>
      <c r="F91" s="95"/>
      <c r="G91" s="27"/>
      <c r="H91" s="105"/>
      <c r="I91" s="111">
        <f>IF(Mat_Transport[[#This Row],[MOTIF]]="",0,Mat_Transport[[#This Row],[MONTANT HTVA REALISE]])</f>
        <v>0</v>
      </c>
      <c r="J91" s="32"/>
      <c r="L91" s="55">
        <f t="shared" si="3"/>
        <v>0</v>
      </c>
    </row>
    <row r="92" spans="1:12" ht="15.75" thickBot="1">
      <c r="A92" s="204" t="str">
        <f>IF(ISBLANK(Mat_Transport[[#This Row],[DATE]]),"",ROW(Mat_Transport[[#This Row],[NUM]])-ROW($A$19))</f>
        <v/>
      </c>
      <c r="B92" s="33"/>
      <c r="C92" s="98"/>
      <c r="D92" s="99"/>
      <c r="E92" s="98"/>
      <c r="F92" s="95"/>
      <c r="G92" s="27"/>
      <c r="H92" s="105"/>
      <c r="I92" s="111">
        <f>IF(Mat_Transport[[#This Row],[MOTIF]]="",0,Mat_Transport[[#This Row],[MONTANT HTVA REALISE]])</f>
        <v>0</v>
      </c>
      <c r="J92" s="32"/>
      <c r="L92" s="55">
        <f t="shared" si="3"/>
        <v>0</v>
      </c>
    </row>
    <row r="93" spans="1:12" ht="15.75" thickBot="1">
      <c r="A93" s="204" t="str">
        <f>IF(ISBLANK(Mat_Transport[[#This Row],[DATE]]),"",ROW(Mat_Transport[[#This Row],[NUM]])-ROW($A$19))</f>
        <v/>
      </c>
      <c r="B93" s="33"/>
      <c r="C93" s="98"/>
      <c r="D93" s="99"/>
      <c r="E93" s="98"/>
      <c r="F93" s="95"/>
      <c r="G93" s="27"/>
      <c r="H93" s="105"/>
      <c r="I93" s="111">
        <f>IF(Mat_Transport[[#This Row],[MOTIF]]="",0,Mat_Transport[[#This Row],[MONTANT HTVA REALISE]])</f>
        <v>0</v>
      </c>
      <c r="J93" s="32"/>
      <c r="L93" s="55">
        <f t="shared" si="3"/>
        <v>0</v>
      </c>
    </row>
    <row r="94" spans="1:12" ht="15.75" thickBot="1">
      <c r="A94" s="204" t="str">
        <f>IF(ISBLANK(Mat_Transport[[#This Row],[DATE]]),"",ROW(Mat_Transport[[#This Row],[NUM]])-ROW($A$19))</f>
        <v/>
      </c>
      <c r="B94" s="33"/>
      <c r="C94" s="98"/>
      <c r="D94" s="99"/>
      <c r="E94" s="98"/>
      <c r="F94" s="95"/>
      <c r="G94" s="27"/>
      <c r="H94" s="105"/>
      <c r="I94" s="111">
        <f>IF(Mat_Transport[[#This Row],[MOTIF]]="",0,Mat_Transport[[#This Row],[MONTANT HTVA REALISE]])</f>
        <v>0</v>
      </c>
      <c r="J94" s="32"/>
      <c r="L94" s="55">
        <f t="shared" si="3"/>
        <v>0</v>
      </c>
    </row>
    <row r="95" spans="1:12" ht="15.75" thickBot="1">
      <c r="A95" s="204" t="str">
        <f>IF(ISBLANK(Mat_Transport[[#This Row],[DATE]]),"",ROW(Mat_Transport[[#This Row],[NUM]])-ROW($A$19))</f>
        <v/>
      </c>
      <c r="B95" s="33"/>
      <c r="C95" s="98"/>
      <c r="D95" s="99"/>
      <c r="E95" s="98"/>
      <c r="F95" s="95"/>
      <c r="G95" s="27"/>
      <c r="H95" s="105"/>
      <c r="I95" s="111">
        <f>IF(Mat_Transport[[#This Row],[MOTIF]]="",0,Mat_Transport[[#This Row],[MONTANT HTVA REALISE]])</f>
        <v>0</v>
      </c>
      <c r="J95" s="32"/>
      <c r="L95" s="55">
        <f t="shared" si="3"/>
        <v>0</v>
      </c>
    </row>
    <row r="96" spans="1:12" ht="15.75" thickBot="1">
      <c r="A96" s="204" t="str">
        <f>IF(ISBLANK(Mat_Transport[[#This Row],[DATE]]),"",ROW(Mat_Transport[[#This Row],[NUM]])-ROW($A$19))</f>
        <v/>
      </c>
      <c r="B96" s="33"/>
      <c r="C96" s="98"/>
      <c r="D96" s="99"/>
      <c r="E96" s="98"/>
      <c r="F96" s="95"/>
      <c r="G96" s="27"/>
      <c r="H96" s="105"/>
      <c r="I96" s="111">
        <f>IF(Mat_Transport[[#This Row],[MOTIF]]="",0,Mat_Transport[[#This Row],[MONTANT HTVA REALISE]])</f>
        <v>0</v>
      </c>
      <c r="J96" s="32"/>
      <c r="L96" s="55">
        <f t="shared" si="3"/>
        <v>0</v>
      </c>
    </row>
    <row r="97" spans="1:12" ht="15.75" thickBot="1">
      <c r="A97" s="204" t="str">
        <f>IF(ISBLANK(Mat_Transport[[#This Row],[DATE]]),"",ROW(Mat_Transport[[#This Row],[NUM]])-ROW($A$19))</f>
        <v/>
      </c>
      <c r="B97" s="33"/>
      <c r="C97" s="98"/>
      <c r="D97" s="99"/>
      <c r="E97" s="98"/>
      <c r="F97" s="95"/>
      <c r="G97" s="27"/>
      <c r="H97" s="105"/>
      <c r="I97" s="111">
        <f>IF(Mat_Transport[[#This Row],[MOTIF]]="",0,Mat_Transport[[#This Row],[MONTANT HTVA REALISE]])</f>
        <v>0</v>
      </c>
      <c r="J97" s="32"/>
      <c r="L97" s="55">
        <f t="shared" si="3"/>
        <v>0</v>
      </c>
    </row>
    <row r="98" spans="1:12" ht="15.75" thickBot="1">
      <c r="A98" s="204" t="str">
        <f>IF(ISBLANK(Mat_Transport[[#This Row],[DATE]]),"",ROW(Mat_Transport[[#This Row],[NUM]])-ROW($A$19))</f>
        <v/>
      </c>
      <c r="B98" s="33"/>
      <c r="C98" s="98"/>
      <c r="D98" s="99"/>
      <c r="E98" s="98"/>
      <c r="F98" s="95"/>
      <c r="G98" s="27"/>
      <c r="H98" s="105"/>
      <c r="I98" s="111">
        <f>IF(Mat_Transport[[#This Row],[MOTIF]]="",0,Mat_Transport[[#This Row],[MONTANT HTVA REALISE]])</f>
        <v>0</v>
      </c>
      <c r="J98" s="32"/>
      <c r="L98" s="55">
        <f t="shared" si="3"/>
        <v>0</v>
      </c>
    </row>
    <row r="99" spans="1:12" ht="15.75" thickBot="1">
      <c r="A99" s="204" t="str">
        <f>IF(ISBLANK(Mat_Transport[[#This Row],[DATE]]),"",ROW(Mat_Transport[[#This Row],[NUM]])-ROW($A$19))</f>
        <v/>
      </c>
      <c r="B99" s="33"/>
      <c r="C99" s="98"/>
      <c r="D99" s="99"/>
      <c r="E99" s="98"/>
      <c r="F99" s="95"/>
      <c r="G99" s="27"/>
      <c r="H99" s="105"/>
      <c r="I99" s="111">
        <f>IF(Mat_Transport[[#This Row],[MOTIF]]="",0,Mat_Transport[[#This Row],[MONTANT HTVA REALISE]])</f>
        <v>0</v>
      </c>
      <c r="J99" s="32"/>
      <c r="L99" s="55">
        <f t="shared" si="3"/>
        <v>0</v>
      </c>
    </row>
    <row r="100" spans="1:12" ht="15.75" thickBot="1">
      <c r="A100" s="204" t="str">
        <f>IF(ISBLANK(Mat_Transport[[#This Row],[DATE]]),"",ROW(Mat_Transport[[#This Row],[NUM]])-ROW($A$19))</f>
        <v/>
      </c>
      <c r="B100" s="33"/>
      <c r="C100" s="98"/>
      <c r="D100" s="99"/>
      <c r="E100" s="98"/>
      <c r="F100" s="95"/>
      <c r="G100" s="27"/>
      <c r="H100" s="105"/>
      <c r="I100" s="111">
        <f>IF(Mat_Transport[[#This Row],[MOTIF]]="",0,Mat_Transport[[#This Row],[MONTANT HTVA REALISE]])</f>
        <v>0</v>
      </c>
      <c r="J100" s="32"/>
      <c r="L100" s="55">
        <f t="shared" si="3"/>
        <v>0</v>
      </c>
    </row>
    <row r="101" spans="1:12" ht="15.75" thickBot="1">
      <c r="A101" s="204" t="str">
        <f>IF(ISBLANK(Mat_Transport[[#This Row],[DATE]]),"",ROW(Mat_Transport[[#This Row],[NUM]])-ROW($A$19))</f>
        <v/>
      </c>
      <c r="B101" s="33"/>
      <c r="C101" s="98"/>
      <c r="D101" s="99"/>
      <c r="E101" s="98"/>
      <c r="F101" s="95"/>
      <c r="G101" s="27"/>
      <c r="H101" s="105"/>
      <c r="I101" s="111">
        <f>IF(Mat_Transport[[#This Row],[MOTIF]]="",0,Mat_Transport[[#This Row],[MONTANT HTVA REALISE]])</f>
        <v>0</v>
      </c>
      <c r="J101" s="32"/>
      <c r="L101" s="55">
        <f t="shared" si="3"/>
        <v>0</v>
      </c>
    </row>
    <row r="102" spans="1:12" ht="15.75" thickBot="1">
      <c r="A102" s="204" t="str">
        <f>IF(ISBLANK(Mat_Transport[[#This Row],[DATE]]),"",ROW(Mat_Transport[[#This Row],[NUM]])-ROW($A$19))</f>
        <v/>
      </c>
      <c r="B102" s="33"/>
      <c r="C102" s="98"/>
      <c r="D102" s="99"/>
      <c r="E102" s="98"/>
      <c r="F102" s="95"/>
      <c r="G102" s="27"/>
      <c r="H102" s="105"/>
      <c r="I102" s="111">
        <f>IF(Mat_Transport[[#This Row],[MOTIF]]="",0,Mat_Transport[[#This Row],[MONTANT HTVA REALISE]])</f>
        <v>0</v>
      </c>
      <c r="J102" s="32"/>
      <c r="L102" s="55">
        <f t="shared" si="3"/>
        <v>0</v>
      </c>
    </row>
    <row r="103" spans="1:12" ht="15.75" thickBot="1">
      <c r="A103" s="204" t="str">
        <f>IF(ISBLANK(Mat_Transport[[#This Row],[DATE]]),"",ROW(Mat_Transport[[#This Row],[NUM]])-ROW($A$19))</f>
        <v/>
      </c>
      <c r="B103" s="33"/>
      <c r="C103" s="98"/>
      <c r="D103" s="99"/>
      <c r="E103" s="98"/>
      <c r="F103" s="95"/>
      <c r="G103" s="27"/>
      <c r="H103" s="105"/>
      <c r="I103" s="111">
        <f>IF(Mat_Transport[[#This Row],[MOTIF]]="",0,Mat_Transport[[#This Row],[MONTANT HTVA REALISE]])</f>
        <v>0</v>
      </c>
      <c r="J103" s="32"/>
      <c r="L103" s="55">
        <f t="shared" si="3"/>
        <v>0</v>
      </c>
    </row>
    <row r="104" spans="1:12" ht="15.75" thickBot="1">
      <c r="A104" s="204" t="str">
        <f>IF(ISBLANK(Mat_Transport[[#This Row],[DATE]]),"",ROW(Mat_Transport[[#This Row],[NUM]])-ROW($A$19))</f>
        <v/>
      </c>
      <c r="B104" s="33"/>
      <c r="C104" s="98"/>
      <c r="D104" s="99"/>
      <c r="E104" s="98"/>
      <c r="F104" s="95"/>
      <c r="G104" s="27"/>
      <c r="H104" s="105"/>
      <c r="I104" s="111">
        <f>IF(Mat_Transport[[#This Row],[MOTIF]]="",0,Mat_Transport[[#This Row],[MONTANT HTVA REALISE]])</f>
        <v>0</v>
      </c>
      <c r="J104" s="32"/>
      <c r="L104" s="55">
        <f t="shared" si="3"/>
        <v>0</v>
      </c>
    </row>
    <row r="105" spans="1:12" ht="15.75" thickBot="1">
      <c r="A105" s="204" t="str">
        <f>IF(ISBLANK(Mat_Transport[[#This Row],[DATE]]),"",ROW(Mat_Transport[[#This Row],[NUM]])-ROW($A$19))</f>
        <v/>
      </c>
      <c r="B105" s="33"/>
      <c r="C105" s="98"/>
      <c r="D105" s="99"/>
      <c r="E105" s="98"/>
      <c r="F105" s="95"/>
      <c r="G105" s="27"/>
      <c r="H105" s="105"/>
      <c r="I105" s="111">
        <f>IF(Mat_Transport[[#This Row],[MOTIF]]="",0,Mat_Transport[[#This Row],[MONTANT HTVA REALISE]])</f>
        <v>0</v>
      </c>
      <c r="J105" s="32"/>
      <c r="L105" s="55">
        <f t="shared" si="3"/>
        <v>0</v>
      </c>
    </row>
    <row r="106" spans="1:12" ht="15.75" thickBot="1">
      <c r="A106" s="204" t="str">
        <f>IF(ISBLANK(Mat_Transport[[#This Row],[DATE]]),"",ROW(Mat_Transport[[#This Row],[NUM]])-ROW($A$19))</f>
        <v/>
      </c>
      <c r="B106" s="33"/>
      <c r="C106" s="98"/>
      <c r="D106" s="99"/>
      <c r="E106" s="98"/>
      <c r="F106" s="95"/>
      <c r="G106" s="27"/>
      <c r="H106" s="105"/>
      <c r="I106" s="111">
        <f>IF(Mat_Transport[[#This Row],[MOTIF]]="",0,Mat_Transport[[#This Row],[MONTANT HTVA REALISE]])</f>
        <v>0</v>
      </c>
      <c r="J106" s="32"/>
      <c r="L106" s="55">
        <f t="shared" si="3"/>
        <v>0</v>
      </c>
    </row>
    <row r="107" spans="1:12" ht="15.75" thickBot="1">
      <c r="A107" s="204" t="str">
        <f>IF(ISBLANK(Mat_Transport[[#This Row],[DATE]]),"",ROW(Mat_Transport[[#This Row],[NUM]])-ROW($A$19))</f>
        <v/>
      </c>
      <c r="B107" s="33"/>
      <c r="C107" s="98"/>
      <c r="D107" s="99"/>
      <c r="E107" s="98"/>
      <c r="F107" s="95"/>
      <c r="G107" s="27"/>
      <c r="H107" s="105"/>
      <c r="I107" s="111">
        <f>IF(Mat_Transport[[#This Row],[MOTIF]]="",0,Mat_Transport[[#This Row],[MONTANT HTVA REALISE]])</f>
        <v>0</v>
      </c>
      <c r="J107" s="32"/>
      <c r="L107" s="55">
        <f t="shared" si="3"/>
        <v>0</v>
      </c>
    </row>
    <row r="108" spans="1:12" ht="15.75" thickBot="1">
      <c r="A108" s="204" t="str">
        <f>IF(ISBLANK(Mat_Transport[[#This Row],[DATE]]),"",ROW(Mat_Transport[[#This Row],[NUM]])-ROW($A$19))</f>
        <v/>
      </c>
      <c r="B108" s="33"/>
      <c r="C108" s="98"/>
      <c r="D108" s="99"/>
      <c r="E108" s="98"/>
      <c r="F108" s="95"/>
      <c r="G108" s="27"/>
      <c r="H108" s="105"/>
      <c r="I108" s="111">
        <f>IF(Mat_Transport[[#This Row],[MOTIF]]="",0,Mat_Transport[[#This Row],[MONTANT HTVA REALISE]])</f>
        <v>0</v>
      </c>
      <c r="J108" s="32"/>
      <c r="L108" s="55">
        <f t="shared" si="3"/>
        <v>0</v>
      </c>
    </row>
    <row r="109" spans="1:12" ht="15.75" thickBot="1">
      <c r="A109" s="204" t="str">
        <f>IF(ISBLANK(Mat_Transport[[#This Row],[DATE]]),"",ROW(Mat_Transport[[#This Row],[NUM]])-ROW($A$19))</f>
        <v/>
      </c>
      <c r="B109" s="33"/>
      <c r="C109" s="98"/>
      <c r="D109" s="99"/>
      <c r="E109" s="98"/>
      <c r="F109" s="95"/>
      <c r="G109" s="27"/>
      <c r="H109" s="105"/>
      <c r="I109" s="111">
        <f>IF(Mat_Transport[[#This Row],[MOTIF]]="",0,Mat_Transport[[#This Row],[MONTANT HTVA REALISE]])</f>
        <v>0</v>
      </c>
      <c r="J109" s="32"/>
      <c r="L109" s="55">
        <f t="shared" si="3"/>
        <v>0</v>
      </c>
    </row>
    <row r="110" spans="1:12" ht="15.75" thickBot="1">
      <c r="A110" s="204" t="str">
        <f>IF(ISBLANK(Mat_Transport[[#This Row],[DATE]]),"",ROW(Mat_Transport[[#This Row],[NUM]])-ROW($A$19))</f>
        <v/>
      </c>
      <c r="B110" s="33"/>
      <c r="C110" s="98"/>
      <c r="D110" s="99"/>
      <c r="E110" s="98"/>
      <c r="F110" s="95"/>
      <c r="G110" s="27"/>
      <c r="H110" s="105"/>
      <c r="I110" s="111">
        <f>IF(Mat_Transport[[#This Row],[MOTIF]]="",0,Mat_Transport[[#This Row],[MONTANT HTVA REALISE]])</f>
        <v>0</v>
      </c>
      <c r="J110" s="32"/>
      <c r="L110" s="55">
        <f t="shared" si="3"/>
        <v>0</v>
      </c>
    </row>
    <row r="111" spans="1:12" ht="15.75" thickBot="1">
      <c r="A111" s="204" t="str">
        <f>IF(ISBLANK(Mat_Transport[[#This Row],[DATE]]),"",ROW(Mat_Transport[[#This Row],[NUM]])-ROW($A$19))</f>
        <v/>
      </c>
      <c r="B111" s="33"/>
      <c r="C111" s="98"/>
      <c r="D111" s="99"/>
      <c r="E111" s="98"/>
      <c r="F111" s="95"/>
      <c r="G111" s="27"/>
      <c r="H111" s="105"/>
      <c r="I111" s="111">
        <f>IF(Mat_Transport[[#This Row],[MOTIF]]="",0,Mat_Transport[[#This Row],[MONTANT HTVA REALISE]])</f>
        <v>0</v>
      </c>
      <c r="J111" s="32"/>
      <c r="L111" s="55">
        <f t="shared" si="3"/>
        <v>0</v>
      </c>
    </row>
    <row r="112" spans="1:12" ht="15.75" thickBot="1">
      <c r="A112" s="204" t="str">
        <f>IF(ISBLANK(Mat_Transport[[#This Row],[DATE]]),"",ROW(Mat_Transport[[#This Row],[NUM]])-ROW($A$19))</f>
        <v/>
      </c>
      <c r="B112" s="33"/>
      <c r="C112" s="98"/>
      <c r="D112" s="99"/>
      <c r="E112" s="98"/>
      <c r="F112" s="95"/>
      <c r="G112" s="27"/>
      <c r="H112" s="105"/>
      <c r="I112" s="111">
        <f>IF(Mat_Transport[[#This Row],[MOTIF]]="",0,Mat_Transport[[#This Row],[MONTANT HTVA REALISE]])</f>
        <v>0</v>
      </c>
      <c r="J112" s="32"/>
      <c r="L112" s="55">
        <f t="shared" si="3"/>
        <v>0</v>
      </c>
    </row>
    <row r="113" spans="1:12" ht="15.75" thickBot="1">
      <c r="A113" s="204" t="str">
        <f>IF(ISBLANK(Mat_Transport[[#This Row],[DATE]]),"",ROW(Mat_Transport[[#This Row],[NUM]])-ROW($A$19))</f>
        <v/>
      </c>
      <c r="B113" s="33"/>
      <c r="C113" s="98"/>
      <c r="D113" s="99"/>
      <c r="E113" s="98"/>
      <c r="F113" s="95"/>
      <c r="G113" s="27"/>
      <c r="H113" s="105"/>
      <c r="I113" s="111">
        <f>IF(Mat_Transport[[#This Row],[MOTIF]]="",0,Mat_Transport[[#This Row],[MONTANT HTVA REALISE]])</f>
        <v>0</v>
      </c>
      <c r="J113" s="32"/>
      <c r="L113" s="55">
        <f t="shared" si="3"/>
        <v>0</v>
      </c>
    </row>
    <row r="114" spans="1:12" ht="15.75" thickBot="1">
      <c r="A114" s="204" t="str">
        <f>IF(ISBLANK(Mat_Transport[[#This Row],[DATE]]),"",ROW(Mat_Transport[[#This Row],[NUM]])-ROW($A$19))</f>
        <v/>
      </c>
      <c r="B114" s="33"/>
      <c r="C114" s="98"/>
      <c r="D114" s="99"/>
      <c r="E114" s="98"/>
      <c r="F114" s="95"/>
      <c r="G114" s="27"/>
      <c r="H114" s="105"/>
      <c r="I114" s="111">
        <f>IF(Mat_Transport[[#This Row],[MOTIF]]="",0,Mat_Transport[[#This Row],[MONTANT HTVA REALISE]])</f>
        <v>0</v>
      </c>
      <c r="J114" s="32"/>
      <c r="L114" s="55">
        <f t="shared" si="3"/>
        <v>0</v>
      </c>
    </row>
    <row r="115" spans="1:12" ht="15.75" thickBot="1">
      <c r="A115" s="204" t="str">
        <f>IF(ISBLANK(Mat_Transport[[#This Row],[DATE]]),"",ROW(Mat_Transport[[#This Row],[NUM]])-ROW($A$19))</f>
        <v/>
      </c>
      <c r="B115" s="33"/>
      <c r="C115" s="98"/>
      <c r="D115" s="99"/>
      <c r="E115" s="98"/>
      <c r="F115" s="95"/>
      <c r="G115" s="27"/>
      <c r="H115" s="105"/>
      <c r="I115" s="111">
        <f>IF(Mat_Transport[[#This Row],[MOTIF]]="",0,Mat_Transport[[#This Row],[MONTANT HTVA REALISE]])</f>
        <v>0</v>
      </c>
      <c r="J115" s="32"/>
      <c r="L115" s="55">
        <f t="shared" si="3"/>
        <v>0</v>
      </c>
    </row>
    <row r="116" spans="1:12" ht="15.75" thickBot="1">
      <c r="A116" s="204" t="str">
        <f>IF(ISBLANK(Mat_Transport[[#This Row],[DATE]]),"",ROW(Mat_Transport[[#This Row],[NUM]])-ROW($A$19))</f>
        <v/>
      </c>
      <c r="B116" s="33"/>
      <c r="C116" s="98"/>
      <c r="D116" s="99"/>
      <c r="E116" s="98"/>
      <c r="F116" s="95"/>
      <c r="G116" s="27"/>
      <c r="H116" s="105"/>
      <c r="I116" s="111">
        <f>IF(Mat_Transport[[#This Row],[MOTIF]]="",0,Mat_Transport[[#This Row],[MONTANT HTVA REALISE]])</f>
        <v>0</v>
      </c>
      <c r="J116" s="32"/>
      <c r="L116" s="55">
        <f t="shared" si="3"/>
        <v>0</v>
      </c>
    </row>
    <row r="117" spans="1:12" ht="15.75" thickBot="1">
      <c r="A117" s="204" t="str">
        <f>IF(ISBLANK(Mat_Transport[[#This Row],[DATE]]),"",ROW(Mat_Transport[[#This Row],[NUM]])-ROW($A$19))</f>
        <v/>
      </c>
      <c r="B117" s="33"/>
      <c r="C117" s="98"/>
      <c r="D117" s="99"/>
      <c r="E117" s="98"/>
      <c r="F117" s="95"/>
      <c r="G117" s="27"/>
      <c r="H117" s="105"/>
      <c r="I117" s="111">
        <f>IF(Mat_Transport[[#This Row],[MOTIF]]="",0,Mat_Transport[[#This Row],[MONTANT HTVA REALISE]])</f>
        <v>0</v>
      </c>
      <c r="J117" s="32"/>
      <c r="L117" s="55">
        <f t="shared" si="3"/>
        <v>0</v>
      </c>
    </row>
    <row r="118" spans="1:12" ht="15.75" thickBot="1">
      <c r="A118" s="204" t="str">
        <f>IF(ISBLANK(Mat_Transport[[#This Row],[DATE]]),"",ROW(Mat_Transport[[#This Row],[NUM]])-ROW($A$19))</f>
        <v/>
      </c>
      <c r="B118" s="33"/>
      <c r="C118" s="98"/>
      <c r="D118" s="99"/>
      <c r="E118" s="98"/>
      <c r="F118" s="95"/>
      <c r="G118" s="27"/>
      <c r="H118" s="105"/>
      <c r="I118" s="111">
        <f>IF(Mat_Transport[[#This Row],[MOTIF]]="",0,Mat_Transport[[#This Row],[MONTANT HTVA REALISE]])</f>
        <v>0</v>
      </c>
      <c r="J118" s="32"/>
      <c r="L118" s="55">
        <f t="shared" si="3"/>
        <v>0</v>
      </c>
    </row>
    <row r="119" spans="1:12" ht="15.75" thickBot="1">
      <c r="A119" s="204" t="str">
        <f>IF(ISBLANK(Mat_Transport[[#This Row],[DATE]]),"",ROW(Mat_Transport[[#This Row],[NUM]])-ROW($A$19))</f>
        <v/>
      </c>
      <c r="B119" s="33"/>
      <c r="C119" s="98"/>
      <c r="D119" s="99"/>
      <c r="E119" s="98"/>
      <c r="F119" s="95"/>
      <c r="G119" s="27"/>
      <c r="H119" s="105"/>
      <c r="I119" s="111">
        <f>IF(Mat_Transport[[#This Row],[MOTIF]]="",0,Mat_Transport[[#This Row],[MONTANT HTVA REALISE]])</f>
        <v>0</v>
      </c>
      <c r="J119" s="32"/>
      <c r="L119" s="55">
        <f t="shared" si="3"/>
        <v>0</v>
      </c>
    </row>
    <row r="120" spans="1:12" ht="15.75" thickBot="1">
      <c r="A120" s="204" t="str">
        <f>IF(ISBLANK(Mat_Transport[[#This Row],[DATE]]),"",ROW(Mat_Transport[[#This Row],[NUM]])-ROW($A$19))</f>
        <v/>
      </c>
      <c r="B120" s="33"/>
      <c r="C120" s="98"/>
      <c r="D120" s="99"/>
      <c r="E120" s="98"/>
      <c r="F120" s="95"/>
      <c r="G120" s="27"/>
      <c r="H120" s="105"/>
      <c r="I120" s="111">
        <f>IF(Mat_Transport[[#This Row],[MOTIF]]="",0,Mat_Transport[[#This Row],[MONTANT HTVA REALISE]])</f>
        <v>0</v>
      </c>
      <c r="J120" s="32"/>
      <c r="L120" s="55">
        <f t="shared" si="3"/>
        <v>0</v>
      </c>
    </row>
    <row r="121" spans="1:12" ht="15.75" thickBot="1">
      <c r="A121" s="204" t="str">
        <f>IF(ISBLANK(Mat_Transport[[#This Row],[DATE]]),"",ROW(Mat_Transport[[#This Row],[NUM]])-ROW($A$19))</f>
        <v/>
      </c>
      <c r="B121" s="33"/>
      <c r="C121" s="98"/>
      <c r="D121" s="99"/>
      <c r="E121" s="98"/>
      <c r="F121" s="95"/>
      <c r="G121" s="27"/>
      <c r="H121" s="105"/>
      <c r="I121" s="111">
        <f>IF(Mat_Transport[[#This Row],[MOTIF]]="",0,Mat_Transport[[#This Row],[MONTANT HTVA REALISE]])</f>
        <v>0</v>
      </c>
      <c r="J121" s="32"/>
      <c r="L121" s="55">
        <f t="shared" si="3"/>
        <v>0</v>
      </c>
    </row>
    <row r="122" spans="1:12" ht="15.75" thickBot="1">
      <c r="A122" s="204" t="str">
        <f>IF(ISBLANK(Mat_Transport[[#This Row],[DATE]]),"",ROW(Mat_Transport[[#This Row],[NUM]])-ROW($A$19))</f>
        <v/>
      </c>
      <c r="B122" s="33"/>
      <c r="C122" s="98"/>
      <c r="D122" s="99"/>
      <c r="E122" s="98"/>
      <c r="F122" s="95"/>
      <c r="G122" s="27"/>
      <c r="H122" s="105"/>
      <c r="I122" s="111">
        <f>IF(Mat_Transport[[#This Row],[MOTIF]]="",0,Mat_Transport[[#This Row],[MONTANT HTVA REALISE]])</f>
        <v>0</v>
      </c>
      <c r="J122" s="32"/>
      <c r="L122" s="55">
        <f t="shared" si="3"/>
        <v>0</v>
      </c>
    </row>
    <row r="123" spans="1:12" ht="15.75" thickBot="1">
      <c r="A123" s="204" t="str">
        <f>IF(ISBLANK(Mat_Transport[[#This Row],[DATE]]),"",ROW(Mat_Transport[[#This Row],[NUM]])-ROW($A$19))</f>
        <v/>
      </c>
      <c r="B123" s="33"/>
      <c r="C123" s="98"/>
      <c r="D123" s="99"/>
      <c r="E123" s="98"/>
      <c r="F123" s="95"/>
      <c r="G123" s="27"/>
      <c r="H123" s="105"/>
      <c r="I123" s="111">
        <f>IF(Mat_Transport[[#This Row],[MOTIF]]="",0,Mat_Transport[[#This Row],[MONTANT HTVA REALISE]])</f>
        <v>0</v>
      </c>
      <c r="J123" s="32"/>
      <c r="L123" s="55">
        <f t="shared" si="3"/>
        <v>0</v>
      </c>
    </row>
    <row r="124" spans="1:12" ht="15.75" thickBot="1">
      <c r="A124" s="204" t="str">
        <f>IF(ISBLANK(Mat_Transport[[#This Row],[DATE]]),"",ROW(Mat_Transport[[#This Row],[NUM]])-ROW($A$19))</f>
        <v/>
      </c>
      <c r="B124" s="33"/>
      <c r="C124" s="98"/>
      <c r="D124" s="99"/>
      <c r="E124" s="98"/>
      <c r="F124" s="95"/>
      <c r="G124" s="27"/>
      <c r="H124" s="105"/>
      <c r="I124" s="111">
        <f>IF(Mat_Transport[[#This Row],[MOTIF]]="",0,Mat_Transport[[#This Row],[MONTANT HTVA REALISE]])</f>
        <v>0</v>
      </c>
      <c r="J124" s="32"/>
      <c r="L124" s="55">
        <f t="shared" si="3"/>
        <v>0</v>
      </c>
    </row>
    <row r="125" spans="1:12" ht="15.75" thickBot="1">
      <c r="A125" s="204" t="str">
        <f>IF(ISBLANK(Mat_Transport[[#This Row],[DATE]]),"",ROW(Mat_Transport[[#This Row],[NUM]])-ROW($A$19))</f>
        <v/>
      </c>
      <c r="B125" s="33"/>
      <c r="C125" s="98"/>
      <c r="D125" s="99"/>
      <c r="E125" s="98"/>
      <c r="F125" s="95"/>
      <c r="G125" s="27"/>
      <c r="H125" s="105"/>
      <c r="I125" s="111">
        <f>IF(Mat_Transport[[#This Row],[MOTIF]]="",0,Mat_Transport[[#This Row],[MONTANT HTVA REALISE]])</f>
        <v>0</v>
      </c>
      <c r="J125" s="32"/>
      <c r="L125" s="55">
        <f t="shared" si="3"/>
        <v>0</v>
      </c>
    </row>
    <row r="126" spans="1:12" ht="15.75" thickBot="1">
      <c r="A126" s="204" t="str">
        <f>IF(ISBLANK(Mat_Transport[[#This Row],[DATE]]),"",ROW(Mat_Transport[[#This Row],[NUM]])-ROW($A$19))</f>
        <v/>
      </c>
      <c r="B126" s="33"/>
      <c r="C126" s="98"/>
      <c r="D126" s="99"/>
      <c r="E126" s="98"/>
      <c r="F126" s="95"/>
      <c r="G126" s="27"/>
      <c r="H126" s="105"/>
      <c r="I126" s="111">
        <f>IF(Mat_Transport[[#This Row],[MOTIF]]="",0,Mat_Transport[[#This Row],[MONTANT HTVA REALISE]])</f>
        <v>0</v>
      </c>
      <c r="J126" s="32"/>
      <c r="L126" s="55">
        <f t="shared" si="3"/>
        <v>0</v>
      </c>
    </row>
    <row r="127" spans="1:12" ht="15.75" thickBot="1">
      <c r="A127" s="204" t="str">
        <f>IF(ISBLANK(Mat_Transport[[#This Row],[DATE]]),"",ROW(Mat_Transport[[#This Row],[NUM]])-ROW($A$19))</f>
        <v/>
      </c>
      <c r="B127" s="33"/>
      <c r="C127" s="98"/>
      <c r="D127" s="99"/>
      <c r="E127" s="98"/>
      <c r="F127" s="95"/>
      <c r="G127" s="27"/>
      <c r="H127" s="105"/>
      <c r="I127" s="111">
        <f>IF(Mat_Transport[[#This Row],[MOTIF]]="",0,Mat_Transport[[#This Row],[MONTANT HTVA REALISE]])</f>
        <v>0</v>
      </c>
      <c r="J127" s="32"/>
      <c r="L127" s="55">
        <f t="shared" si="3"/>
        <v>0</v>
      </c>
    </row>
    <row r="128" spans="1:12" ht="15.75" thickBot="1">
      <c r="A128" s="204" t="str">
        <f>IF(ISBLANK(Mat_Transport[[#This Row],[DATE]]),"",ROW(Mat_Transport[[#This Row],[NUM]])-ROW($A$19))</f>
        <v/>
      </c>
      <c r="B128" s="33"/>
      <c r="C128" s="98"/>
      <c r="D128" s="99"/>
      <c r="E128" s="98"/>
      <c r="F128" s="95"/>
      <c r="G128" s="27"/>
      <c r="H128" s="105"/>
      <c r="I128" s="111">
        <f>IF(Mat_Transport[[#This Row],[MOTIF]]="",0,Mat_Transport[[#This Row],[MONTANT HTVA REALISE]])</f>
        <v>0</v>
      </c>
      <c r="J128" s="32"/>
      <c r="L128" s="55">
        <f t="shared" si="3"/>
        <v>0</v>
      </c>
    </row>
    <row r="129" spans="1:12" ht="15.75" thickBot="1">
      <c r="A129" s="204" t="str">
        <f>IF(ISBLANK(Mat_Transport[[#This Row],[DATE]]),"",ROW(Mat_Transport[[#This Row],[NUM]])-ROW($A$19))</f>
        <v/>
      </c>
      <c r="B129" s="33"/>
      <c r="C129" s="98"/>
      <c r="D129" s="99"/>
      <c r="E129" s="98"/>
      <c r="F129" s="95"/>
      <c r="G129" s="27"/>
      <c r="H129" s="105"/>
      <c r="I129" s="111">
        <f>IF(Mat_Transport[[#This Row],[MOTIF]]="",0,Mat_Transport[[#This Row],[MONTANT HTVA REALISE]])</f>
        <v>0</v>
      </c>
      <c r="J129" s="32"/>
      <c r="L129" s="55">
        <f t="shared" si="3"/>
        <v>0</v>
      </c>
    </row>
    <row r="130" spans="1:12" ht="15.75" thickBot="1">
      <c r="A130" s="204" t="str">
        <f>IF(ISBLANK(Mat_Transport[[#This Row],[DATE]]),"",ROW(Mat_Transport[[#This Row],[NUM]])-ROW($A$19))</f>
        <v/>
      </c>
      <c r="B130" s="33"/>
      <c r="C130" s="98"/>
      <c r="D130" s="99"/>
      <c r="E130" s="98"/>
      <c r="F130" s="95"/>
      <c r="G130" s="27"/>
      <c r="H130" s="105"/>
      <c r="I130" s="111">
        <f>IF(Mat_Transport[[#This Row],[MOTIF]]="",0,Mat_Transport[[#This Row],[MONTANT HTVA REALISE]])</f>
        <v>0</v>
      </c>
      <c r="J130" s="32"/>
      <c r="L130" s="55">
        <f t="shared" si="3"/>
        <v>0</v>
      </c>
    </row>
    <row r="131" spans="1:12" ht="15.75" thickBot="1">
      <c r="A131" s="204" t="str">
        <f>IF(ISBLANK(Mat_Transport[[#This Row],[DATE]]),"",ROW(Mat_Transport[[#This Row],[NUM]])-ROW($A$19))</f>
        <v/>
      </c>
      <c r="B131" s="33"/>
      <c r="C131" s="98"/>
      <c r="D131" s="99"/>
      <c r="E131" s="98"/>
      <c r="F131" s="95"/>
      <c r="G131" s="27"/>
      <c r="H131" s="105"/>
      <c r="I131" s="111">
        <f>IF(Mat_Transport[[#This Row],[MOTIF]]="",0,Mat_Transport[[#This Row],[MONTANT HTVA REALISE]])</f>
        <v>0</v>
      </c>
      <c r="J131" s="32"/>
      <c r="L131" s="55">
        <f t="shared" si="3"/>
        <v>0</v>
      </c>
    </row>
    <row r="132" spans="1:12" ht="15.75" thickBot="1">
      <c r="A132" s="204" t="str">
        <f>IF(ISBLANK(Mat_Transport[[#This Row],[DATE]]),"",ROW(Mat_Transport[[#This Row],[NUM]])-ROW($A$19))</f>
        <v/>
      </c>
      <c r="B132" s="33"/>
      <c r="C132" s="98"/>
      <c r="D132" s="99"/>
      <c r="E132" s="98"/>
      <c r="F132" s="95"/>
      <c r="G132" s="27"/>
      <c r="H132" s="105"/>
      <c r="I132" s="111">
        <f>IF(Mat_Transport[[#This Row],[MOTIF]]="",0,Mat_Transport[[#This Row],[MONTANT HTVA REALISE]])</f>
        <v>0</v>
      </c>
      <c r="J132" s="32"/>
      <c r="L132" s="55">
        <f t="shared" si="3"/>
        <v>0</v>
      </c>
    </row>
    <row r="133" spans="1:12" ht="15.75" thickBot="1">
      <c r="A133" s="204" t="str">
        <f>IF(ISBLANK(Mat_Transport[[#This Row],[DATE]]),"",ROW(Mat_Transport[[#This Row],[NUM]])-ROW($A$19))</f>
        <v/>
      </c>
      <c r="B133" s="33"/>
      <c r="C133" s="98"/>
      <c r="D133" s="99"/>
      <c r="E133" s="98"/>
      <c r="F133" s="95"/>
      <c r="G133" s="27"/>
      <c r="H133" s="105"/>
      <c r="I133" s="111">
        <f>IF(Mat_Transport[[#This Row],[MOTIF]]="",0,Mat_Transport[[#This Row],[MONTANT HTVA REALISE]])</f>
        <v>0</v>
      </c>
      <c r="J133" s="32"/>
      <c r="L133" s="55">
        <f t="shared" si="3"/>
        <v>0</v>
      </c>
    </row>
    <row r="134" spans="1:12" ht="15.75" thickBot="1">
      <c r="A134" s="204" t="str">
        <f>IF(ISBLANK(Mat_Transport[[#This Row],[DATE]]),"",ROW(Mat_Transport[[#This Row],[NUM]])-ROW($A$19))</f>
        <v/>
      </c>
      <c r="B134" s="33"/>
      <c r="C134" s="98"/>
      <c r="D134" s="99"/>
      <c r="E134" s="98"/>
      <c r="F134" s="95"/>
      <c r="G134" s="27"/>
      <c r="H134" s="105"/>
      <c r="I134" s="111">
        <f>IF(Mat_Transport[[#This Row],[MOTIF]]="",0,Mat_Transport[[#This Row],[MONTANT HTVA REALISE]])</f>
        <v>0</v>
      </c>
      <c r="J134" s="32"/>
      <c r="L134" s="55">
        <f t="shared" si="3"/>
        <v>0</v>
      </c>
    </row>
    <row r="135" spans="1:12" ht="15.75" thickBot="1">
      <c r="A135" s="204" t="str">
        <f>IF(ISBLANK(Mat_Transport[[#This Row],[DATE]]),"",ROW(Mat_Transport[[#This Row],[NUM]])-ROW($A$19))</f>
        <v/>
      </c>
      <c r="B135" s="33"/>
      <c r="C135" s="98"/>
      <c r="D135" s="99"/>
      <c r="E135" s="98"/>
      <c r="F135" s="95"/>
      <c r="G135" s="27"/>
      <c r="H135" s="105"/>
      <c r="I135" s="111">
        <f>IF(Mat_Transport[[#This Row],[MOTIF]]="",0,Mat_Transport[[#This Row],[MONTANT HTVA REALISE]])</f>
        <v>0</v>
      </c>
      <c r="J135" s="32"/>
      <c r="L135" s="55">
        <f t="shared" si="3"/>
        <v>0</v>
      </c>
    </row>
    <row r="136" spans="1:12" ht="15.75" thickBot="1">
      <c r="A136" s="204" t="str">
        <f>IF(ISBLANK(Mat_Transport[[#This Row],[DATE]]),"",ROW(Mat_Transport[[#This Row],[NUM]])-ROW($A$19))</f>
        <v/>
      </c>
      <c r="B136" s="33"/>
      <c r="C136" s="98"/>
      <c r="D136" s="99"/>
      <c r="E136" s="98"/>
      <c r="F136" s="95"/>
      <c r="G136" s="27"/>
      <c r="H136" s="105"/>
      <c r="I136" s="111">
        <f>IF(Mat_Transport[[#This Row],[MOTIF]]="",0,Mat_Transport[[#This Row],[MONTANT HTVA REALISE]])</f>
        <v>0</v>
      </c>
      <c r="J136" s="32"/>
      <c r="L136" s="55">
        <f t="shared" si="3"/>
        <v>0</v>
      </c>
    </row>
    <row r="137" spans="1:12" ht="15.75" thickBot="1">
      <c r="A137" s="204" t="str">
        <f>IF(ISBLANK(Mat_Transport[[#This Row],[DATE]]),"",ROW(Mat_Transport[[#This Row],[NUM]])-ROW($A$19))</f>
        <v/>
      </c>
      <c r="B137" s="33"/>
      <c r="C137" s="98"/>
      <c r="D137" s="99"/>
      <c r="E137" s="98"/>
      <c r="F137" s="95"/>
      <c r="G137" s="27"/>
      <c r="H137" s="105"/>
      <c r="I137" s="111">
        <f>IF(Mat_Transport[[#This Row],[MOTIF]]="",0,Mat_Transport[[#This Row],[MONTANT HTVA REALISE]])</f>
        <v>0</v>
      </c>
      <c r="J137" s="32"/>
      <c r="L137" s="55">
        <f t="shared" si="3"/>
        <v>0</v>
      </c>
    </row>
    <row r="138" spans="1:12" ht="15.75" thickBot="1">
      <c r="A138" s="204" t="str">
        <f>IF(ISBLANK(Mat_Transport[[#This Row],[DATE]]),"",ROW(Mat_Transport[[#This Row],[NUM]])-ROW($A$19))</f>
        <v/>
      </c>
      <c r="B138" s="33"/>
      <c r="C138" s="98"/>
      <c r="D138" s="99"/>
      <c r="E138" s="98"/>
      <c r="F138" s="95"/>
      <c r="G138" s="27"/>
      <c r="H138" s="105"/>
      <c r="I138" s="111">
        <f>IF(Mat_Transport[[#This Row],[MOTIF]]="",0,Mat_Transport[[#This Row],[MONTANT HTVA REALISE]])</f>
        <v>0</v>
      </c>
      <c r="J138" s="32"/>
      <c r="L138" s="55">
        <f t="shared" si="3"/>
        <v>0</v>
      </c>
    </row>
    <row r="139" spans="1:12" ht="15.75" thickBot="1">
      <c r="A139" s="204" t="str">
        <f>IF(ISBLANK(Mat_Transport[[#This Row],[DATE]]),"",ROW(Mat_Transport[[#This Row],[NUM]])-ROW($A$19))</f>
        <v/>
      </c>
      <c r="B139" s="33"/>
      <c r="C139" s="98"/>
      <c r="D139" s="99"/>
      <c r="E139" s="98"/>
      <c r="F139" s="95"/>
      <c r="G139" s="27"/>
      <c r="H139" s="105"/>
      <c r="I139" s="111">
        <f>IF(Mat_Transport[[#This Row],[MOTIF]]="",0,Mat_Transport[[#This Row],[MONTANT HTVA REALISE]])</f>
        <v>0</v>
      </c>
      <c r="J139" s="32"/>
      <c r="L139" s="55">
        <f t="shared" si="3"/>
        <v>0</v>
      </c>
    </row>
    <row r="140" spans="1:12" ht="15.75" thickBot="1">
      <c r="A140" s="204" t="str">
        <f>IF(ISBLANK(Mat_Transport[[#This Row],[DATE]]),"",ROW(Mat_Transport[[#This Row],[NUM]])-ROW($A$19))</f>
        <v/>
      </c>
      <c r="B140" s="33"/>
      <c r="C140" s="98"/>
      <c r="D140" s="99"/>
      <c r="E140" s="98"/>
      <c r="F140" s="95"/>
      <c r="G140" s="27"/>
      <c r="H140" s="105"/>
      <c r="I140" s="111">
        <f>IF(Mat_Transport[[#This Row],[MOTIF]]="",0,Mat_Transport[[#This Row],[MONTANT HTVA REALISE]])</f>
        <v>0</v>
      </c>
      <c r="J140" s="32"/>
      <c r="L140" s="55">
        <f t="shared" si="3"/>
        <v>0</v>
      </c>
    </row>
    <row r="141" spans="1:12" ht="15.75" thickBot="1">
      <c r="A141" s="204" t="str">
        <f>IF(ISBLANK(Mat_Transport[[#This Row],[DATE]]),"",ROW(Mat_Transport[[#This Row],[NUM]])-ROW($A$19))</f>
        <v/>
      </c>
      <c r="B141" s="33"/>
      <c r="C141" s="98"/>
      <c r="D141" s="99"/>
      <c r="E141" s="98"/>
      <c r="F141" s="95"/>
      <c r="G141" s="27"/>
      <c r="H141" s="105"/>
      <c r="I141" s="111">
        <f>IF(Mat_Transport[[#This Row],[MOTIF]]="",0,Mat_Transport[[#This Row],[MONTANT HTVA REALISE]])</f>
        <v>0</v>
      </c>
      <c r="J141" s="32"/>
      <c r="L141" s="55">
        <f t="shared" si="3"/>
        <v>0</v>
      </c>
    </row>
    <row r="142" spans="1:12" ht="15.75" thickBot="1">
      <c r="A142" s="204" t="str">
        <f>IF(ISBLANK(Mat_Transport[[#This Row],[DATE]]),"",ROW(Mat_Transport[[#This Row],[NUM]])-ROW($A$19))</f>
        <v/>
      </c>
      <c r="B142" s="33"/>
      <c r="C142" s="98"/>
      <c r="D142" s="99"/>
      <c r="E142" s="98"/>
      <c r="F142" s="95"/>
      <c r="G142" s="27"/>
      <c r="H142" s="105"/>
      <c r="I142" s="111">
        <f>IF(Mat_Transport[[#This Row],[MOTIF]]="",0,Mat_Transport[[#This Row],[MONTANT HTVA REALISE]])</f>
        <v>0</v>
      </c>
      <c r="J142" s="32"/>
      <c r="L142" s="55">
        <f t="shared" si="3"/>
        <v>0</v>
      </c>
    </row>
    <row r="143" spans="1:12" ht="15.75" thickBot="1">
      <c r="A143" s="204" t="str">
        <f>IF(ISBLANK(Mat_Transport[[#This Row],[DATE]]),"",ROW(Mat_Transport[[#This Row],[NUM]])-ROW($A$19))</f>
        <v/>
      </c>
      <c r="B143" s="33"/>
      <c r="C143" s="98"/>
      <c r="D143" s="99"/>
      <c r="E143" s="98"/>
      <c r="F143" s="95"/>
      <c r="G143" s="27"/>
      <c r="H143" s="105"/>
      <c r="I143" s="111">
        <f>IF(Mat_Transport[[#This Row],[MOTIF]]="",0,Mat_Transport[[#This Row],[MONTANT HTVA REALISE]])</f>
        <v>0</v>
      </c>
      <c r="J143" s="32"/>
      <c r="L143" s="55">
        <f t="shared" si="3"/>
        <v>0</v>
      </c>
    </row>
    <row r="144" spans="1:12" ht="15.75" thickBot="1">
      <c r="A144" s="204" t="str">
        <f>IF(ISBLANK(Mat_Transport[[#This Row],[DATE]]),"",ROW(Mat_Transport[[#This Row],[NUM]])-ROW($A$19))</f>
        <v/>
      </c>
      <c r="B144" s="33"/>
      <c r="C144" s="98"/>
      <c r="D144" s="99"/>
      <c r="E144" s="98"/>
      <c r="F144" s="95"/>
      <c r="G144" s="27"/>
      <c r="H144" s="105"/>
      <c r="I144" s="111">
        <f>IF(Mat_Transport[[#This Row],[MOTIF]]="",0,Mat_Transport[[#This Row],[MONTANT HTVA REALISE]])</f>
        <v>0</v>
      </c>
      <c r="J144" s="32"/>
      <c r="L144" s="55">
        <f t="shared" si="3"/>
        <v>0</v>
      </c>
    </row>
    <row r="145" spans="1:12" ht="15.75" thickBot="1">
      <c r="A145" s="204" t="str">
        <f>IF(ISBLANK(Mat_Transport[[#This Row],[DATE]]),"",ROW(Mat_Transport[[#This Row],[NUM]])-ROW($A$19))</f>
        <v/>
      </c>
      <c r="B145" s="33"/>
      <c r="C145" s="98"/>
      <c r="D145" s="99"/>
      <c r="E145" s="98"/>
      <c r="F145" s="95"/>
      <c r="G145" s="27"/>
      <c r="H145" s="105"/>
      <c r="I145" s="111">
        <f>IF(Mat_Transport[[#This Row],[MOTIF]]="",0,Mat_Transport[[#This Row],[MONTANT HTVA REALISE]])</f>
        <v>0</v>
      </c>
      <c r="J145" s="32"/>
      <c r="L145" s="55">
        <f t="shared" si="3"/>
        <v>0</v>
      </c>
    </row>
    <row r="146" spans="1:12" ht="15.75" thickBot="1">
      <c r="A146" s="204" t="str">
        <f>IF(ISBLANK(Mat_Transport[[#This Row],[DATE]]),"",ROW(Mat_Transport[[#This Row],[NUM]])-ROW($A$19))</f>
        <v/>
      </c>
      <c r="B146" s="33"/>
      <c r="C146" s="98"/>
      <c r="D146" s="99"/>
      <c r="E146" s="98"/>
      <c r="F146" s="95"/>
      <c r="G146" s="27"/>
      <c r="H146" s="105"/>
      <c r="I146" s="111">
        <f>IF(Mat_Transport[[#This Row],[MOTIF]]="",0,Mat_Transport[[#This Row],[MONTANT HTVA REALISE]])</f>
        <v>0</v>
      </c>
      <c r="J146" s="32"/>
      <c r="L146" s="55">
        <f t="shared" si="3"/>
        <v>0</v>
      </c>
    </row>
    <row r="147" spans="1:12" ht="15.75" thickBot="1">
      <c r="A147" s="204" t="str">
        <f>IF(ISBLANK(Mat_Transport[[#This Row],[DATE]]),"",ROW(Mat_Transport[[#This Row],[NUM]])-ROW($A$19))</f>
        <v/>
      </c>
      <c r="B147" s="33"/>
      <c r="C147" s="98"/>
      <c r="D147" s="99"/>
      <c r="E147" s="98"/>
      <c r="F147" s="95"/>
      <c r="G147" s="27"/>
      <c r="H147" s="105"/>
      <c r="I147" s="111">
        <f>IF(Mat_Transport[[#This Row],[MOTIF]]="",0,Mat_Transport[[#This Row],[MONTANT HTVA REALISE]])</f>
        <v>0</v>
      </c>
      <c r="J147" s="32"/>
      <c r="L147" s="55">
        <f t="shared" si="3"/>
        <v>0</v>
      </c>
    </row>
    <row r="148" spans="1:12" ht="15.75" thickBot="1">
      <c r="A148" s="204" t="str">
        <f>IF(ISBLANK(Mat_Transport[[#This Row],[DATE]]),"",ROW(Mat_Transport[[#This Row],[NUM]])-ROW($A$19))</f>
        <v/>
      </c>
      <c r="B148" s="33"/>
      <c r="C148" s="98"/>
      <c r="D148" s="99"/>
      <c r="E148" s="98"/>
      <c r="F148" s="95"/>
      <c r="G148" s="27"/>
      <c r="H148" s="105"/>
      <c r="I148" s="111">
        <f>IF(Mat_Transport[[#This Row],[MOTIF]]="",0,Mat_Transport[[#This Row],[MONTANT HTVA REALISE]])</f>
        <v>0</v>
      </c>
      <c r="J148" s="32"/>
      <c r="L148" s="55">
        <f t="shared" si="3"/>
        <v>0</v>
      </c>
    </row>
    <row r="149" spans="1:12" ht="15.75" thickBot="1">
      <c r="A149" s="204" t="str">
        <f>IF(ISBLANK(Mat_Transport[[#This Row],[DATE]]),"",ROW(Mat_Transport[[#This Row],[NUM]])-ROW($A$19))</f>
        <v/>
      </c>
      <c r="B149" s="33"/>
      <c r="C149" s="98"/>
      <c r="D149" s="99"/>
      <c r="E149" s="98"/>
      <c r="F149" s="95"/>
      <c r="G149" s="27"/>
      <c r="H149" s="105"/>
      <c r="I149" s="111">
        <f>IF(Mat_Transport[[#This Row],[MOTIF]]="",0,Mat_Transport[[#This Row],[MONTANT HTVA REALISE]])</f>
        <v>0</v>
      </c>
      <c r="J149" s="32"/>
      <c r="L149" s="55">
        <f t="shared" si="3"/>
        <v>0</v>
      </c>
    </row>
    <row r="150" spans="1:12" ht="15.75" thickBot="1">
      <c r="A150" s="204" t="str">
        <f>IF(ISBLANK(Mat_Transport[[#This Row],[DATE]]),"",ROW(Mat_Transport[[#This Row],[NUM]])-ROW($A$19))</f>
        <v/>
      </c>
      <c r="B150" s="33"/>
      <c r="C150" s="98"/>
      <c r="D150" s="99"/>
      <c r="E150" s="98"/>
      <c r="F150" s="95"/>
      <c r="G150" s="27"/>
      <c r="H150" s="105"/>
      <c r="I150" s="111">
        <f>IF(Mat_Transport[[#This Row],[MOTIF]]="",0,Mat_Transport[[#This Row],[MONTANT HTVA REALISE]])</f>
        <v>0</v>
      </c>
      <c r="J150" s="32"/>
      <c r="L150" s="55">
        <f t="shared" si="3"/>
        <v>0</v>
      </c>
    </row>
    <row r="151" spans="1:12" ht="15.75" thickBot="1">
      <c r="A151" s="204" t="str">
        <f>IF(ISBLANK(Mat_Transport[[#This Row],[DATE]]),"",ROW(Mat_Transport[[#This Row],[NUM]])-ROW($A$19))</f>
        <v/>
      </c>
      <c r="B151" s="33"/>
      <c r="C151" s="98"/>
      <c r="D151" s="99"/>
      <c r="E151" s="98"/>
      <c r="F151" s="95"/>
      <c r="G151" s="27"/>
      <c r="H151" s="105"/>
      <c r="I151" s="111">
        <f>IF(Mat_Transport[[#This Row],[MOTIF]]="",0,Mat_Transport[[#This Row],[MONTANT HTVA REALISE]])</f>
        <v>0</v>
      </c>
      <c r="J151" s="32"/>
      <c r="L151" s="55">
        <f t="shared" si="3"/>
        <v>0</v>
      </c>
    </row>
    <row r="152" spans="1:12" ht="15.75" thickBot="1">
      <c r="A152" s="204" t="str">
        <f>IF(ISBLANK(Mat_Transport[[#This Row],[DATE]]),"",ROW(Mat_Transport[[#This Row],[NUM]])-ROW($A$19))</f>
        <v/>
      </c>
      <c r="B152" s="33"/>
      <c r="C152" s="98"/>
      <c r="D152" s="99"/>
      <c r="E152" s="98"/>
      <c r="F152" s="95"/>
      <c r="G152" s="27"/>
      <c r="H152" s="105"/>
      <c r="I152" s="111">
        <f>IF(Mat_Transport[[#This Row],[MOTIF]]="",0,Mat_Transport[[#This Row],[MONTANT HTVA REALISE]])</f>
        <v>0</v>
      </c>
      <c r="J152" s="32"/>
      <c r="L152" s="55">
        <f t="shared" si="3"/>
        <v>0</v>
      </c>
    </row>
    <row r="153" spans="1:12" ht="15.75" thickBot="1">
      <c r="A153" s="204" t="str">
        <f>IF(ISBLANK(Mat_Transport[[#This Row],[DATE]]),"",ROW(Mat_Transport[[#This Row],[NUM]])-ROW($A$19))</f>
        <v/>
      </c>
      <c r="B153" s="33"/>
      <c r="C153" s="98"/>
      <c r="D153" s="99"/>
      <c r="E153" s="98"/>
      <c r="F153" s="95"/>
      <c r="G153" s="27"/>
      <c r="H153" s="105"/>
      <c r="I153" s="111">
        <f>IF(Mat_Transport[[#This Row],[MOTIF]]="",0,Mat_Transport[[#This Row],[MONTANT HTVA REALISE]])</f>
        <v>0</v>
      </c>
      <c r="J153" s="32"/>
      <c r="L153" s="55">
        <f t="shared" ref="L153:L216" si="4">+F153-I153</f>
        <v>0</v>
      </c>
    </row>
    <row r="154" spans="1:12" ht="15.75" thickBot="1">
      <c r="A154" s="204" t="str">
        <f>IF(ISBLANK(Mat_Transport[[#This Row],[DATE]]),"",ROW(Mat_Transport[[#This Row],[NUM]])-ROW($A$19))</f>
        <v/>
      </c>
      <c r="B154" s="33"/>
      <c r="C154" s="98"/>
      <c r="D154" s="99"/>
      <c r="E154" s="98"/>
      <c r="F154" s="95"/>
      <c r="G154" s="27"/>
      <c r="H154" s="105"/>
      <c r="I154" s="111">
        <f>IF(Mat_Transport[[#This Row],[MOTIF]]="",0,Mat_Transport[[#This Row],[MONTANT HTVA REALISE]])</f>
        <v>0</v>
      </c>
      <c r="J154" s="32"/>
      <c r="L154" s="55">
        <f t="shared" si="4"/>
        <v>0</v>
      </c>
    </row>
    <row r="155" spans="1:12" ht="15.75" thickBot="1">
      <c r="A155" s="204" t="str">
        <f>IF(ISBLANK(Mat_Transport[[#This Row],[DATE]]),"",ROW(Mat_Transport[[#This Row],[NUM]])-ROW($A$19))</f>
        <v/>
      </c>
      <c r="B155" s="33"/>
      <c r="C155" s="98"/>
      <c r="D155" s="99"/>
      <c r="E155" s="98"/>
      <c r="F155" s="95"/>
      <c r="G155" s="27"/>
      <c r="H155" s="105"/>
      <c r="I155" s="111">
        <f>IF(Mat_Transport[[#This Row],[MOTIF]]="",0,Mat_Transport[[#This Row],[MONTANT HTVA REALISE]])</f>
        <v>0</v>
      </c>
      <c r="J155" s="32"/>
      <c r="L155" s="55">
        <f t="shared" si="4"/>
        <v>0</v>
      </c>
    </row>
    <row r="156" spans="1:12" ht="15.75" thickBot="1">
      <c r="A156" s="204" t="str">
        <f>IF(ISBLANK(Mat_Transport[[#This Row],[DATE]]),"",ROW(Mat_Transport[[#This Row],[NUM]])-ROW($A$19))</f>
        <v/>
      </c>
      <c r="B156" s="33"/>
      <c r="C156" s="98"/>
      <c r="D156" s="99"/>
      <c r="E156" s="98"/>
      <c r="F156" s="95"/>
      <c r="G156" s="27"/>
      <c r="H156" s="105"/>
      <c r="I156" s="111">
        <f>IF(Mat_Transport[[#This Row],[MOTIF]]="",0,Mat_Transport[[#This Row],[MONTANT HTVA REALISE]])</f>
        <v>0</v>
      </c>
      <c r="J156" s="32"/>
      <c r="L156" s="55">
        <f t="shared" si="4"/>
        <v>0</v>
      </c>
    </row>
    <row r="157" spans="1:12" ht="15.75" thickBot="1">
      <c r="A157" s="204" t="str">
        <f>IF(ISBLANK(Mat_Transport[[#This Row],[DATE]]),"",ROW(Mat_Transport[[#This Row],[NUM]])-ROW($A$19))</f>
        <v/>
      </c>
      <c r="B157" s="33"/>
      <c r="C157" s="98"/>
      <c r="D157" s="99"/>
      <c r="E157" s="98"/>
      <c r="F157" s="95"/>
      <c r="G157" s="27"/>
      <c r="H157" s="105"/>
      <c r="I157" s="111">
        <f>IF(Mat_Transport[[#This Row],[MOTIF]]="",0,Mat_Transport[[#This Row],[MONTANT HTVA REALISE]])</f>
        <v>0</v>
      </c>
      <c r="J157" s="32"/>
      <c r="L157" s="55">
        <f t="shared" si="4"/>
        <v>0</v>
      </c>
    </row>
    <row r="158" spans="1:12" ht="15.75" thickBot="1">
      <c r="A158" s="204" t="str">
        <f>IF(ISBLANK(Mat_Transport[[#This Row],[DATE]]),"",ROW(Mat_Transport[[#This Row],[NUM]])-ROW($A$19))</f>
        <v/>
      </c>
      <c r="B158" s="33"/>
      <c r="C158" s="98"/>
      <c r="D158" s="99"/>
      <c r="E158" s="98"/>
      <c r="F158" s="95"/>
      <c r="G158" s="27"/>
      <c r="H158" s="105"/>
      <c r="I158" s="111">
        <f>IF(Mat_Transport[[#This Row],[MOTIF]]="",0,Mat_Transport[[#This Row],[MONTANT HTVA REALISE]])</f>
        <v>0</v>
      </c>
      <c r="J158" s="32"/>
      <c r="L158" s="55">
        <f t="shared" si="4"/>
        <v>0</v>
      </c>
    </row>
    <row r="159" spans="1:12" ht="15.75" thickBot="1">
      <c r="A159" s="204" t="str">
        <f>IF(ISBLANK(Mat_Transport[[#This Row],[DATE]]),"",ROW(Mat_Transport[[#This Row],[NUM]])-ROW($A$19))</f>
        <v/>
      </c>
      <c r="B159" s="33"/>
      <c r="C159" s="98"/>
      <c r="D159" s="99"/>
      <c r="E159" s="98"/>
      <c r="F159" s="95"/>
      <c r="G159" s="27"/>
      <c r="H159" s="105"/>
      <c r="I159" s="111">
        <f>IF(Mat_Transport[[#This Row],[MOTIF]]="",0,Mat_Transport[[#This Row],[MONTANT HTVA REALISE]])</f>
        <v>0</v>
      </c>
      <c r="J159" s="32"/>
      <c r="L159" s="55">
        <f t="shared" si="4"/>
        <v>0</v>
      </c>
    </row>
    <row r="160" spans="1:12" ht="15.75" thickBot="1">
      <c r="A160" s="204" t="str">
        <f>IF(ISBLANK(Mat_Transport[[#This Row],[DATE]]),"",ROW(Mat_Transport[[#This Row],[NUM]])-ROW($A$19))</f>
        <v/>
      </c>
      <c r="B160" s="33"/>
      <c r="C160" s="98"/>
      <c r="D160" s="99"/>
      <c r="E160" s="98"/>
      <c r="F160" s="95"/>
      <c r="G160" s="27"/>
      <c r="H160" s="105"/>
      <c r="I160" s="111">
        <f>IF(Mat_Transport[[#This Row],[MOTIF]]="",0,Mat_Transport[[#This Row],[MONTANT HTVA REALISE]])</f>
        <v>0</v>
      </c>
      <c r="J160" s="32"/>
      <c r="L160" s="55">
        <f t="shared" si="4"/>
        <v>0</v>
      </c>
    </row>
    <row r="161" spans="1:12" ht="15.75" thickBot="1">
      <c r="A161" s="204" t="str">
        <f>IF(ISBLANK(Mat_Transport[[#This Row],[DATE]]),"",ROW(Mat_Transport[[#This Row],[NUM]])-ROW($A$19))</f>
        <v/>
      </c>
      <c r="B161" s="33"/>
      <c r="C161" s="98"/>
      <c r="D161" s="99"/>
      <c r="E161" s="98"/>
      <c r="F161" s="95"/>
      <c r="G161" s="27"/>
      <c r="H161" s="105"/>
      <c r="I161" s="111">
        <f>IF(Mat_Transport[[#This Row],[MOTIF]]="",0,Mat_Transport[[#This Row],[MONTANT HTVA REALISE]])</f>
        <v>0</v>
      </c>
      <c r="J161" s="32"/>
      <c r="L161" s="55">
        <f t="shared" si="4"/>
        <v>0</v>
      </c>
    </row>
    <row r="162" spans="1:12" ht="15.75" thickBot="1">
      <c r="A162" s="204" t="str">
        <f>IF(ISBLANK(Mat_Transport[[#This Row],[DATE]]),"",ROW(Mat_Transport[[#This Row],[NUM]])-ROW($A$19))</f>
        <v/>
      </c>
      <c r="B162" s="33"/>
      <c r="C162" s="98"/>
      <c r="D162" s="99"/>
      <c r="E162" s="98"/>
      <c r="F162" s="95"/>
      <c r="G162" s="27"/>
      <c r="H162" s="105"/>
      <c r="I162" s="111">
        <f>IF(Mat_Transport[[#This Row],[MOTIF]]="",0,Mat_Transport[[#This Row],[MONTANT HTVA REALISE]])</f>
        <v>0</v>
      </c>
      <c r="J162" s="32"/>
      <c r="L162" s="55">
        <f t="shared" si="4"/>
        <v>0</v>
      </c>
    </row>
    <row r="163" spans="1:12" ht="15.75" thickBot="1">
      <c r="A163" s="204" t="str">
        <f>IF(ISBLANK(Mat_Transport[[#This Row],[DATE]]),"",ROW(Mat_Transport[[#This Row],[NUM]])-ROW($A$19))</f>
        <v/>
      </c>
      <c r="B163" s="33"/>
      <c r="C163" s="98"/>
      <c r="D163" s="99"/>
      <c r="E163" s="98"/>
      <c r="F163" s="95"/>
      <c r="G163" s="27"/>
      <c r="H163" s="105"/>
      <c r="I163" s="111">
        <f>IF(Mat_Transport[[#This Row],[MOTIF]]="",0,Mat_Transport[[#This Row],[MONTANT HTVA REALISE]])</f>
        <v>0</v>
      </c>
      <c r="J163" s="32"/>
      <c r="L163" s="55">
        <f t="shared" si="4"/>
        <v>0</v>
      </c>
    </row>
    <row r="164" spans="1:12" ht="15.75" thickBot="1">
      <c r="A164" s="204" t="str">
        <f>IF(ISBLANK(Mat_Transport[[#This Row],[DATE]]),"",ROW(Mat_Transport[[#This Row],[NUM]])-ROW($A$19))</f>
        <v/>
      </c>
      <c r="B164" s="33"/>
      <c r="C164" s="98"/>
      <c r="D164" s="99"/>
      <c r="E164" s="98"/>
      <c r="F164" s="95"/>
      <c r="G164" s="27"/>
      <c r="H164" s="105"/>
      <c r="I164" s="111">
        <f>IF(Mat_Transport[[#This Row],[MOTIF]]="",0,Mat_Transport[[#This Row],[MONTANT HTVA REALISE]])</f>
        <v>0</v>
      </c>
      <c r="J164" s="32"/>
      <c r="L164" s="55">
        <f t="shared" si="4"/>
        <v>0</v>
      </c>
    </row>
    <row r="165" spans="1:12" ht="15.75" thickBot="1">
      <c r="A165" s="204" t="str">
        <f>IF(ISBLANK(Mat_Transport[[#This Row],[DATE]]),"",ROW(Mat_Transport[[#This Row],[NUM]])-ROW($A$19))</f>
        <v/>
      </c>
      <c r="B165" s="33"/>
      <c r="C165" s="98"/>
      <c r="D165" s="99"/>
      <c r="E165" s="98"/>
      <c r="F165" s="95"/>
      <c r="G165" s="27"/>
      <c r="H165" s="105"/>
      <c r="I165" s="111">
        <f>IF(Mat_Transport[[#This Row],[MOTIF]]="",0,Mat_Transport[[#This Row],[MONTANT HTVA REALISE]])</f>
        <v>0</v>
      </c>
      <c r="J165" s="32"/>
      <c r="L165" s="55">
        <f t="shared" si="4"/>
        <v>0</v>
      </c>
    </row>
    <row r="166" spans="1:12" ht="15.75" thickBot="1">
      <c r="A166" s="204" t="str">
        <f>IF(ISBLANK(Mat_Transport[[#This Row],[DATE]]),"",ROW(Mat_Transport[[#This Row],[NUM]])-ROW($A$19))</f>
        <v/>
      </c>
      <c r="B166" s="33"/>
      <c r="C166" s="98"/>
      <c r="D166" s="99"/>
      <c r="E166" s="98"/>
      <c r="F166" s="95"/>
      <c r="G166" s="27"/>
      <c r="H166" s="105"/>
      <c r="I166" s="111">
        <f>IF(Mat_Transport[[#This Row],[MOTIF]]="",0,Mat_Transport[[#This Row],[MONTANT HTVA REALISE]])</f>
        <v>0</v>
      </c>
      <c r="J166" s="32"/>
      <c r="L166" s="55">
        <f t="shared" si="4"/>
        <v>0</v>
      </c>
    </row>
    <row r="167" spans="1:12" ht="15.75" thickBot="1">
      <c r="A167" s="204" t="str">
        <f>IF(ISBLANK(Mat_Transport[[#This Row],[DATE]]),"",ROW(Mat_Transport[[#This Row],[NUM]])-ROW($A$19))</f>
        <v/>
      </c>
      <c r="B167" s="33"/>
      <c r="C167" s="98"/>
      <c r="D167" s="99"/>
      <c r="E167" s="98"/>
      <c r="F167" s="95"/>
      <c r="G167" s="27"/>
      <c r="H167" s="105"/>
      <c r="I167" s="111">
        <f>IF(Mat_Transport[[#This Row],[MOTIF]]="",0,Mat_Transport[[#This Row],[MONTANT HTVA REALISE]])</f>
        <v>0</v>
      </c>
      <c r="J167" s="32"/>
      <c r="L167" s="55">
        <f t="shared" si="4"/>
        <v>0</v>
      </c>
    </row>
    <row r="168" spans="1:12" ht="15.75" thickBot="1">
      <c r="A168" s="204" t="str">
        <f>IF(ISBLANK(Mat_Transport[[#This Row],[DATE]]),"",ROW(Mat_Transport[[#This Row],[NUM]])-ROW($A$19))</f>
        <v/>
      </c>
      <c r="B168" s="33"/>
      <c r="C168" s="98"/>
      <c r="D168" s="99"/>
      <c r="E168" s="98"/>
      <c r="F168" s="95"/>
      <c r="G168" s="27"/>
      <c r="H168" s="105"/>
      <c r="I168" s="111">
        <f>IF(Mat_Transport[[#This Row],[MOTIF]]="",0,Mat_Transport[[#This Row],[MONTANT HTVA REALISE]])</f>
        <v>0</v>
      </c>
      <c r="J168" s="32"/>
      <c r="L168" s="55">
        <f t="shared" si="4"/>
        <v>0</v>
      </c>
    </row>
    <row r="169" spans="1:12" ht="15.75" thickBot="1">
      <c r="A169" s="204" t="str">
        <f>IF(ISBLANK(Mat_Transport[[#This Row],[DATE]]),"",ROW(Mat_Transport[[#This Row],[NUM]])-ROW($A$19))</f>
        <v/>
      </c>
      <c r="B169" s="33"/>
      <c r="C169" s="98"/>
      <c r="D169" s="99"/>
      <c r="E169" s="98"/>
      <c r="F169" s="95"/>
      <c r="G169" s="27"/>
      <c r="H169" s="105"/>
      <c r="I169" s="111">
        <f>IF(Mat_Transport[[#This Row],[MOTIF]]="",0,Mat_Transport[[#This Row],[MONTANT HTVA REALISE]])</f>
        <v>0</v>
      </c>
      <c r="J169" s="32"/>
      <c r="L169" s="55">
        <f t="shared" si="4"/>
        <v>0</v>
      </c>
    </row>
    <row r="170" spans="1:12" ht="15.75" thickBot="1">
      <c r="A170" s="204" t="str">
        <f>IF(ISBLANK(Mat_Transport[[#This Row],[DATE]]),"",ROW(Mat_Transport[[#This Row],[NUM]])-ROW($A$19))</f>
        <v/>
      </c>
      <c r="B170" s="33"/>
      <c r="C170" s="98"/>
      <c r="D170" s="99"/>
      <c r="E170" s="98"/>
      <c r="F170" s="95"/>
      <c r="G170" s="27"/>
      <c r="H170" s="105"/>
      <c r="I170" s="111">
        <f>IF(Mat_Transport[[#This Row],[MOTIF]]="",0,Mat_Transport[[#This Row],[MONTANT HTVA REALISE]])</f>
        <v>0</v>
      </c>
      <c r="J170" s="32"/>
      <c r="L170" s="55">
        <f t="shared" si="4"/>
        <v>0</v>
      </c>
    </row>
    <row r="171" spans="1:12" ht="15.75" thickBot="1">
      <c r="A171" s="204" t="str">
        <f>IF(ISBLANK(Mat_Transport[[#This Row],[DATE]]),"",ROW(Mat_Transport[[#This Row],[NUM]])-ROW($A$19))</f>
        <v/>
      </c>
      <c r="B171" s="33"/>
      <c r="C171" s="98"/>
      <c r="D171" s="99"/>
      <c r="E171" s="98"/>
      <c r="F171" s="95"/>
      <c r="G171" s="27"/>
      <c r="H171" s="105"/>
      <c r="I171" s="111">
        <f>IF(Mat_Transport[[#This Row],[MOTIF]]="",0,Mat_Transport[[#This Row],[MONTANT HTVA REALISE]])</f>
        <v>0</v>
      </c>
      <c r="J171" s="32"/>
      <c r="L171" s="55">
        <f t="shared" si="4"/>
        <v>0</v>
      </c>
    </row>
    <row r="172" spans="1:12" ht="15.75" thickBot="1">
      <c r="A172" s="204" t="str">
        <f>IF(ISBLANK(Mat_Transport[[#This Row],[DATE]]),"",ROW(Mat_Transport[[#This Row],[NUM]])-ROW($A$19))</f>
        <v/>
      </c>
      <c r="B172" s="33"/>
      <c r="C172" s="98"/>
      <c r="D172" s="99"/>
      <c r="E172" s="98"/>
      <c r="F172" s="95"/>
      <c r="G172" s="27"/>
      <c r="H172" s="105"/>
      <c r="I172" s="111">
        <f>IF(Mat_Transport[[#This Row],[MOTIF]]="",0,Mat_Transport[[#This Row],[MONTANT HTVA REALISE]])</f>
        <v>0</v>
      </c>
      <c r="J172" s="32"/>
      <c r="L172" s="55">
        <f t="shared" si="4"/>
        <v>0</v>
      </c>
    </row>
    <row r="173" spans="1:12" ht="15.75" thickBot="1">
      <c r="A173" s="204" t="str">
        <f>IF(ISBLANK(Mat_Transport[[#This Row],[DATE]]),"",ROW(Mat_Transport[[#This Row],[NUM]])-ROW($A$19))</f>
        <v/>
      </c>
      <c r="B173" s="33"/>
      <c r="C173" s="98"/>
      <c r="D173" s="99"/>
      <c r="E173" s="98"/>
      <c r="F173" s="95"/>
      <c r="G173" s="27"/>
      <c r="H173" s="105"/>
      <c r="I173" s="111">
        <f>IF(Mat_Transport[[#This Row],[MOTIF]]="",0,Mat_Transport[[#This Row],[MONTANT HTVA REALISE]])</f>
        <v>0</v>
      </c>
      <c r="J173" s="32"/>
      <c r="L173" s="55">
        <f t="shared" si="4"/>
        <v>0</v>
      </c>
    </row>
    <row r="174" spans="1:12" ht="15.75" thickBot="1">
      <c r="A174" s="204" t="str">
        <f>IF(ISBLANK(Mat_Transport[[#This Row],[DATE]]),"",ROW(Mat_Transport[[#This Row],[NUM]])-ROW($A$19))</f>
        <v/>
      </c>
      <c r="B174" s="33"/>
      <c r="C174" s="98"/>
      <c r="D174" s="99"/>
      <c r="E174" s="98"/>
      <c r="F174" s="95"/>
      <c r="G174" s="27"/>
      <c r="H174" s="105"/>
      <c r="I174" s="111">
        <f>IF(Mat_Transport[[#This Row],[MOTIF]]="",0,Mat_Transport[[#This Row],[MONTANT HTVA REALISE]])</f>
        <v>0</v>
      </c>
      <c r="J174" s="32"/>
      <c r="L174" s="55">
        <f t="shared" si="4"/>
        <v>0</v>
      </c>
    </row>
    <row r="175" spans="1:12" ht="15.75" thickBot="1">
      <c r="A175" s="204" t="str">
        <f>IF(ISBLANK(Mat_Transport[[#This Row],[DATE]]),"",ROW(Mat_Transport[[#This Row],[NUM]])-ROW($A$19))</f>
        <v/>
      </c>
      <c r="B175" s="33"/>
      <c r="C175" s="98"/>
      <c r="D175" s="99"/>
      <c r="E175" s="98"/>
      <c r="F175" s="95"/>
      <c r="G175" s="27"/>
      <c r="H175" s="105"/>
      <c r="I175" s="111">
        <f>IF(Mat_Transport[[#This Row],[MOTIF]]="",0,Mat_Transport[[#This Row],[MONTANT HTVA REALISE]])</f>
        <v>0</v>
      </c>
      <c r="J175" s="32"/>
      <c r="L175" s="55">
        <f t="shared" si="4"/>
        <v>0</v>
      </c>
    </row>
    <row r="176" spans="1:12" ht="15.75" thickBot="1">
      <c r="A176" s="204" t="str">
        <f>IF(ISBLANK(Mat_Transport[[#This Row],[DATE]]),"",ROW(Mat_Transport[[#This Row],[NUM]])-ROW($A$19))</f>
        <v/>
      </c>
      <c r="B176" s="33"/>
      <c r="C176" s="98"/>
      <c r="D176" s="99"/>
      <c r="E176" s="98"/>
      <c r="F176" s="95"/>
      <c r="G176" s="27"/>
      <c r="H176" s="105"/>
      <c r="I176" s="111">
        <f>IF(Mat_Transport[[#This Row],[MOTIF]]="",0,Mat_Transport[[#This Row],[MONTANT HTVA REALISE]])</f>
        <v>0</v>
      </c>
      <c r="J176" s="32"/>
      <c r="L176" s="55">
        <f t="shared" si="4"/>
        <v>0</v>
      </c>
    </row>
    <row r="177" spans="1:12" ht="15.75" thickBot="1">
      <c r="A177" s="204" t="str">
        <f>IF(ISBLANK(Mat_Transport[[#This Row],[DATE]]),"",ROW(Mat_Transport[[#This Row],[NUM]])-ROW($A$19))</f>
        <v/>
      </c>
      <c r="B177" s="33"/>
      <c r="C177" s="98"/>
      <c r="D177" s="99"/>
      <c r="E177" s="98"/>
      <c r="F177" s="95"/>
      <c r="G177" s="27"/>
      <c r="H177" s="105"/>
      <c r="I177" s="111">
        <f>IF(Mat_Transport[[#This Row],[MOTIF]]="",0,Mat_Transport[[#This Row],[MONTANT HTVA REALISE]])</f>
        <v>0</v>
      </c>
      <c r="J177" s="32"/>
      <c r="L177" s="55">
        <f t="shared" si="4"/>
        <v>0</v>
      </c>
    </row>
    <row r="178" spans="1:12" ht="15.75" thickBot="1">
      <c r="A178" s="204" t="str">
        <f>IF(ISBLANK(Mat_Transport[[#This Row],[DATE]]),"",ROW(Mat_Transport[[#This Row],[NUM]])-ROW($A$19))</f>
        <v/>
      </c>
      <c r="B178" s="33"/>
      <c r="C178" s="98"/>
      <c r="D178" s="99"/>
      <c r="E178" s="98"/>
      <c r="F178" s="95"/>
      <c r="G178" s="27"/>
      <c r="H178" s="105"/>
      <c r="I178" s="111">
        <f>IF(Mat_Transport[[#This Row],[MOTIF]]="",0,Mat_Transport[[#This Row],[MONTANT HTVA REALISE]])</f>
        <v>0</v>
      </c>
      <c r="J178" s="32"/>
      <c r="L178" s="55">
        <f t="shared" si="4"/>
        <v>0</v>
      </c>
    </row>
    <row r="179" spans="1:12" ht="15.75" thickBot="1">
      <c r="A179" s="204" t="str">
        <f>IF(ISBLANK(Mat_Transport[[#This Row],[DATE]]),"",ROW(Mat_Transport[[#This Row],[NUM]])-ROW($A$19))</f>
        <v/>
      </c>
      <c r="B179" s="33"/>
      <c r="C179" s="98"/>
      <c r="D179" s="99"/>
      <c r="E179" s="98"/>
      <c r="F179" s="95"/>
      <c r="G179" s="27"/>
      <c r="H179" s="105"/>
      <c r="I179" s="111">
        <f>IF(Mat_Transport[[#This Row],[MOTIF]]="",0,Mat_Transport[[#This Row],[MONTANT HTVA REALISE]])</f>
        <v>0</v>
      </c>
      <c r="J179" s="32"/>
      <c r="L179" s="55">
        <f t="shared" si="4"/>
        <v>0</v>
      </c>
    </row>
    <row r="180" spans="1:12" ht="15.75" thickBot="1">
      <c r="A180" s="204" t="str">
        <f>IF(ISBLANK(Mat_Transport[[#This Row],[DATE]]),"",ROW(Mat_Transport[[#This Row],[NUM]])-ROW($A$19))</f>
        <v/>
      </c>
      <c r="B180" s="33"/>
      <c r="C180" s="98"/>
      <c r="D180" s="99"/>
      <c r="E180" s="98"/>
      <c r="F180" s="95"/>
      <c r="G180" s="27"/>
      <c r="H180" s="105"/>
      <c r="I180" s="111">
        <f>IF(Mat_Transport[[#This Row],[MOTIF]]="",0,Mat_Transport[[#This Row],[MONTANT HTVA REALISE]])</f>
        <v>0</v>
      </c>
      <c r="J180" s="32"/>
      <c r="L180" s="55">
        <f t="shared" si="4"/>
        <v>0</v>
      </c>
    </row>
    <row r="181" spans="1:12" ht="15.75" thickBot="1">
      <c r="A181" s="204" t="str">
        <f>IF(ISBLANK(Mat_Transport[[#This Row],[DATE]]),"",ROW(Mat_Transport[[#This Row],[NUM]])-ROW($A$19))</f>
        <v/>
      </c>
      <c r="B181" s="33"/>
      <c r="C181" s="98"/>
      <c r="D181" s="99"/>
      <c r="E181" s="98"/>
      <c r="F181" s="95"/>
      <c r="G181" s="27"/>
      <c r="H181" s="105"/>
      <c r="I181" s="111">
        <f>IF(Mat_Transport[[#This Row],[MOTIF]]="",0,Mat_Transport[[#This Row],[MONTANT HTVA REALISE]])</f>
        <v>0</v>
      </c>
      <c r="J181" s="32"/>
      <c r="L181" s="55">
        <f t="shared" si="4"/>
        <v>0</v>
      </c>
    </row>
    <row r="182" spans="1:12" ht="15.75" thickBot="1">
      <c r="A182" s="204" t="str">
        <f>IF(ISBLANK(Mat_Transport[[#This Row],[DATE]]),"",ROW(Mat_Transport[[#This Row],[NUM]])-ROW($A$19))</f>
        <v/>
      </c>
      <c r="B182" s="33"/>
      <c r="C182" s="98"/>
      <c r="D182" s="99"/>
      <c r="E182" s="98"/>
      <c r="F182" s="95"/>
      <c r="G182" s="27"/>
      <c r="H182" s="105"/>
      <c r="I182" s="111">
        <f>IF(Mat_Transport[[#This Row],[MOTIF]]="",0,Mat_Transport[[#This Row],[MONTANT HTVA REALISE]])</f>
        <v>0</v>
      </c>
      <c r="J182" s="32"/>
      <c r="L182" s="55">
        <f t="shared" si="4"/>
        <v>0</v>
      </c>
    </row>
    <row r="183" spans="1:12" ht="15.75" thickBot="1">
      <c r="A183" s="204" t="str">
        <f>IF(ISBLANK(Mat_Transport[[#This Row],[DATE]]),"",ROW(Mat_Transport[[#This Row],[NUM]])-ROW($A$19))</f>
        <v/>
      </c>
      <c r="B183" s="33"/>
      <c r="C183" s="98"/>
      <c r="D183" s="99"/>
      <c r="E183" s="98"/>
      <c r="F183" s="95"/>
      <c r="G183" s="27"/>
      <c r="H183" s="105"/>
      <c r="I183" s="111">
        <f>IF(Mat_Transport[[#This Row],[MOTIF]]="",0,Mat_Transport[[#This Row],[MONTANT HTVA REALISE]])</f>
        <v>0</v>
      </c>
      <c r="J183" s="32"/>
      <c r="L183" s="55">
        <f t="shared" si="4"/>
        <v>0</v>
      </c>
    </row>
    <row r="184" spans="1:12" ht="15.75" thickBot="1">
      <c r="A184" s="204" t="str">
        <f>IF(ISBLANK(Mat_Transport[[#This Row],[DATE]]),"",ROW(Mat_Transport[[#This Row],[NUM]])-ROW($A$19))</f>
        <v/>
      </c>
      <c r="B184" s="33"/>
      <c r="C184" s="98"/>
      <c r="D184" s="99"/>
      <c r="E184" s="98"/>
      <c r="F184" s="95"/>
      <c r="G184" s="27"/>
      <c r="H184" s="105"/>
      <c r="I184" s="111">
        <f>IF(Mat_Transport[[#This Row],[MOTIF]]="",0,Mat_Transport[[#This Row],[MONTANT HTVA REALISE]])</f>
        <v>0</v>
      </c>
      <c r="J184" s="32"/>
      <c r="L184" s="55">
        <f t="shared" si="4"/>
        <v>0</v>
      </c>
    </row>
    <row r="185" spans="1:12" ht="15.75" thickBot="1">
      <c r="A185" s="204" t="str">
        <f>IF(ISBLANK(Mat_Transport[[#This Row],[DATE]]),"",ROW(Mat_Transport[[#This Row],[NUM]])-ROW($A$19))</f>
        <v/>
      </c>
      <c r="B185" s="33"/>
      <c r="C185" s="98"/>
      <c r="D185" s="99"/>
      <c r="E185" s="98"/>
      <c r="F185" s="95"/>
      <c r="G185" s="27"/>
      <c r="H185" s="105"/>
      <c r="I185" s="111">
        <f>IF(Mat_Transport[[#This Row],[MOTIF]]="",0,Mat_Transport[[#This Row],[MONTANT HTVA REALISE]])</f>
        <v>0</v>
      </c>
      <c r="J185" s="32"/>
      <c r="L185" s="55">
        <f t="shared" si="4"/>
        <v>0</v>
      </c>
    </row>
    <row r="186" spans="1:12" ht="15.75" thickBot="1">
      <c r="A186" s="204" t="str">
        <f>IF(ISBLANK(Mat_Transport[[#This Row],[DATE]]),"",ROW(Mat_Transport[[#This Row],[NUM]])-ROW($A$19))</f>
        <v/>
      </c>
      <c r="B186" s="33"/>
      <c r="C186" s="98"/>
      <c r="D186" s="99"/>
      <c r="E186" s="98"/>
      <c r="F186" s="95"/>
      <c r="G186" s="27"/>
      <c r="H186" s="105"/>
      <c r="I186" s="111">
        <f>IF(Mat_Transport[[#This Row],[MOTIF]]="",0,Mat_Transport[[#This Row],[MONTANT HTVA REALISE]])</f>
        <v>0</v>
      </c>
      <c r="J186" s="32"/>
      <c r="L186" s="55">
        <f t="shared" si="4"/>
        <v>0</v>
      </c>
    </row>
    <row r="187" spans="1:12" ht="15.75" thickBot="1">
      <c r="A187" s="204" t="str">
        <f>IF(ISBLANK(Mat_Transport[[#This Row],[DATE]]),"",ROW(Mat_Transport[[#This Row],[NUM]])-ROW($A$19))</f>
        <v/>
      </c>
      <c r="B187" s="33"/>
      <c r="C187" s="98"/>
      <c r="D187" s="99"/>
      <c r="E187" s="98"/>
      <c r="F187" s="95"/>
      <c r="G187" s="27"/>
      <c r="H187" s="105"/>
      <c r="I187" s="111">
        <f>IF(Mat_Transport[[#This Row],[MOTIF]]="",0,Mat_Transport[[#This Row],[MONTANT HTVA REALISE]])</f>
        <v>0</v>
      </c>
      <c r="J187" s="32"/>
      <c r="L187" s="55">
        <f t="shared" si="4"/>
        <v>0</v>
      </c>
    </row>
    <row r="188" spans="1:12" ht="15.75" thickBot="1">
      <c r="A188" s="204" t="str">
        <f>IF(ISBLANK(Mat_Transport[[#This Row],[DATE]]),"",ROW(Mat_Transport[[#This Row],[NUM]])-ROW($A$19))</f>
        <v/>
      </c>
      <c r="B188" s="33"/>
      <c r="C188" s="98"/>
      <c r="D188" s="99"/>
      <c r="E188" s="98"/>
      <c r="F188" s="95"/>
      <c r="G188" s="27"/>
      <c r="H188" s="105"/>
      <c r="I188" s="111">
        <f>IF(Mat_Transport[[#This Row],[MOTIF]]="",0,Mat_Transport[[#This Row],[MONTANT HTVA REALISE]])</f>
        <v>0</v>
      </c>
      <c r="J188" s="32"/>
      <c r="L188" s="55">
        <f t="shared" si="4"/>
        <v>0</v>
      </c>
    </row>
    <row r="189" spans="1:12" ht="15.75" thickBot="1">
      <c r="A189" s="204" t="str">
        <f>IF(ISBLANK(Mat_Transport[[#This Row],[DATE]]),"",ROW(Mat_Transport[[#This Row],[NUM]])-ROW($A$19))</f>
        <v/>
      </c>
      <c r="B189" s="33"/>
      <c r="C189" s="98"/>
      <c r="D189" s="99"/>
      <c r="E189" s="98"/>
      <c r="F189" s="95"/>
      <c r="G189" s="27"/>
      <c r="H189" s="105"/>
      <c r="I189" s="111">
        <f>IF(Mat_Transport[[#This Row],[MOTIF]]="",0,Mat_Transport[[#This Row],[MONTANT HTVA REALISE]])</f>
        <v>0</v>
      </c>
      <c r="J189" s="32"/>
      <c r="L189" s="55">
        <f t="shared" si="4"/>
        <v>0</v>
      </c>
    </row>
    <row r="190" spans="1:12" ht="15.75" thickBot="1">
      <c r="A190" s="204" t="str">
        <f>IF(ISBLANK(Mat_Transport[[#This Row],[DATE]]),"",ROW(Mat_Transport[[#This Row],[NUM]])-ROW($A$19))</f>
        <v/>
      </c>
      <c r="B190" s="33"/>
      <c r="C190" s="98"/>
      <c r="D190" s="99"/>
      <c r="E190" s="98"/>
      <c r="F190" s="95"/>
      <c r="G190" s="27"/>
      <c r="H190" s="105"/>
      <c r="I190" s="111">
        <f>IF(Mat_Transport[[#This Row],[MOTIF]]="",0,Mat_Transport[[#This Row],[MONTANT HTVA REALISE]])</f>
        <v>0</v>
      </c>
      <c r="J190" s="32"/>
      <c r="L190" s="55">
        <f t="shared" si="4"/>
        <v>0</v>
      </c>
    </row>
    <row r="191" spans="1:12" ht="15.75" thickBot="1">
      <c r="A191" s="204" t="str">
        <f>IF(ISBLANK(Mat_Transport[[#This Row],[DATE]]),"",ROW(Mat_Transport[[#This Row],[NUM]])-ROW($A$19))</f>
        <v/>
      </c>
      <c r="B191" s="33"/>
      <c r="C191" s="98"/>
      <c r="D191" s="99"/>
      <c r="E191" s="98"/>
      <c r="F191" s="95"/>
      <c r="G191" s="27"/>
      <c r="H191" s="105"/>
      <c r="I191" s="111">
        <f>IF(Mat_Transport[[#This Row],[MOTIF]]="",0,Mat_Transport[[#This Row],[MONTANT HTVA REALISE]])</f>
        <v>0</v>
      </c>
      <c r="J191" s="32"/>
      <c r="L191" s="55">
        <f t="shared" si="4"/>
        <v>0</v>
      </c>
    </row>
    <row r="192" spans="1:12" ht="15.75" thickBot="1">
      <c r="A192" s="204" t="str">
        <f>IF(ISBLANK(Mat_Transport[[#This Row],[DATE]]),"",ROW(Mat_Transport[[#This Row],[NUM]])-ROW($A$19))</f>
        <v/>
      </c>
      <c r="B192" s="33"/>
      <c r="C192" s="98"/>
      <c r="D192" s="99"/>
      <c r="E192" s="98"/>
      <c r="F192" s="95"/>
      <c r="G192" s="27"/>
      <c r="H192" s="105"/>
      <c r="I192" s="111">
        <f>IF(Mat_Transport[[#This Row],[MOTIF]]="",0,Mat_Transport[[#This Row],[MONTANT HTVA REALISE]])</f>
        <v>0</v>
      </c>
      <c r="J192" s="32"/>
      <c r="L192" s="55">
        <f t="shared" si="4"/>
        <v>0</v>
      </c>
    </row>
    <row r="193" spans="1:12" ht="15.75" thickBot="1">
      <c r="A193" s="204" t="str">
        <f>IF(ISBLANK(Mat_Transport[[#This Row],[DATE]]),"",ROW(Mat_Transport[[#This Row],[NUM]])-ROW($A$19))</f>
        <v/>
      </c>
      <c r="B193" s="33"/>
      <c r="C193" s="98"/>
      <c r="D193" s="99"/>
      <c r="E193" s="98"/>
      <c r="F193" s="95"/>
      <c r="G193" s="27"/>
      <c r="H193" s="105"/>
      <c r="I193" s="111">
        <f>IF(Mat_Transport[[#This Row],[MOTIF]]="",0,Mat_Transport[[#This Row],[MONTANT HTVA REALISE]])</f>
        <v>0</v>
      </c>
      <c r="J193" s="32"/>
      <c r="L193" s="55">
        <f t="shared" si="4"/>
        <v>0</v>
      </c>
    </row>
    <row r="194" spans="1:12" ht="15.75" thickBot="1">
      <c r="A194" s="204" t="str">
        <f>IF(ISBLANK(Mat_Transport[[#This Row],[DATE]]),"",ROW(Mat_Transport[[#This Row],[NUM]])-ROW($A$19))</f>
        <v/>
      </c>
      <c r="B194" s="33"/>
      <c r="C194" s="98"/>
      <c r="D194" s="99"/>
      <c r="E194" s="98"/>
      <c r="F194" s="95"/>
      <c r="G194" s="27"/>
      <c r="H194" s="105"/>
      <c r="I194" s="111">
        <f>IF(Mat_Transport[[#This Row],[MOTIF]]="",0,Mat_Transport[[#This Row],[MONTANT HTVA REALISE]])</f>
        <v>0</v>
      </c>
      <c r="J194" s="32"/>
      <c r="L194" s="55">
        <f t="shared" si="4"/>
        <v>0</v>
      </c>
    </row>
    <row r="195" spans="1:12" ht="15.75" thickBot="1">
      <c r="A195" s="204" t="str">
        <f>IF(ISBLANK(Mat_Transport[[#This Row],[DATE]]),"",ROW(Mat_Transport[[#This Row],[NUM]])-ROW($A$19))</f>
        <v/>
      </c>
      <c r="B195" s="33"/>
      <c r="C195" s="98"/>
      <c r="D195" s="99"/>
      <c r="E195" s="98"/>
      <c r="F195" s="95"/>
      <c r="G195" s="27"/>
      <c r="H195" s="105"/>
      <c r="I195" s="111">
        <f>IF(Mat_Transport[[#This Row],[MOTIF]]="",0,Mat_Transport[[#This Row],[MONTANT HTVA REALISE]])</f>
        <v>0</v>
      </c>
      <c r="J195" s="32"/>
      <c r="L195" s="55">
        <f t="shared" si="4"/>
        <v>0</v>
      </c>
    </row>
    <row r="196" spans="1:12" ht="15.75" thickBot="1">
      <c r="A196" s="204" t="str">
        <f>IF(ISBLANK(Mat_Transport[[#This Row],[DATE]]),"",ROW(Mat_Transport[[#This Row],[NUM]])-ROW($A$19))</f>
        <v/>
      </c>
      <c r="B196" s="33"/>
      <c r="C196" s="98"/>
      <c r="D196" s="99"/>
      <c r="E196" s="98"/>
      <c r="F196" s="95"/>
      <c r="G196" s="27"/>
      <c r="H196" s="105"/>
      <c r="I196" s="111">
        <f>IF(Mat_Transport[[#This Row],[MOTIF]]="",0,Mat_Transport[[#This Row],[MONTANT HTVA REALISE]])</f>
        <v>0</v>
      </c>
      <c r="J196" s="32"/>
      <c r="L196" s="55">
        <f t="shared" si="4"/>
        <v>0</v>
      </c>
    </row>
    <row r="197" spans="1:12" ht="15.75" thickBot="1">
      <c r="A197" s="204" t="str">
        <f>IF(ISBLANK(Mat_Transport[[#This Row],[DATE]]),"",ROW(Mat_Transport[[#This Row],[NUM]])-ROW($A$19))</f>
        <v/>
      </c>
      <c r="B197" s="33"/>
      <c r="C197" s="98"/>
      <c r="D197" s="99"/>
      <c r="E197" s="98"/>
      <c r="F197" s="95"/>
      <c r="G197" s="27"/>
      <c r="H197" s="105"/>
      <c r="I197" s="111">
        <f>IF(Mat_Transport[[#This Row],[MOTIF]]="",0,Mat_Transport[[#This Row],[MONTANT HTVA REALISE]])</f>
        <v>0</v>
      </c>
      <c r="J197" s="32"/>
      <c r="L197" s="55">
        <f t="shared" si="4"/>
        <v>0</v>
      </c>
    </row>
    <row r="198" spans="1:12" ht="15.75" thickBot="1">
      <c r="A198" s="204" t="str">
        <f>IF(ISBLANK(Mat_Transport[[#This Row],[DATE]]),"",ROW(Mat_Transport[[#This Row],[NUM]])-ROW($A$19))</f>
        <v/>
      </c>
      <c r="B198" s="33"/>
      <c r="C198" s="98"/>
      <c r="D198" s="99"/>
      <c r="E198" s="98"/>
      <c r="F198" s="95"/>
      <c r="G198" s="27"/>
      <c r="H198" s="105"/>
      <c r="I198" s="111">
        <f>IF(Mat_Transport[[#This Row],[MOTIF]]="",0,Mat_Transport[[#This Row],[MONTANT HTVA REALISE]])</f>
        <v>0</v>
      </c>
      <c r="J198" s="32"/>
      <c r="L198" s="55">
        <f t="shared" si="4"/>
        <v>0</v>
      </c>
    </row>
    <row r="199" spans="1:12" ht="15.75" thickBot="1">
      <c r="A199" s="204" t="str">
        <f>IF(ISBLANK(Mat_Transport[[#This Row],[DATE]]),"",ROW(Mat_Transport[[#This Row],[NUM]])-ROW($A$19))</f>
        <v/>
      </c>
      <c r="B199" s="33"/>
      <c r="C199" s="98"/>
      <c r="D199" s="99"/>
      <c r="E199" s="98"/>
      <c r="F199" s="95"/>
      <c r="G199" s="27"/>
      <c r="H199" s="105"/>
      <c r="I199" s="111">
        <f>IF(Mat_Transport[[#This Row],[MOTIF]]="",0,Mat_Transport[[#This Row],[MONTANT HTVA REALISE]])</f>
        <v>0</v>
      </c>
      <c r="J199" s="32"/>
      <c r="L199" s="55">
        <f t="shared" si="4"/>
        <v>0</v>
      </c>
    </row>
    <row r="200" spans="1:12" ht="15.75" thickBot="1">
      <c r="A200" s="204" t="str">
        <f>IF(ISBLANK(Mat_Transport[[#This Row],[DATE]]),"",ROW(Mat_Transport[[#This Row],[NUM]])-ROW($A$19))</f>
        <v/>
      </c>
      <c r="B200" s="33"/>
      <c r="C200" s="98"/>
      <c r="D200" s="99"/>
      <c r="E200" s="98"/>
      <c r="F200" s="95"/>
      <c r="G200" s="27"/>
      <c r="H200" s="105"/>
      <c r="I200" s="111">
        <f>IF(Mat_Transport[[#This Row],[MOTIF]]="",0,Mat_Transport[[#This Row],[MONTANT HTVA REALISE]])</f>
        <v>0</v>
      </c>
      <c r="J200" s="32"/>
      <c r="L200" s="55">
        <f t="shared" si="4"/>
        <v>0</v>
      </c>
    </row>
    <row r="201" spans="1:12" ht="15.75" thickBot="1">
      <c r="A201" s="204" t="str">
        <f>IF(ISBLANK(Mat_Transport[[#This Row],[DATE]]),"",ROW(Mat_Transport[[#This Row],[NUM]])-ROW($A$19))</f>
        <v/>
      </c>
      <c r="B201" s="33"/>
      <c r="C201" s="98"/>
      <c r="D201" s="99"/>
      <c r="E201" s="98"/>
      <c r="F201" s="95"/>
      <c r="G201" s="27"/>
      <c r="H201" s="105"/>
      <c r="I201" s="111">
        <f>IF(Mat_Transport[[#This Row],[MOTIF]]="",0,Mat_Transport[[#This Row],[MONTANT HTVA REALISE]])</f>
        <v>0</v>
      </c>
      <c r="J201" s="32"/>
      <c r="L201" s="55">
        <f t="shared" si="4"/>
        <v>0</v>
      </c>
    </row>
    <row r="202" spans="1:12" ht="15.75" thickBot="1">
      <c r="A202" s="204" t="str">
        <f>IF(ISBLANK(Mat_Transport[[#This Row],[DATE]]),"",ROW(Mat_Transport[[#This Row],[NUM]])-ROW($A$19))</f>
        <v/>
      </c>
      <c r="B202" s="33"/>
      <c r="C202" s="98"/>
      <c r="D202" s="99"/>
      <c r="E202" s="98"/>
      <c r="F202" s="95"/>
      <c r="G202" s="27"/>
      <c r="H202" s="105"/>
      <c r="I202" s="111">
        <f>IF(Mat_Transport[[#This Row],[MOTIF]]="",0,Mat_Transport[[#This Row],[MONTANT HTVA REALISE]])</f>
        <v>0</v>
      </c>
      <c r="J202" s="32"/>
      <c r="L202" s="55">
        <f t="shared" si="4"/>
        <v>0</v>
      </c>
    </row>
    <row r="203" spans="1:12" ht="15.75" thickBot="1">
      <c r="A203" s="204" t="str">
        <f>IF(ISBLANK(Mat_Transport[[#This Row],[DATE]]),"",ROW(Mat_Transport[[#This Row],[NUM]])-ROW($A$19))</f>
        <v/>
      </c>
      <c r="B203" s="33"/>
      <c r="C203" s="98"/>
      <c r="D203" s="99"/>
      <c r="E203" s="98"/>
      <c r="F203" s="95"/>
      <c r="G203" s="27"/>
      <c r="H203" s="105"/>
      <c r="I203" s="111">
        <f>IF(Mat_Transport[[#This Row],[MOTIF]]="",0,Mat_Transport[[#This Row],[MONTANT HTVA REALISE]])</f>
        <v>0</v>
      </c>
      <c r="J203" s="32"/>
      <c r="L203" s="55">
        <f t="shared" si="4"/>
        <v>0</v>
      </c>
    </row>
    <row r="204" spans="1:12" ht="15.75" thickBot="1">
      <c r="A204" s="204" t="str">
        <f>IF(ISBLANK(Mat_Transport[[#This Row],[DATE]]),"",ROW(Mat_Transport[[#This Row],[NUM]])-ROW($A$19))</f>
        <v/>
      </c>
      <c r="B204" s="33"/>
      <c r="C204" s="98"/>
      <c r="D204" s="99"/>
      <c r="E204" s="98"/>
      <c r="F204" s="95"/>
      <c r="G204" s="27"/>
      <c r="H204" s="105"/>
      <c r="I204" s="111">
        <f>IF(Mat_Transport[[#This Row],[MOTIF]]="",0,Mat_Transport[[#This Row],[MONTANT HTVA REALISE]])</f>
        <v>0</v>
      </c>
      <c r="J204" s="32"/>
      <c r="L204" s="55">
        <f t="shared" si="4"/>
        <v>0</v>
      </c>
    </row>
    <row r="205" spans="1:12" ht="15.75" thickBot="1">
      <c r="A205" s="204" t="str">
        <f>IF(ISBLANK(Mat_Transport[[#This Row],[DATE]]),"",ROW(Mat_Transport[[#This Row],[NUM]])-ROW($A$19))</f>
        <v/>
      </c>
      <c r="B205" s="33"/>
      <c r="C205" s="98"/>
      <c r="D205" s="99"/>
      <c r="E205" s="98"/>
      <c r="F205" s="95"/>
      <c r="G205" s="27"/>
      <c r="H205" s="105"/>
      <c r="I205" s="111">
        <f>IF(Mat_Transport[[#This Row],[MOTIF]]="",0,Mat_Transport[[#This Row],[MONTANT HTVA REALISE]])</f>
        <v>0</v>
      </c>
      <c r="J205" s="32"/>
      <c r="L205" s="55">
        <f t="shared" si="4"/>
        <v>0</v>
      </c>
    </row>
    <row r="206" spans="1:12" ht="15.75" thickBot="1">
      <c r="A206" s="204" t="str">
        <f>IF(ISBLANK(Mat_Transport[[#This Row],[DATE]]),"",ROW(Mat_Transport[[#This Row],[NUM]])-ROW($A$19))</f>
        <v/>
      </c>
      <c r="B206" s="33"/>
      <c r="C206" s="98"/>
      <c r="D206" s="99"/>
      <c r="E206" s="98"/>
      <c r="F206" s="95"/>
      <c r="G206" s="27"/>
      <c r="H206" s="105"/>
      <c r="I206" s="111">
        <f>IF(Mat_Transport[[#This Row],[MOTIF]]="",0,Mat_Transport[[#This Row],[MONTANT HTVA REALISE]])</f>
        <v>0</v>
      </c>
      <c r="J206" s="32"/>
      <c r="L206" s="55">
        <f t="shared" si="4"/>
        <v>0</v>
      </c>
    </row>
    <row r="207" spans="1:12" ht="15.75" thickBot="1">
      <c r="A207" s="204" t="str">
        <f>IF(ISBLANK(Mat_Transport[[#This Row],[DATE]]),"",ROW(Mat_Transport[[#This Row],[NUM]])-ROW($A$19))</f>
        <v/>
      </c>
      <c r="B207" s="33"/>
      <c r="C207" s="98"/>
      <c r="D207" s="99"/>
      <c r="E207" s="98"/>
      <c r="F207" s="95"/>
      <c r="G207" s="27"/>
      <c r="H207" s="105"/>
      <c r="I207" s="111">
        <f>IF(Mat_Transport[[#This Row],[MOTIF]]="",0,Mat_Transport[[#This Row],[MONTANT HTVA REALISE]])</f>
        <v>0</v>
      </c>
      <c r="J207" s="32"/>
      <c r="L207" s="55">
        <f t="shared" si="4"/>
        <v>0</v>
      </c>
    </row>
    <row r="208" spans="1:12" ht="15.75" thickBot="1">
      <c r="A208" s="204" t="str">
        <f>IF(ISBLANK(Mat_Transport[[#This Row],[DATE]]),"",ROW(Mat_Transport[[#This Row],[NUM]])-ROW($A$19))</f>
        <v/>
      </c>
      <c r="B208" s="33"/>
      <c r="C208" s="98"/>
      <c r="D208" s="99"/>
      <c r="E208" s="98"/>
      <c r="F208" s="95"/>
      <c r="G208" s="27"/>
      <c r="H208" s="105"/>
      <c r="I208" s="111">
        <f>IF(Mat_Transport[[#This Row],[MOTIF]]="",0,Mat_Transport[[#This Row],[MONTANT HTVA REALISE]])</f>
        <v>0</v>
      </c>
      <c r="J208" s="32"/>
      <c r="L208" s="55">
        <f t="shared" si="4"/>
        <v>0</v>
      </c>
    </row>
    <row r="209" spans="1:12" ht="15.75" thickBot="1">
      <c r="A209" s="204" t="str">
        <f>IF(ISBLANK(Mat_Transport[[#This Row],[DATE]]),"",ROW(Mat_Transport[[#This Row],[NUM]])-ROW($A$19))</f>
        <v/>
      </c>
      <c r="B209" s="33"/>
      <c r="C209" s="98"/>
      <c r="D209" s="99"/>
      <c r="E209" s="98"/>
      <c r="F209" s="95"/>
      <c r="G209" s="27"/>
      <c r="H209" s="105"/>
      <c r="I209" s="111">
        <f>IF(Mat_Transport[[#This Row],[MOTIF]]="",0,Mat_Transport[[#This Row],[MONTANT HTVA REALISE]])</f>
        <v>0</v>
      </c>
      <c r="J209" s="32"/>
      <c r="L209" s="55">
        <f t="shared" si="4"/>
        <v>0</v>
      </c>
    </row>
    <row r="210" spans="1:12" ht="15.75" thickBot="1">
      <c r="A210" s="204" t="str">
        <f>IF(ISBLANK(Mat_Transport[[#This Row],[DATE]]),"",ROW(Mat_Transport[[#This Row],[NUM]])-ROW($A$19))</f>
        <v/>
      </c>
      <c r="B210" s="33"/>
      <c r="C210" s="98"/>
      <c r="D210" s="99"/>
      <c r="E210" s="98"/>
      <c r="F210" s="95"/>
      <c r="G210" s="27"/>
      <c r="H210" s="105"/>
      <c r="I210" s="111">
        <f>IF(Mat_Transport[[#This Row],[MOTIF]]="",0,Mat_Transport[[#This Row],[MONTANT HTVA REALISE]])</f>
        <v>0</v>
      </c>
      <c r="J210" s="32"/>
      <c r="L210" s="55">
        <f t="shared" si="4"/>
        <v>0</v>
      </c>
    </row>
    <row r="211" spans="1:12" ht="15.75" thickBot="1">
      <c r="A211" s="204" t="str">
        <f>IF(ISBLANK(Mat_Transport[[#This Row],[DATE]]),"",ROW(Mat_Transport[[#This Row],[NUM]])-ROW($A$19))</f>
        <v/>
      </c>
      <c r="B211" s="33"/>
      <c r="C211" s="98"/>
      <c r="D211" s="99"/>
      <c r="E211" s="98"/>
      <c r="F211" s="95"/>
      <c r="G211" s="27"/>
      <c r="H211" s="105"/>
      <c r="I211" s="111">
        <f>IF(Mat_Transport[[#This Row],[MOTIF]]="",0,Mat_Transport[[#This Row],[MONTANT HTVA REALISE]])</f>
        <v>0</v>
      </c>
      <c r="J211" s="32"/>
      <c r="L211" s="55">
        <f t="shared" si="4"/>
        <v>0</v>
      </c>
    </row>
    <row r="212" spans="1:12" ht="15.75" thickBot="1">
      <c r="A212" s="204" t="str">
        <f>IF(ISBLANK(Mat_Transport[[#This Row],[DATE]]),"",ROW(Mat_Transport[[#This Row],[NUM]])-ROW($A$19))</f>
        <v/>
      </c>
      <c r="B212" s="33"/>
      <c r="C212" s="98"/>
      <c r="D212" s="99"/>
      <c r="E212" s="98"/>
      <c r="F212" s="95"/>
      <c r="G212" s="27"/>
      <c r="H212" s="105"/>
      <c r="I212" s="111">
        <f>IF(Mat_Transport[[#This Row],[MOTIF]]="",0,Mat_Transport[[#This Row],[MONTANT HTVA REALISE]])</f>
        <v>0</v>
      </c>
      <c r="J212" s="32"/>
      <c r="L212" s="55">
        <f t="shared" si="4"/>
        <v>0</v>
      </c>
    </row>
    <row r="213" spans="1:12" ht="15.75" thickBot="1">
      <c r="A213" s="204" t="str">
        <f>IF(ISBLANK(Mat_Transport[[#This Row],[DATE]]),"",ROW(Mat_Transport[[#This Row],[NUM]])-ROW($A$19))</f>
        <v/>
      </c>
      <c r="B213" s="33"/>
      <c r="C213" s="98"/>
      <c r="D213" s="99"/>
      <c r="E213" s="98"/>
      <c r="F213" s="95"/>
      <c r="G213" s="27"/>
      <c r="H213" s="105"/>
      <c r="I213" s="111">
        <f>IF(Mat_Transport[[#This Row],[MOTIF]]="",0,Mat_Transport[[#This Row],[MONTANT HTVA REALISE]])</f>
        <v>0</v>
      </c>
      <c r="J213" s="32"/>
      <c r="L213" s="55">
        <f t="shared" si="4"/>
        <v>0</v>
      </c>
    </row>
    <row r="214" spans="1:12" ht="15.75" thickBot="1">
      <c r="A214" s="204" t="str">
        <f>IF(ISBLANK(Mat_Transport[[#This Row],[DATE]]),"",ROW(Mat_Transport[[#This Row],[NUM]])-ROW($A$19))</f>
        <v/>
      </c>
      <c r="B214" s="33"/>
      <c r="C214" s="98"/>
      <c r="D214" s="99"/>
      <c r="E214" s="98"/>
      <c r="F214" s="95"/>
      <c r="G214" s="27"/>
      <c r="H214" s="105"/>
      <c r="I214" s="111">
        <f>IF(Mat_Transport[[#This Row],[MOTIF]]="",0,Mat_Transport[[#This Row],[MONTANT HTVA REALISE]])</f>
        <v>0</v>
      </c>
      <c r="J214" s="32"/>
      <c r="L214" s="55">
        <f t="shared" si="4"/>
        <v>0</v>
      </c>
    </row>
    <row r="215" spans="1:12" ht="15.75" thickBot="1">
      <c r="A215" s="204" t="str">
        <f>IF(ISBLANK(Mat_Transport[[#This Row],[DATE]]),"",ROW(Mat_Transport[[#This Row],[NUM]])-ROW($A$19))</f>
        <v/>
      </c>
      <c r="B215" s="33"/>
      <c r="C215" s="98"/>
      <c r="D215" s="99"/>
      <c r="E215" s="98"/>
      <c r="F215" s="95"/>
      <c r="G215" s="27"/>
      <c r="H215" s="105"/>
      <c r="I215" s="111">
        <f>IF(Mat_Transport[[#This Row],[MOTIF]]="",0,Mat_Transport[[#This Row],[MONTANT HTVA REALISE]])</f>
        <v>0</v>
      </c>
      <c r="J215" s="32"/>
      <c r="L215" s="55">
        <f t="shared" si="4"/>
        <v>0</v>
      </c>
    </row>
    <row r="216" spans="1:12" ht="15.75" thickBot="1">
      <c r="A216" s="204" t="str">
        <f>IF(ISBLANK(Mat_Transport[[#This Row],[DATE]]),"",ROW(Mat_Transport[[#This Row],[NUM]])-ROW($A$19))</f>
        <v/>
      </c>
      <c r="B216" s="33"/>
      <c r="C216" s="98"/>
      <c r="D216" s="99"/>
      <c r="E216" s="98"/>
      <c r="F216" s="95"/>
      <c r="G216" s="27"/>
      <c r="H216" s="105"/>
      <c r="I216" s="111">
        <f>IF(Mat_Transport[[#This Row],[MOTIF]]="",0,Mat_Transport[[#This Row],[MONTANT HTVA REALISE]])</f>
        <v>0</v>
      </c>
      <c r="J216" s="32"/>
      <c r="L216" s="55">
        <f t="shared" si="4"/>
        <v>0</v>
      </c>
    </row>
    <row r="217" spans="1:12" ht="15.75" thickBot="1">
      <c r="A217" s="204" t="str">
        <f>IF(ISBLANK(Mat_Transport[[#This Row],[DATE]]),"",ROW(Mat_Transport[[#This Row],[NUM]])-ROW($A$19))</f>
        <v/>
      </c>
      <c r="B217" s="33"/>
      <c r="C217" s="98"/>
      <c r="D217" s="99"/>
      <c r="E217" s="98"/>
      <c r="F217" s="95"/>
      <c r="G217" s="27"/>
      <c r="H217" s="105"/>
      <c r="I217" s="111">
        <f>IF(Mat_Transport[[#This Row],[MOTIF]]="",0,Mat_Transport[[#This Row],[MONTANT HTVA REALISE]])</f>
        <v>0</v>
      </c>
      <c r="J217" s="32"/>
      <c r="L217" s="55">
        <f t="shared" ref="L217:L280" si="5">+F217-I217</f>
        <v>0</v>
      </c>
    </row>
    <row r="218" spans="1:12" ht="15.75" thickBot="1">
      <c r="A218" s="204" t="str">
        <f>IF(ISBLANK(Mat_Transport[[#This Row],[DATE]]),"",ROW(Mat_Transport[[#This Row],[NUM]])-ROW($A$19))</f>
        <v/>
      </c>
      <c r="B218" s="33"/>
      <c r="C218" s="98"/>
      <c r="D218" s="99"/>
      <c r="E218" s="98"/>
      <c r="F218" s="95"/>
      <c r="G218" s="27"/>
      <c r="H218" s="105"/>
      <c r="I218" s="111">
        <f>IF(Mat_Transport[[#This Row],[MOTIF]]="",0,Mat_Transport[[#This Row],[MONTANT HTVA REALISE]])</f>
        <v>0</v>
      </c>
      <c r="J218" s="32"/>
      <c r="L218" s="55">
        <f t="shared" si="5"/>
        <v>0</v>
      </c>
    </row>
    <row r="219" spans="1:12" ht="15.75" thickBot="1">
      <c r="A219" s="204" t="str">
        <f>IF(ISBLANK(Mat_Transport[[#This Row],[DATE]]),"",ROW(Mat_Transport[[#This Row],[NUM]])-ROW($A$19))</f>
        <v/>
      </c>
      <c r="B219" s="33"/>
      <c r="C219" s="98"/>
      <c r="D219" s="99"/>
      <c r="E219" s="98"/>
      <c r="F219" s="95"/>
      <c r="G219" s="27"/>
      <c r="H219" s="105"/>
      <c r="I219" s="111">
        <f>IF(Mat_Transport[[#This Row],[MOTIF]]="",0,Mat_Transport[[#This Row],[MONTANT HTVA REALISE]])</f>
        <v>0</v>
      </c>
      <c r="J219" s="32"/>
      <c r="L219" s="55">
        <f t="shared" si="5"/>
        <v>0</v>
      </c>
    </row>
    <row r="220" spans="1:12" ht="15.75" thickBot="1">
      <c r="A220" s="204" t="str">
        <f>IF(ISBLANK(Mat_Transport[[#This Row],[DATE]]),"",ROW(Mat_Transport[[#This Row],[NUM]])-ROW($A$19))</f>
        <v/>
      </c>
      <c r="B220" s="33"/>
      <c r="C220" s="98"/>
      <c r="D220" s="99"/>
      <c r="E220" s="98"/>
      <c r="F220" s="95"/>
      <c r="G220" s="27"/>
      <c r="H220" s="105"/>
      <c r="I220" s="111">
        <f>IF(Mat_Transport[[#This Row],[MOTIF]]="",0,Mat_Transport[[#This Row],[MONTANT HTVA REALISE]])</f>
        <v>0</v>
      </c>
      <c r="J220" s="32"/>
      <c r="L220" s="55">
        <f t="shared" si="5"/>
        <v>0</v>
      </c>
    </row>
    <row r="221" spans="1:12" ht="15.75" thickBot="1">
      <c r="A221" s="204" t="str">
        <f>IF(ISBLANK(Mat_Transport[[#This Row],[DATE]]),"",ROW(Mat_Transport[[#This Row],[NUM]])-ROW($A$19))</f>
        <v/>
      </c>
      <c r="B221" s="33"/>
      <c r="C221" s="98"/>
      <c r="D221" s="99"/>
      <c r="E221" s="98"/>
      <c r="F221" s="95"/>
      <c r="G221" s="27"/>
      <c r="H221" s="105"/>
      <c r="I221" s="111">
        <f>IF(Mat_Transport[[#This Row],[MOTIF]]="",0,Mat_Transport[[#This Row],[MONTANT HTVA REALISE]])</f>
        <v>0</v>
      </c>
      <c r="J221" s="32"/>
      <c r="L221" s="55">
        <f t="shared" si="5"/>
        <v>0</v>
      </c>
    </row>
    <row r="222" spans="1:12" ht="15.75" thickBot="1">
      <c r="A222" s="204" t="str">
        <f>IF(ISBLANK(Mat_Transport[[#This Row],[DATE]]),"",ROW(Mat_Transport[[#This Row],[NUM]])-ROW($A$19))</f>
        <v/>
      </c>
      <c r="B222" s="33"/>
      <c r="C222" s="98"/>
      <c r="D222" s="99"/>
      <c r="E222" s="98"/>
      <c r="F222" s="95"/>
      <c r="G222" s="27"/>
      <c r="H222" s="105"/>
      <c r="I222" s="111">
        <f>IF(Mat_Transport[[#This Row],[MOTIF]]="",0,Mat_Transport[[#This Row],[MONTANT HTVA REALISE]])</f>
        <v>0</v>
      </c>
      <c r="J222" s="32"/>
      <c r="L222" s="55">
        <f t="shared" si="5"/>
        <v>0</v>
      </c>
    </row>
    <row r="223" spans="1:12" ht="15.75" thickBot="1">
      <c r="A223" s="204" t="str">
        <f>IF(ISBLANK(Mat_Transport[[#This Row],[DATE]]),"",ROW(Mat_Transport[[#This Row],[NUM]])-ROW($A$19))</f>
        <v/>
      </c>
      <c r="B223" s="33"/>
      <c r="C223" s="98"/>
      <c r="D223" s="99"/>
      <c r="E223" s="98"/>
      <c r="F223" s="95"/>
      <c r="G223" s="27"/>
      <c r="H223" s="105"/>
      <c r="I223" s="111">
        <f>IF(Mat_Transport[[#This Row],[MOTIF]]="",0,Mat_Transport[[#This Row],[MONTANT HTVA REALISE]])</f>
        <v>0</v>
      </c>
      <c r="J223" s="32"/>
      <c r="L223" s="55">
        <f t="shared" si="5"/>
        <v>0</v>
      </c>
    </row>
    <row r="224" spans="1:12" ht="15.75" thickBot="1">
      <c r="A224" s="204" t="str">
        <f>IF(ISBLANK(Mat_Transport[[#This Row],[DATE]]),"",ROW(Mat_Transport[[#This Row],[NUM]])-ROW($A$19))</f>
        <v/>
      </c>
      <c r="B224" s="33"/>
      <c r="C224" s="98"/>
      <c r="D224" s="99"/>
      <c r="E224" s="98"/>
      <c r="F224" s="95"/>
      <c r="G224" s="27"/>
      <c r="H224" s="105"/>
      <c r="I224" s="111">
        <f>IF(Mat_Transport[[#This Row],[MOTIF]]="",0,Mat_Transport[[#This Row],[MONTANT HTVA REALISE]])</f>
        <v>0</v>
      </c>
      <c r="J224" s="32"/>
      <c r="L224" s="55">
        <f t="shared" si="5"/>
        <v>0</v>
      </c>
    </row>
    <row r="225" spans="1:12" ht="15.75" thickBot="1">
      <c r="A225" s="204" t="str">
        <f>IF(ISBLANK(Mat_Transport[[#This Row],[DATE]]),"",ROW(Mat_Transport[[#This Row],[NUM]])-ROW($A$19))</f>
        <v/>
      </c>
      <c r="B225" s="33"/>
      <c r="C225" s="98"/>
      <c r="D225" s="99"/>
      <c r="E225" s="98"/>
      <c r="F225" s="95"/>
      <c r="G225" s="27"/>
      <c r="H225" s="105"/>
      <c r="I225" s="111">
        <f>IF(Mat_Transport[[#This Row],[MOTIF]]="",0,Mat_Transport[[#This Row],[MONTANT HTVA REALISE]])</f>
        <v>0</v>
      </c>
      <c r="J225" s="32"/>
      <c r="L225" s="55">
        <f t="shared" si="5"/>
        <v>0</v>
      </c>
    </row>
    <row r="226" spans="1:12" ht="15.75" thickBot="1">
      <c r="A226" s="204" t="str">
        <f>IF(ISBLANK(Mat_Transport[[#This Row],[DATE]]),"",ROW(Mat_Transport[[#This Row],[NUM]])-ROW($A$19))</f>
        <v/>
      </c>
      <c r="B226" s="33"/>
      <c r="C226" s="98"/>
      <c r="D226" s="99"/>
      <c r="E226" s="98"/>
      <c r="F226" s="95"/>
      <c r="G226" s="27"/>
      <c r="H226" s="105"/>
      <c r="I226" s="111">
        <f>IF(Mat_Transport[[#This Row],[MOTIF]]="",0,Mat_Transport[[#This Row],[MONTANT HTVA REALISE]])</f>
        <v>0</v>
      </c>
      <c r="J226" s="32"/>
      <c r="L226" s="55">
        <f t="shared" si="5"/>
        <v>0</v>
      </c>
    </row>
    <row r="227" spans="1:12" ht="15.75" thickBot="1">
      <c r="A227" s="204" t="str">
        <f>IF(ISBLANK(Mat_Transport[[#This Row],[DATE]]),"",ROW(Mat_Transport[[#This Row],[NUM]])-ROW($A$19))</f>
        <v/>
      </c>
      <c r="B227" s="33"/>
      <c r="C227" s="98"/>
      <c r="D227" s="99"/>
      <c r="E227" s="98"/>
      <c r="F227" s="95"/>
      <c r="G227" s="27"/>
      <c r="H227" s="105"/>
      <c r="I227" s="111">
        <f>IF(Mat_Transport[[#This Row],[MOTIF]]="",0,Mat_Transport[[#This Row],[MONTANT HTVA REALISE]])</f>
        <v>0</v>
      </c>
      <c r="J227" s="32"/>
      <c r="L227" s="55">
        <f t="shared" si="5"/>
        <v>0</v>
      </c>
    </row>
    <row r="228" spans="1:12" ht="15.75" thickBot="1">
      <c r="A228" s="204" t="str">
        <f>IF(ISBLANK(Mat_Transport[[#This Row],[DATE]]),"",ROW(Mat_Transport[[#This Row],[NUM]])-ROW($A$19))</f>
        <v/>
      </c>
      <c r="B228" s="33"/>
      <c r="C228" s="98"/>
      <c r="D228" s="99"/>
      <c r="E228" s="98"/>
      <c r="F228" s="95"/>
      <c r="G228" s="27"/>
      <c r="H228" s="105"/>
      <c r="I228" s="111">
        <f>IF(Mat_Transport[[#This Row],[MOTIF]]="",0,Mat_Transport[[#This Row],[MONTANT HTVA REALISE]])</f>
        <v>0</v>
      </c>
      <c r="J228" s="32"/>
      <c r="L228" s="55">
        <f t="shared" si="5"/>
        <v>0</v>
      </c>
    </row>
    <row r="229" spans="1:12" ht="15.75" thickBot="1">
      <c r="A229" s="204" t="str">
        <f>IF(ISBLANK(Mat_Transport[[#This Row],[DATE]]),"",ROW(Mat_Transport[[#This Row],[NUM]])-ROW($A$19))</f>
        <v/>
      </c>
      <c r="B229" s="33"/>
      <c r="C229" s="98"/>
      <c r="D229" s="99"/>
      <c r="E229" s="98"/>
      <c r="F229" s="95"/>
      <c r="G229" s="27"/>
      <c r="H229" s="105"/>
      <c r="I229" s="111">
        <f>IF(Mat_Transport[[#This Row],[MOTIF]]="",0,Mat_Transport[[#This Row],[MONTANT HTVA REALISE]])</f>
        <v>0</v>
      </c>
      <c r="J229" s="32"/>
      <c r="L229" s="55">
        <f t="shared" si="5"/>
        <v>0</v>
      </c>
    </row>
    <row r="230" spans="1:12" ht="15.75" thickBot="1">
      <c r="A230" s="204" t="str">
        <f>IF(ISBLANK(Mat_Transport[[#This Row],[DATE]]),"",ROW(Mat_Transport[[#This Row],[NUM]])-ROW($A$19))</f>
        <v/>
      </c>
      <c r="B230" s="33"/>
      <c r="C230" s="98"/>
      <c r="D230" s="99"/>
      <c r="E230" s="98"/>
      <c r="F230" s="95"/>
      <c r="G230" s="27"/>
      <c r="H230" s="105"/>
      <c r="I230" s="111">
        <f>IF(Mat_Transport[[#This Row],[MOTIF]]="",0,Mat_Transport[[#This Row],[MONTANT HTVA REALISE]])</f>
        <v>0</v>
      </c>
      <c r="J230" s="32"/>
      <c r="L230" s="55">
        <f t="shared" si="5"/>
        <v>0</v>
      </c>
    </row>
    <row r="231" spans="1:12" ht="15.75" thickBot="1">
      <c r="A231" s="204" t="str">
        <f>IF(ISBLANK(Mat_Transport[[#This Row],[DATE]]),"",ROW(Mat_Transport[[#This Row],[NUM]])-ROW($A$19))</f>
        <v/>
      </c>
      <c r="B231" s="33"/>
      <c r="C231" s="98"/>
      <c r="D231" s="99"/>
      <c r="E231" s="98"/>
      <c r="F231" s="95"/>
      <c r="G231" s="27"/>
      <c r="H231" s="105"/>
      <c r="I231" s="111">
        <f>IF(Mat_Transport[[#This Row],[MOTIF]]="",0,Mat_Transport[[#This Row],[MONTANT HTVA REALISE]])</f>
        <v>0</v>
      </c>
      <c r="J231" s="32"/>
      <c r="L231" s="55">
        <f t="shared" si="5"/>
        <v>0</v>
      </c>
    </row>
    <row r="232" spans="1:12" ht="15.75" thickBot="1">
      <c r="A232" s="204" t="str">
        <f>IF(ISBLANK(Mat_Transport[[#This Row],[DATE]]),"",ROW(Mat_Transport[[#This Row],[NUM]])-ROW($A$19))</f>
        <v/>
      </c>
      <c r="B232" s="33"/>
      <c r="C232" s="98"/>
      <c r="D232" s="99"/>
      <c r="E232" s="98"/>
      <c r="F232" s="95"/>
      <c r="G232" s="27"/>
      <c r="H232" s="105"/>
      <c r="I232" s="111">
        <f>IF(Mat_Transport[[#This Row],[MOTIF]]="",0,Mat_Transport[[#This Row],[MONTANT HTVA REALISE]])</f>
        <v>0</v>
      </c>
      <c r="J232" s="32"/>
      <c r="L232" s="55">
        <f t="shared" si="5"/>
        <v>0</v>
      </c>
    </row>
    <row r="233" spans="1:12" ht="15.75" thickBot="1">
      <c r="A233" s="204" t="str">
        <f>IF(ISBLANK(Mat_Transport[[#This Row],[DATE]]),"",ROW(Mat_Transport[[#This Row],[NUM]])-ROW($A$19))</f>
        <v/>
      </c>
      <c r="B233" s="33"/>
      <c r="C233" s="98"/>
      <c r="D233" s="99"/>
      <c r="E233" s="98"/>
      <c r="F233" s="95"/>
      <c r="G233" s="27"/>
      <c r="H233" s="105"/>
      <c r="I233" s="111">
        <f>IF(Mat_Transport[[#This Row],[MOTIF]]="",0,Mat_Transport[[#This Row],[MONTANT HTVA REALISE]])</f>
        <v>0</v>
      </c>
      <c r="J233" s="32"/>
      <c r="L233" s="55">
        <f t="shared" si="5"/>
        <v>0</v>
      </c>
    </row>
    <row r="234" spans="1:12" ht="15.75" thickBot="1">
      <c r="A234" s="204" t="str">
        <f>IF(ISBLANK(Mat_Transport[[#This Row],[DATE]]),"",ROW(Mat_Transport[[#This Row],[NUM]])-ROW($A$19))</f>
        <v/>
      </c>
      <c r="B234" s="33"/>
      <c r="C234" s="98"/>
      <c r="D234" s="99"/>
      <c r="E234" s="98"/>
      <c r="F234" s="95"/>
      <c r="G234" s="27"/>
      <c r="H234" s="105"/>
      <c r="I234" s="111">
        <f>IF(Mat_Transport[[#This Row],[MOTIF]]="",0,Mat_Transport[[#This Row],[MONTANT HTVA REALISE]])</f>
        <v>0</v>
      </c>
      <c r="J234" s="32"/>
      <c r="L234" s="55">
        <f t="shared" si="5"/>
        <v>0</v>
      </c>
    </row>
    <row r="235" spans="1:12" ht="15.75" thickBot="1">
      <c r="A235" s="204" t="str">
        <f>IF(ISBLANK(Mat_Transport[[#This Row],[DATE]]),"",ROW(Mat_Transport[[#This Row],[NUM]])-ROW($A$19))</f>
        <v/>
      </c>
      <c r="B235" s="33"/>
      <c r="C235" s="98"/>
      <c r="D235" s="99"/>
      <c r="E235" s="98"/>
      <c r="F235" s="95"/>
      <c r="G235" s="27"/>
      <c r="H235" s="105"/>
      <c r="I235" s="111">
        <f>IF(Mat_Transport[[#This Row],[MOTIF]]="",0,Mat_Transport[[#This Row],[MONTANT HTVA REALISE]])</f>
        <v>0</v>
      </c>
      <c r="J235" s="32"/>
      <c r="L235" s="55">
        <f t="shared" si="5"/>
        <v>0</v>
      </c>
    </row>
    <row r="236" spans="1:12" ht="15.75" thickBot="1">
      <c r="A236" s="204" t="str">
        <f>IF(ISBLANK(Mat_Transport[[#This Row],[DATE]]),"",ROW(Mat_Transport[[#This Row],[NUM]])-ROW($A$19))</f>
        <v/>
      </c>
      <c r="B236" s="33"/>
      <c r="C236" s="98"/>
      <c r="D236" s="99"/>
      <c r="E236" s="98"/>
      <c r="F236" s="95"/>
      <c r="G236" s="27"/>
      <c r="H236" s="105"/>
      <c r="I236" s="111">
        <f>IF(Mat_Transport[[#This Row],[MOTIF]]="",0,Mat_Transport[[#This Row],[MONTANT HTVA REALISE]])</f>
        <v>0</v>
      </c>
      <c r="J236" s="32"/>
      <c r="L236" s="55">
        <f t="shared" si="5"/>
        <v>0</v>
      </c>
    </row>
    <row r="237" spans="1:12" ht="15.75" thickBot="1">
      <c r="A237" s="204" t="str">
        <f>IF(ISBLANK(Mat_Transport[[#This Row],[DATE]]),"",ROW(Mat_Transport[[#This Row],[NUM]])-ROW($A$19))</f>
        <v/>
      </c>
      <c r="B237" s="33"/>
      <c r="C237" s="98"/>
      <c r="D237" s="99"/>
      <c r="E237" s="98"/>
      <c r="F237" s="95"/>
      <c r="G237" s="27"/>
      <c r="H237" s="105"/>
      <c r="I237" s="111">
        <f>IF(Mat_Transport[[#This Row],[MOTIF]]="",0,Mat_Transport[[#This Row],[MONTANT HTVA REALISE]])</f>
        <v>0</v>
      </c>
      <c r="J237" s="32"/>
      <c r="L237" s="55">
        <f t="shared" si="5"/>
        <v>0</v>
      </c>
    </row>
    <row r="238" spans="1:12" ht="15.75" thickBot="1">
      <c r="A238" s="204" t="str">
        <f>IF(ISBLANK(Mat_Transport[[#This Row],[DATE]]),"",ROW(Mat_Transport[[#This Row],[NUM]])-ROW($A$19))</f>
        <v/>
      </c>
      <c r="B238" s="33"/>
      <c r="C238" s="98"/>
      <c r="D238" s="99"/>
      <c r="E238" s="98"/>
      <c r="F238" s="95"/>
      <c r="G238" s="27"/>
      <c r="H238" s="105"/>
      <c r="I238" s="111">
        <f>IF(Mat_Transport[[#This Row],[MOTIF]]="",0,Mat_Transport[[#This Row],[MONTANT HTVA REALISE]])</f>
        <v>0</v>
      </c>
      <c r="J238" s="32"/>
      <c r="L238" s="55">
        <f t="shared" si="5"/>
        <v>0</v>
      </c>
    </row>
    <row r="239" spans="1:12" ht="15.75" thickBot="1">
      <c r="A239" s="204" t="str">
        <f>IF(ISBLANK(Mat_Transport[[#This Row],[DATE]]),"",ROW(Mat_Transport[[#This Row],[NUM]])-ROW($A$19))</f>
        <v/>
      </c>
      <c r="B239" s="33"/>
      <c r="C239" s="98"/>
      <c r="D239" s="99"/>
      <c r="E239" s="98"/>
      <c r="F239" s="95"/>
      <c r="G239" s="27"/>
      <c r="H239" s="105"/>
      <c r="I239" s="111">
        <f>IF(Mat_Transport[[#This Row],[MOTIF]]="",0,Mat_Transport[[#This Row],[MONTANT HTVA REALISE]])</f>
        <v>0</v>
      </c>
      <c r="J239" s="32"/>
      <c r="L239" s="55">
        <f t="shared" si="5"/>
        <v>0</v>
      </c>
    </row>
    <row r="240" spans="1:12" ht="15.75" thickBot="1">
      <c r="A240" s="204" t="str">
        <f>IF(ISBLANK(Mat_Transport[[#This Row],[DATE]]),"",ROW(Mat_Transport[[#This Row],[NUM]])-ROW($A$19))</f>
        <v/>
      </c>
      <c r="B240" s="33"/>
      <c r="C240" s="98"/>
      <c r="D240" s="99"/>
      <c r="E240" s="98"/>
      <c r="F240" s="95"/>
      <c r="G240" s="27"/>
      <c r="H240" s="105"/>
      <c r="I240" s="111">
        <f>IF(Mat_Transport[[#This Row],[MOTIF]]="",0,Mat_Transport[[#This Row],[MONTANT HTVA REALISE]])</f>
        <v>0</v>
      </c>
      <c r="J240" s="32"/>
      <c r="L240" s="55">
        <f t="shared" si="5"/>
        <v>0</v>
      </c>
    </row>
    <row r="241" spans="1:12" ht="15.75" thickBot="1">
      <c r="A241" s="204" t="str">
        <f>IF(ISBLANK(Mat_Transport[[#This Row],[DATE]]),"",ROW(Mat_Transport[[#This Row],[NUM]])-ROW($A$19))</f>
        <v/>
      </c>
      <c r="B241" s="33"/>
      <c r="C241" s="98"/>
      <c r="D241" s="99"/>
      <c r="E241" s="98"/>
      <c r="F241" s="95"/>
      <c r="G241" s="27"/>
      <c r="H241" s="105"/>
      <c r="I241" s="111">
        <f>IF(Mat_Transport[[#This Row],[MOTIF]]="",0,Mat_Transport[[#This Row],[MONTANT HTVA REALISE]])</f>
        <v>0</v>
      </c>
      <c r="J241" s="32"/>
      <c r="L241" s="55">
        <f t="shared" si="5"/>
        <v>0</v>
      </c>
    </row>
    <row r="242" spans="1:12" ht="15.75" thickBot="1">
      <c r="A242" s="204" t="str">
        <f>IF(ISBLANK(Mat_Transport[[#This Row],[DATE]]),"",ROW(Mat_Transport[[#This Row],[NUM]])-ROW($A$19))</f>
        <v/>
      </c>
      <c r="B242" s="33"/>
      <c r="C242" s="98"/>
      <c r="D242" s="99"/>
      <c r="E242" s="98"/>
      <c r="F242" s="95"/>
      <c r="G242" s="27"/>
      <c r="H242" s="105"/>
      <c r="I242" s="111">
        <f>IF(Mat_Transport[[#This Row],[MOTIF]]="",0,Mat_Transport[[#This Row],[MONTANT HTVA REALISE]])</f>
        <v>0</v>
      </c>
      <c r="J242" s="32"/>
      <c r="L242" s="55">
        <f t="shared" si="5"/>
        <v>0</v>
      </c>
    </row>
    <row r="243" spans="1:12" ht="15.75" thickBot="1">
      <c r="A243" s="204" t="str">
        <f>IF(ISBLANK(Mat_Transport[[#This Row],[DATE]]),"",ROW(Mat_Transport[[#This Row],[NUM]])-ROW($A$19))</f>
        <v/>
      </c>
      <c r="B243" s="33"/>
      <c r="C243" s="98"/>
      <c r="D243" s="99"/>
      <c r="E243" s="98"/>
      <c r="F243" s="95"/>
      <c r="G243" s="27"/>
      <c r="H243" s="105"/>
      <c r="I243" s="111">
        <f>IF(Mat_Transport[[#This Row],[MOTIF]]="",0,Mat_Transport[[#This Row],[MONTANT HTVA REALISE]])</f>
        <v>0</v>
      </c>
      <c r="J243" s="32"/>
      <c r="L243" s="55">
        <f t="shared" si="5"/>
        <v>0</v>
      </c>
    </row>
    <row r="244" spans="1:12" ht="15.75" thickBot="1">
      <c r="A244" s="204" t="str">
        <f>IF(ISBLANK(Mat_Transport[[#This Row],[DATE]]),"",ROW(Mat_Transport[[#This Row],[NUM]])-ROW($A$19))</f>
        <v/>
      </c>
      <c r="B244" s="33"/>
      <c r="C244" s="98"/>
      <c r="D244" s="99"/>
      <c r="E244" s="98"/>
      <c r="F244" s="95"/>
      <c r="G244" s="27"/>
      <c r="H244" s="105"/>
      <c r="I244" s="111">
        <f>IF(Mat_Transport[[#This Row],[MOTIF]]="",0,Mat_Transport[[#This Row],[MONTANT HTVA REALISE]])</f>
        <v>0</v>
      </c>
      <c r="J244" s="32"/>
      <c r="L244" s="55">
        <f t="shared" si="5"/>
        <v>0</v>
      </c>
    </row>
    <row r="245" spans="1:12" ht="15.75" thickBot="1">
      <c r="A245" s="204" t="str">
        <f>IF(ISBLANK(Mat_Transport[[#This Row],[DATE]]),"",ROW(Mat_Transport[[#This Row],[NUM]])-ROW($A$19))</f>
        <v/>
      </c>
      <c r="B245" s="33"/>
      <c r="C245" s="98"/>
      <c r="D245" s="99"/>
      <c r="E245" s="98"/>
      <c r="F245" s="95"/>
      <c r="G245" s="27"/>
      <c r="H245" s="105"/>
      <c r="I245" s="111">
        <f>IF(Mat_Transport[[#This Row],[MOTIF]]="",0,Mat_Transport[[#This Row],[MONTANT HTVA REALISE]])</f>
        <v>0</v>
      </c>
      <c r="J245" s="32"/>
      <c r="L245" s="55">
        <f t="shared" si="5"/>
        <v>0</v>
      </c>
    </row>
    <row r="246" spans="1:12" ht="15.75" thickBot="1">
      <c r="A246" s="204" t="str">
        <f>IF(ISBLANK(Mat_Transport[[#This Row],[DATE]]),"",ROW(Mat_Transport[[#This Row],[NUM]])-ROW($A$19))</f>
        <v/>
      </c>
      <c r="B246" s="33"/>
      <c r="C246" s="98"/>
      <c r="D246" s="99"/>
      <c r="E246" s="98"/>
      <c r="F246" s="95"/>
      <c r="G246" s="27"/>
      <c r="H246" s="105"/>
      <c r="I246" s="111">
        <f>IF(Mat_Transport[[#This Row],[MOTIF]]="",0,Mat_Transport[[#This Row],[MONTANT HTVA REALISE]])</f>
        <v>0</v>
      </c>
      <c r="J246" s="32"/>
      <c r="L246" s="55">
        <f t="shared" si="5"/>
        <v>0</v>
      </c>
    </row>
    <row r="247" spans="1:12" ht="15.75" thickBot="1">
      <c r="A247" s="204" t="str">
        <f>IF(ISBLANK(Mat_Transport[[#This Row],[DATE]]),"",ROW(Mat_Transport[[#This Row],[NUM]])-ROW($A$19))</f>
        <v/>
      </c>
      <c r="B247" s="33"/>
      <c r="C247" s="98"/>
      <c r="D247" s="99"/>
      <c r="E247" s="98"/>
      <c r="F247" s="95"/>
      <c r="G247" s="27"/>
      <c r="H247" s="105"/>
      <c r="I247" s="111">
        <f>IF(Mat_Transport[[#This Row],[MOTIF]]="",0,Mat_Transport[[#This Row],[MONTANT HTVA REALISE]])</f>
        <v>0</v>
      </c>
      <c r="J247" s="32"/>
      <c r="L247" s="55">
        <f t="shared" si="5"/>
        <v>0</v>
      </c>
    </row>
    <row r="248" spans="1:12" ht="15.75" thickBot="1">
      <c r="A248" s="204" t="str">
        <f>IF(ISBLANK(Mat_Transport[[#This Row],[DATE]]),"",ROW(Mat_Transport[[#This Row],[NUM]])-ROW($A$19))</f>
        <v/>
      </c>
      <c r="B248" s="33"/>
      <c r="C248" s="98"/>
      <c r="D248" s="99"/>
      <c r="E248" s="98"/>
      <c r="F248" s="95"/>
      <c r="G248" s="27"/>
      <c r="H248" s="105"/>
      <c r="I248" s="111">
        <f>IF(Mat_Transport[[#This Row],[MOTIF]]="",0,Mat_Transport[[#This Row],[MONTANT HTVA REALISE]])</f>
        <v>0</v>
      </c>
      <c r="J248" s="32"/>
      <c r="L248" s="55">
        <f t="shared" si="5"/>
        <v>0</v>
      </c>
    </row>
    <row r="249" spans="1:12" ht="15.75" thickBot="1">
      <c r="A249" s="204" t="str">
        <f>IF(ISBLANK(Mat_Transport[[#This Row],[DATE]]),"",ROW(Mat_Transport[[#This Row],[NUM]])-ROW($A$19))</f>
        <v/>
      </c>
      <c r="B249" s="33"/>
      <c r="C249" s="98"/>
      <c r="D249" s="99"/>
      <c r="E249" s="98"/>
      <c r="F249" s="95"/>
      <c r="G249" s="27"/>
      <c r="H249" s="105"/>
      <c r="I249" s="111">
        <f>IF(Mat_Transport[[#This Row],[MOTIF]]="",0,Mat_Transport[[#This Row],[MONTANT HTVA REALISE]])</f>
        <v>0</v>
      </c>
      <c r="J249" s="32"/>
      <c r="L249" s="55">
        <f t="shared" si="5"/>
        <v>0</v>
      </c>
    </row>
    <row r="250" spans="1:12" ht="15.75" thickBot="1">
      <c r="A250" s="204" t="str">
        <f>IF(ISBLANK(Mat_Transport[[#This Row],[DATE]]),"",ROW(Mat_Transport[[#This Row],[NUM]])-ROW($A$19))</f>
        <v/>
      </c>
      <c r="B250" s="33"/>
      <c r="C250" s="98"/>
      <c r="D250" s="99"/>
      <c r="E250" s="98"/>
      <c r="F250" s="95"/>
      <c r="G250" s="27"/>
      <c r="H250" s="105"/>
      <c r="I250" s="111">
        <f>IF(Mat_Transport[[#This Row],[MOTIF]]="",0,Mat_Transport[[#This Row],[MONTANT HTVA REALISE]])</f>
        <v>0</v>
      </c>
      <c r="J250" s="32"/>
      <c r="L250" s="55">
        <f t="shared" si="5"/>
        <v>0</v>
      </c>
    </row>
    <row r="251" spans="1:12" ht="15.75" thickBot="1">
      <c r="A251" s="204" t="str">
        <f>IF(ISBLANK(Mat_Transport[[#This Row],[DATE]]),"",ROW(Mat_Transport[[#This Row],[NUM]])-ROW($A$19))</f>
        <v/>
      </c>
      <c r="B251" s="33"/>
      <c r="C251" s="98"/>
      <c r="D251" s="99"/>
      <c r="E251" s="98"/>
      <c r="F251" s="95"/>
      <c r="G251" s="27"/>
      <c r="H251" s="105"/>
      <c r="I251" s="111">
        <f>IF(Mat_Transport[[#This Row],[MOTIF]]="",0,Mat_Transport[[#This Row],[MONTANT HTVA REALISE]])</f>
        <v>0</v>
      </c>
      <c r="J251" s="32"/>
      <c r="L251" s="55">
        <f t="shared" si="5"/>
        <v>0</v>
      </c>
    </row>
    <row r="252" spans="1:12" ht="15.75" thickBot="1">
      <c r="A252" s="204" t="str">
        <f>IF(ISBLANK(Mat_Transport[[#This Row],[DATE]]),"",ROW(Mat_Transport[[#This Row],[NUM]])-ROW($A$19))</f>
        <v/>
      </c>
      <c r="B252" s="33"/>
      <c r="C252" s="98"/>
      <c r="D252" s="99"/>
      <c r="E252" s="98"/>
      <c r="F252" s="95"/>
      <c r="G252" s="27"/>
      <c r="H252" s="105"/>
      <c r="I252" s="111">
        <f>IF(Mat_Transport[[#This Row],[MOTIF]]="",0,Mat_Transport[[#This Row],[MONTANT HTVA REALISE]])</f>
        <v>0</v>
      </c>
      <c r="J252" s="32"/>
      <c r="L252" s="55">
        <f t="shared" si="5"/>
        <v>0</v>
      </c>
    </row>
    <row r="253" spans="1:12" ht="15.75" thickBot="1">
      <c r="A253" s="204" t="str">
        <f>IF(ISBLANK(Mat_Transport[[#This Row],[DATE]]),"",ROW(Mat_Transport[[#This Row],[NUM]])-ROW($A$19))</f>
        <v/>
      </c>
      <c r="B253" s="33"/>
      <c r="C253" s="98"/>
      <c r="D253" s="99"/>
      <c r="E253" s="98"/>
      <c r="F253" s="95"/>
      <c r="G253" s="27"/>
      <c r="H253" s="105"/>
      <c r="I253" s="111">
        <f>IF(Mat_Transport[[#This Row],[MOTIF]]="",0,Mat_Transport[[#This Row],[MONTANT HTVA REALISE]])</f>
        <v>0</v>
      </c>
      <c r="J253" s="32"/>
      <c r="L253" s="55">
        <f t="shared" si="5"/>
        <v>0</v>
      </c>
    </row>
    <row r="254" spans="1:12" ht="15.75" thickBot="1">
      <c r="A254" s="204" t="str">
        <f>IF(ISBLANK(Mat_Transport[[#This Row],[DATE]]),"",ROW(Mat_Transport[[#This Row],[NUM]])-ROW($A$19))</f>
        <v/>
      </c>
      <c r="B254" s="33"/>
      <c r="C254" s="98"/>
      <c r="D254" s="99"/>
      <c r="E254" s="98"/>
      <c r="F254" s="95"/>
      <c r="G254" s="27"/>
      <c r="H254" s="105"/>
      <c r="I254" s="111">
        <f>IF(Mat_Transport[[#This Row],[MOTIF]]="",0,Mat_Transport[[#This Row],[MONTANT HTVA REALISE]])</f>
        <v>0</v>
      </c>
      <c r="J254" s="32"/>
      <c r="L254" s="55">
        <f t="shared" si="5"/>
        <v>0</v>
      </c>
    </row>
    <row r="255" spans="1:12" ht="15.75" thickBot="1">
      <c r="A255" s="204" t="str">
        <f>IF(ISBLANK(Mat_Transport[[#This Row],[DATE]]),"",ROW(Mat_Transport[[#This Row],[NUM]])-ROW($A$19))</f>
        <v/>
      </c>
      <c r="B255" s="33"/>
      <c r="C255" s="98"/>
      <c r="D255" s="99"/>
      <c r="E255" s="98"/>
      <c r="F255" s="95"/>
      <c r="G255" s="27"/>
      <c r="H255" s="105"/>
      <c r="I255" s="111">
        <f>IF(Mat_Transport[[#This Row],[MOTIF]]="",0,Mat_Transport[[#This Row],[MONTANT HTVA REALISE]])</f>
        <v>0</v>
      </c>
      <c r="J255" s="32"/>
      <c r="L255" s="55">
        <f t="shared" si="5"/>
        <v>0</v>
      </c>
    </row>
    <row r="256" spans="1:12" ht="15.75" thickBot="1">
      <c r="A256" s="204" t="str">
        <f>IF(ISBLANK(Mat_Transport[[#This Row],[DATE]]),"",ROW(Mat_Transport[[#This Row],[NUM]])-ROW($A$19))</f>
        <v/>
      </c>
      <c r="B256" s="33"/>
      <c r="C256" s="98"/>
      <c r="D256" s="99"/>
      <c r="E256" s="98"/>
      <c r="F256" s="95"/>
      <c r="G256" s="27"/>
      <c r="H256" s="105"/>
      <c r="I256" s="111">
        <f>IF(Mat_Transport[[#This Row],[MOTIF]]="",0,Mat_Transport[[#This Row],[MONTANT HTVA REALISE]])</f>
        <v>0</v>
      </c>
      <c r="J256" s="32"/>
      <c r="L256" s="55">
        <f t="shared" si="5"/>
        <v>0</v>
      </c>
    </row>
    <row r="257" spans="1:12" ht="15.75" thickBot="1">
      <c r="A257" s="204" t="str">
        <f>IF(ISBLANK(Mat_Transport[[#This Row],[DATE]]),"",ROW(Mat_Transport[[#This Row],[NUM]])-ROW($A$19))</f>
        <v/>
      </c>
      <c r="B257" s="33"/>
      <c r="C257" s="98"/>
      <c r="D257" s="99"/>
      <c r="E257" s="98"/>
      <c r="F257" s="95"/>
      <c r="G257" s="27"/>
      <c r="H257" s="105"/>
      <c r="I257" s="111">
        <f>IF(Mat_Transport[[#This Row],[MOTIF]]="",0,Mat_Transport[[#This Row],[MONTANT HTVA REALISE]])</f>
        <v>0</v>
      </c>
      <c r="J257" s="32"/>
      <c r="L257" s="55">
        <f t="shared" si="5"/>
        <v>0</v>
      </c>
    </row>
    <row r="258" spans="1:12" ht="15.75" thickBot="1">
      <c r="A258" s="204" t="str">
        <f>IF(ISBLANK(Mat_Transport[[#This Row],[DATE]]),"",ROW(Mat_Transport[[#This Row],[NUM]])-ROW($A$19))</f>
        <v/>
      </c>
      <c r="B258" s="33"/>
      <c r="C258" s="98"/>
      <c r="D258" s="99"/>
      <c r="E258" s="98"/>
      <c r="F258" s="95"/>
      <c r="G258" s="27"/>
      <c r="H258" s="105"/>
      <c r="I258" s="111">
        <f>IF(Mat_Transport[[#This Row],[MOTIF]]="",0,Mat_Transport[[#This Row],[MONTANT HTVA REALISE]])</f>
        <v>0</v>
      </c>
      <c r="J258" s="32"/>
      <c r="L258" s="55">
        <f t="shared" si="5"/>
        <v>0</v>
      </c>
    </row>
    <row r="259" spans="1:12" ht="15.75" thickBot="1">
      <c r="A259" s="204" t="str">
        <f>IF(ISBLANK(Mat_Transport[[#This Row],[DATE]]),"",ROW(Mat_Transport[[#This Row],[NUM]])-ROW($A$19))</f>
        <v/>
      </c>
      <c r="B259" s="33"/>
      <c r="C259" s="98"/>
      <c r="D259" s="99"/>
      <c r="E259" s="98"/>
      <c r="F259" s="95"/>
      <c r="G259" s="27"/>
      <c r="H259" s="105"/>
      <c r="I259" s="111">
        <f>IF(Mat_Transport[[#This Row],[MOTIF]]="",0,Mat_Transport[[#This Row],[MONTANT HTVA REALISE]])</f>
        <v>0</v>
      </c>
      <c r="J259" s="32"/>
      <c r="L259" s="55">
        <f t="shared" si="5"/>
        <v>0</v>
      </c>
    </row>
    <row r="260" spans="1:12" ht="15.75" thickBot="1">
      <c r="A260" s="204" t="str">
        <f>IF(ISBLANK(Mat_Transport[[#This Row],[DATE]]),"",ROW(Mat_Transport[[#This Row],[NUM]])-ROW($A$19))</f>
        <v/>
      </c>
      <c r="B260" s="33"/>
      <c r="C260" s="98"/>
      <c r="D260" s="99"/>
      <c r="E260" s="98"/>
      <c r="F260" s="95"/>
      <c r="G260" s="27"/>
      <c r="H260" s="105"/>
      <c r="I260" s="111">
        <f>IF(Mat_Transport[[#This Row],[MOTIF]]="",0,Mat_Transport[[#This Row],[MONTANT HTVA REALISE]])</f>
        <v>0</v>
      </c>
      <c r="J260" s="32"/>
      <c r="L260" s="55">
        <f t="shared" si="5"/>
        <v>0</v>
      </c>
    </row>
    <row r="261" spans="1:12" ht="15.75" thickBot="1">
      <c r="A261" s="204" t="str">
        <f>IF(ISBLANK(Mat_Transport[[#This Row],[DATE]]),"",ROW(Mat_Transport[[#This Row],[NUM]])-ROW($A$19))</f>
        <v/>
      </c>
      <c r="B261" s="33"/>
      <c r="C261" s="98"/>
      <c r="D261" s="99"/>
      <c r="E261" s="98"/>
      <c r="F261" s="95"/>
      <c r="G261" s="27"/>
      <c r="H261" s="105"/>
      <c r="I261" s="111">
        <f>IF(Mat_Transport[[#This Row],[MOTIF]]="",0,Mat_Transport[[#This Row],[MONTANT HTVA REALISE]])</f>
        <v>0</v>
      </c>
      <c r="J261" s="32"/>
      <c r="L261" s="55">
        <f t="shared" si="5"/>
        <v>0</v>
      </c>
    </row>
    <row r="262" spans="1:12" ht="15.75" thickBot="1">
      <c r="A262" s="204" t="str">
        <f>IF(ISBLANK(Mat_Transport[[#This Row],[DATE]]),"",ROW(Mat_Transport[[#This Row],[NUM]])-ROW($A$19))</f>
        <v/>
      </c>
      <c r="B262" s="33"/>
      <c r="C262" s="98"/>
      <c r="D262" s="99"/>
      <c r="E262" s="98"/>
      <c r="F262" s="95"/>
      <c r="G262" s="27"/>
      <c r="H262" s="105"/>
      <c r="I262" s="111">
        <f>IF(Mat_Transport[[#This Row],[MOTIF]]="",0,Mat_Transport[[#This Row],[MONTANT HTVA REALISE]])</f>
        <v>0</v>
      </c>
      <c r="J262" s="32"/>
      <c r="L262" s="55">
        <f t="shared" si="5"/>
        <v>0</v>
      </c>
    </row>
    <row r="263" spans="1:12" ht="15.75" thickBot="1">
      <c r="A263" s="204" t="str">
        <f>IF(ISBLANK(Mat_Transport[[#This Row],[DATE]]),"",ROW(Mat_Transport[[#This Row],[NUM]])-ROW($A$19))</f>
        <v/>
      </c>
      <c r="B263" s="33"/>
      <c r="C263" s="98"/>
      <c r="D263" s="99"/>
      <c r="E263" s="98"/>
      <c r="F263" s="95"/>
      <c r="G263" s="27"/>
      <c r="H263" s="105"/>
      <c r="I263" s="111">
        <f>IF(Mat_Transport[[#This Row],[MOTIF]]="",0,Mat_Transport[[#This Row],[MONTANT HTVA REALISE]])</f>
        <v>0</v>
      </c>
      <c r="J263" s="32"/>
      <c r="L263" s="55">
        <f t="shared" si="5"/>
        <v>0</v>
      </c>
    </row>
    <row r="264" spans="1:12" ht="15.75" thickBot="1">
      <c r="A264" s="204" t="str">
        <f>IF(ISBLANK(Mat_Transport[[#This Row],[DATE]]),"",ROW(Mat_Transport[[#This Row],[NUM]])-ROW($A$19))</f>
        <v/>
      </c>
      <c r="B264" s="33"/>
      <c r="C264" s="98"/>
      <c r="D264" s="99"/>
      <c r="E264" s="98"/>
      <c r="F264" s="95"/>
      <c r="G264" s="27"/>
      <c r="H264" s="105"/>
      <c r="I264" s="111">
        <f>IF(Mat_Transport[[#This Row],[MOTIF]]="",0,Mat_Transport[[#This Row],[MONTANT HTVA REALISE]])</f>
        <v>0</v>
      </c>
      <c r="J264" s="32"/>
      <c r="L264" s="55">
        <f t="shared" si="5"/>
        <v>0</v>
      </c>
    </row>
    <row r="265" spans="1:12" ht="15.75" thickBot="1">
      <c r="A265" s="204" t="str">
        <f>IF(ISBLANK(Mat_Transport[[#This Row],[DATE]]),"",ROW(Mat_Transport[[#This Row],[NUM]])-ROW($A$19))</f>
        <v/>
      </c>
      <c r="B265" s="33"/>
      <c r="C265" s="98"/>
      <c r="D265" s="99"/>
      <c r="E265" s="98"/>
      <c r="F265" s="95"/>
      <c r="G265" s="27"/>
      <c r="H265" s="105"/>
      <c r="I265" s="111">
        <f>IF(Mat_Transport[[#This Row],[MOTIF]]="",0,Mat_Transport[[#This Row],[MONTANT HTVA REALISE]])</f>
        <v>0</v>
      </c>
      <c r="J265" s="32"/>
      <c r="L265" s="55">
        <f t="shared" si="5"/>
        <v>0</v>
      </c>
    </row>
    <row r="266" spans="1:12" ht="15.75" thickBot="1">
      <c r="A266" s="204" t="str">
        <f>IF(ISBLANK(Mat_Transport[[#This Row],[DATE]]),"",ROW(Mat_Transport[[#This Row],[NUM]])-ROW($A$19))</f>
        <v/>
      </c>
      <c r="B266" s="33"/>
      <c r="C266" s="98"/>
      <c r="D266" s="99"/>
      <c r="E266" s="98"/>
      <c r="F266" s="95"/>
      <c r="G266" s="27"/>
      <c r="H266" s="105"/>
      <c r="I266" s="111">
        <f>IF(Mat_Transport[[#This Row],[MOTIF]]="",0,Mat_Transport[[#This Row],[MONTANT HTVA REALISE]])</f>
        <v>0</v>
      </c>
      <c r="J266" s="32"/>
      <c r="L266" s="55">
        <f t="shared" si="5"/>
        <v>0</v>
      </c>
    </row>
    <row r="267" spans="1:12" ht="15.75" thickBot="1">
      <c r="A267" s="204" t="str">
        <f>IF(ISBLANK(Mat_Transport[[#This Row],[DATE]]),"",ROW(Mat_Transport[[#This Row],[NUM]])-ROW($A$19))</f>
        <v/>
      </c>
      <c r="B267" s="33"/>
      <c r="C267" s="98"/>
      <c r="D267" s="99"/>
      <c r="E267" s="98"/>
      <c r="F267" s="95"/>
      <c r="G267" s="27"/>
      <c r="H267" s="105"/>
      <c r="I267" s="111">
        <f>IF(Mat_Transport[[#This Row],[MOTIF]]="",0,Mat_Transport[[#This Row],[MONTANT HTVA REALISE]])</f>
        <v>0</v>
      </c>
      <c r="J267" s="32"/>
      <c r="L267" s="55">
        <f t="shared" si="5"/>
        <v>0</v>
      </c>
    </row>
    <row r="268" spans="1:12" ht="15.75" thickBot="1">
      <c r="A268" s="204" t="str">
        <f>IF(ISBLANK(Mat_Transport[[#This Row],[DATE]]),"",ROW(Mat_Transport[[#This Row],[NUM]])-ROW($A$19))</f>
        <v/>
      </c>
      <c r="B268" s="33"/>
      <c r="C268" s="98"/>
      <c r="D268" s="99"/>
      <c r="E268" s="98"/>
      <c r="F268" s="95"/>
      <c r="G268" s="27"/>
      <c r="H268" s="105"/>
      <c r="I268" s="111">
        <f>IF(Mat_Transport[[#This Row],[MOTIF]]="",0,Mat_Transport[[#This Row],[MONTANT HTVA REALISE]])</f>
        <v>0</v>
      </c>
      <c r="J268" s="32"/>
      <c r="L268" s="55">
        <f t="shared" si="5"/>
        <v>0</v>
      </c>
    </row>
    <row r="269" spans="1:12" ht="15.75" thickBot="1">
      <c r="A269" s="204" t="str">
        <f>IF(ISBLANK(Mat_Transport[[#This Row],[DATE]]),"",ROW(Mat_Transport[[#This Row],[NUM]])-ROW($A$19))</f>
        <v/>
      </c>
      <c r="B269" s="33"/>
      <c r="C269" s="98"/>
      <c r="D269" s="99"/>
      <c r="E269" s="98"/>
      <c r="F269" s="95"/>
      <c r="G269" s="27"/>
      <c r="H269" s="105"/>
      <c r="I269" s="111">
        <f>IF(Mat_Transport[[#This Row],[MOTIF]]="",0,Mat_Transport[[#This Row],[MONTANT HTVA REALISE]])</f>
        <v>0</v>
      </c>
      <c r="J269" s="32"/>
      <c r="L269" s="55">
        <f t="shared" si="5"/>
        <v>0</v>
      </c>
    </row>
    <row r="270" spans="1:12" ht="15.75" thickBot="1">
      <c r="A270" s="204" t="str">
        <f>IF(ISBLANK(Mat_Transport[[#This Row],[DATE]]),"",ROW(Mat_Transport[[#This Row],[NUM]])-ROW($A$19))</f>
        <v/>
      </c>
      <c r="B270" s="33"/>
      <c r="C270" s="98"/>
      <c r="D270" s="99"/>
      <c r="E270" s="98"/>
      <c r="F270" s="95"/>
      <c r="G270" s="27"/>
      <c r="H270" s="105"/>
      <c r="I270" s="111">
        <f>IF(Mat_Transport[[#This Row],[MOTIF]]="",0,Mat_Transport[[#This Row],[MONTANT HTVA REALISE]])</f>
        <v>0</v>
      </c>
      <c r="J270" s="32"/>
      <c r="L270" s="55">
        <f t="shared" si="5"/>
        <v>0</v>
      </c>
    </row>
    <row r="271" spans="1:12" ht="15.75" thickBot="1">
      <c r="A271" s="204" t="str">
        <f>IF(ISBLANK(Mat_Transport[[#This Row],[DATE]]),"",ROW(Mat_Transport[[#This Row],[NUM]])-ROW($A$19))</f>
        <v/>
      </c>
      <c r="B271" s="33"/>
      <c r="C271" s="98"/>
      <c r="D271" s="99"/>
      <c r="E271" s="98"/>
      <c r="F271" s="95"/>
      <c r="G271" s="27"/>
      <c r="H271" s="105"/>
      <c r="I271" s="111">
        <f>IF(Mat_Transport[[#This Row],[MOTIF]]="",0,Mat_Transport[[#This Row],[MONTANT HTVA REALISE]])</f>
        <v>0</v>
      </c>
      <c r="J271" s="32"/>
      <c r="L271" s="55">
        <f t="shared" si="5"/>
        <v>0</v>
      </c>
    </row>
    <row r="272" spans="1:12" ht="15.75" thickBot="1">
      <c r="A272" s="204" t="str">
        <f>IF(ISBLANK(Mat_Transport[[#This Row],[DATE]]),"",ROW(Mat_Transport[[#This Row],[NUM]])-ROW($A$19))</f>
        <v/>
      </c>
      <c r="B272" s="33"/>
      <c r="C272" s="98"/>
      <c r="D272" s="99"/>
      <c r="E272" s="98"/>
      <c r="F272" s="95"/>
      <c r="G272" s="27"/>
      <c r="H272" s="105"/>
      <c r="I272" s="111">
        <f>IF(Mat_Transport[[#This Row],[MOTIF]]="",0,Mat_Transport[[#This Row],[MONTANT HTVA REALISE]])</f>
        <v>0</v>
      </c>
      <c r="J272" s="32"/>
      <c r="L272" s="55">
        <f t="shared" si="5"/>
        <v>0</v>
      </c>
    </row>
    <row r="273" spans="1:12" ht="15.75" thickBot="1">
      <c r="A273" s="204" t="str">
        <f>IF(ISBLANK(Mat_Transport[[#This Row],[DATE]]),"",ROW(Mat_Transport[[#This Row],[NUM]])-ROW($A$19))</f>
        <v/>
      </c>
      <c r="B273" s="33"/>
      <c r="C273" s="98"/>
      <c r="D273" s="99"/>
      <c r="E273" s="98"/>
      <c r="F273" s="95"/>
      <c r="G273" s="27"/>
      <c r="H273" s="105"/>
      <c r="I273" s="111">
        <f>IF(Mat_Transport[[#This Row],[MOTIF]]="",0,Mat_Transport[[#This Row],[MONTANT HTVA REALISE]])</f>
        <v>0</v>
      </c>
      <c r="J273" s="32"/>
      <c r="L273" s="55">
        <f t="shared" si="5"/>
        <v>0</v>
      </c>
    </row>
    <row r="274" spans="1:12" ht="15.75" thickBot="1">
      <c r="A274" s="204" t="str">
        <f>IF(ISBLANK(Mat_Transport[[#This Row],[DATE]]),"",ROW(Mat_Transport[[#This Row],[NUM]])-ROW($A$19))</f>
        <v/>
      </c>
      <c r="B274" s="33"/>
      <c r="C274" s="98"/>
      <c r="D274" s="99"/>
      <c r="E274" s="98"/>
      <c r="F274" s="95"/>
      <c r="G274" s="27"/>
      <c r="H274" s="105"/>
      <c r="I274" s="111">
        <f>IF(Mat_Transport[[#This Row],[MOTIF]]="",0,Mat_Transport[[#This Row],[MONTANT HTVA REALISE]])</f>
        <v>0</v>
      </c>
      <c r="J274" s="32"/>
      <c r="L274" s="55">
        <f t="shared" si="5"/>
        <v>0</v>
      </c>
    </row>
    <row r="275" spans="1:12" ht="15.75" thickBot="1">
      <c r="A275" s="204" t="str">
        <f>IF(ISBLANK(Mat_Transport[[#This Row],[DATE]]),"",ROW(Mat_Transport[[#This Row],[NUM]])-ROW($A$19))</f>
        <v/>
      </c>
      <c r="B275" s="33"/>
      <c r="C275" s="98"/>
      <c r="D275" s="99"/>
      <c r="E275" s="98"/>
      <c r="F275" s="95"/>
      <c r="G275" s="27"/>
      <c r="H275" s="105"/>
      <c r="I275" s="111">
        <f>IF(Mat_Transport[[#This Row],[MOTIF]]="",0,Mat_Transport[[#This Row],[MONTANT HTVA REALISE]])</f>
        <v>0</v>
      </c>
      <c r="J275" s="32"/>
      <c r="L275" s="55">
        <f t="shared" si="5"/>
        <v>0</v>
      </c>
    </row>
    <row r="276" spans="1:12" ht="15.75" thickBot="1">
      <c r="A276" s="204" t="str">
        <f>IF(ISBLANK(Mat_Transport[[#This Row],[DATE]]),"",ROW(Mat_Transport[[#This Row],[NUM]])-ROW($A$19))</f>
        <v/>
      </c>
      <c r="B276" s="33"/>
      <c r="C276" s="98"/>
      <c r="D276" s="99"/>
      <c r="E276" s="98"/>
      <c r="F276" s="95"/>
      <c r="G276" s="27"/>
      <c r="H276" s="105"/>
      <c r="I276" s="111">
        <f>IF(Mat_Transport[[#This Row],[MOTIF]]="",0,Mat_Transport[[#This Row],[MONTANT HTVA REALISE]])</f>
        <v>0</v>
      </c>
      <c r="J276" s="32"/>
      <c r="L276" s="55">
        <f t="shared" si="5"/>
        <v>0</v>
      </c>
    </row>
    <row r="277" spans="1:12" ht="15.75" thickBot="1">
      <c r="A277" s="204" t="str">
        <f>IF(ISBLANK(Mat_Transport[[#This Row],[DATE]]),"",ROW(Mat_Transport[[#This Row],[NUM]])-ROW($A$19))</f>
        <v/>
      </c>
      <c r="B277" s="33"/>
      <c r="C277" s="98"/>
      <c r="D277" s="99"/>
      <c r="E277" s="98"/>
      <c r="F277" s="95"/>
      <c r="G277" s="27"/>
      <c r="H277" s="105"/>
      <c r="I277" s="111">
        <f>IF(Mat_Transport[[#This Row],[MOTIF]]="",0,Mat_Transport[[#This Row],[MONTANT HTVA REALISE]])</f>
        <v>0</v>
      </c>
      <c r="J277" s="32"/>
      <c r="L277" s="55">
        <f t="shared" si="5"/>
        <v>0</v>
      </c>
    </row>
    <row r="278" spans="1:12" ht="15.75" thickBot="1">
      <c r="A278" s="204" t="str">
        <f>IF(ISBLANK(Mat_Transport[[#This Row],[DATE]]),"",ROW(Mat_Transport[[#This Row],[NUM]])-ROW($A$19))</f>
        <v/>
      </c>
      <c r="B278" s="33"/>
      <c r="C278" s="98"/>
      <c r="D278" s="99"/>
      <c r="E278" s="98"/>
      <c r="F278" s="95"/>
      <c r="G278" s="27"/>
      <c r="H278" s="105"/>
      <c r="I278" s="111">
        <f>IF(Mat_Transport[[#This Row],[MOTIF]]="",0,Mat_Transport[[#This Row],[MONTANT HTVA REALISE]])</f>
        <v>0</v>
      </c>
      <c r="J278" s="32"/>
      <c r="L278" s="55">
        <f t="shared" si="5"/>
        <v>0</v>
      </c>
    </row>
    <row r="279" spans="1:12" ht="15.75" thickBot="1">
      <c r="A279" s="204" t="str">
        <f>IF(ISBLANK(Mat_Transport[[#This Row],[DATE]]),"",ROW(Mat_Transport[[#This Row],[NUM]])-ROW($A$19))</f>
        <v/>
      </c>
      <c r="B279" s="33"/>
      <c r="C279" s="98"/>
      <c r="D279" s="99"/>
      <c r="E279" s="98"/>
      <c r="F279" s="95"/>
      <c r="G279" s="27"/>
      <c r="H279" s="105"/>
      <c r="I279" s="111">
        <f>IF(Mat_Transport[[#This Row],[MOTIF]]="",0,Mat_Transport[[#This Row],[MONTANT HTVA REALISE]])</f>
        <v>0</v>
      </c>
      <c r="J279" s="32"/>
      <c r="L279" s="55">
        <f t="shared" si="5"/>
        <v>0</v>
      </c>
    </row>
    <row r="280" spans="1:12" ht="15.75" thickBot="1">
      <c r="A280" s="204" t="str">
        <f>IF(ISBLANK(Mat_Transport[[#This Row],[DATE]]),"",ROW(Mat_Transport[[#This Row],[NUM]])-ROW($A$19))</f>
        <v/>
      </c>
      <c r="B280" s="33"/>
      <c r="C280" s="98"/>
      <c r="D280" s="99"/>
      <c r="E280" s="98"/>
      <c r="F280" s="95"/>
      <c r="G280" s="27"/>
      <c r="H280" s="105"/>
      <c r="I280" s="111">
        <f>IF(Mat_Transport[[#This Row],[MOTIF]]="",0,Mat_Transport[[#This Row],[MONTANT HTVA REALISE]])</f>
        <v>0</v>
      </c>
      <c r="J280" s="32"/>
      <c r="L280" s="55">
        <f t="shared" si="5"/>
        <v>0</v>
      </c>
    </row>
    <row r="281" spans="1:12" ht="15.75" thickBot="1">
      <c r="A281" s="204" t="str">
        <f>IF(ISBLANK(Mat_Transport[[#This Row],[DATE]]),"",ROW(Mat_Transport[[#This Row],[NUM]])-ROW($A$19))</f>
        <v/>
      </c>
      <c r="B281" s="33"/>
      <c r="C281" s="98"/>
      <c r="D281" s="99"/>
      <c r="E281" s="98"/>
      <c r="F281" s="95"/>
      <c r="G281" s="27"/>
      <c r="H281" s="105"/>
      <c r="I281" s="111">
        <f>IF(Mat_Transport[[#This Row],[MOTIF]]="",0,Mat_Transport[[#This Row],[MONTANT HTVA REALISE]])</f>
        <v>0</v>
      </c>
      <c r="J281" s="32"/>
      <c r="L281" s="55">
        <f t="shared" ref="L281:L344" si="6">+F281-I281</f>
        <v>0</v>
      </c>
    </row>
    <row r="282" spans="1:12" ht="15.75" thickBot="1">
      <c r="A282" s="204" t="str">
        <f>IF(ISBLANK(Mat_Transport[[#This Row],[DATE]]),"",ROW(Mat_Transport[[#This Row],[NUM]])-ROW($A$19))</f>
        <v/>
      </c>
      <c r="B282" s="33"/>
      <c r="C282" s="98"/>
      <c r="D282" s="99"/>
      <c r="E282" s="98"/>
      <c r="F282" s="95"/>
      <c r="G282" s="27"/>
      <c r="H282" s="105"/>
      <c r="I282" s="111">
        <f>IF(Mat_Transport[[#This Row],[MOTIF]]="",0,Mat_Transport[[#This Row],[MONTANT HTVA REALISE]])</f>
        <v>0</v>
      </c>
      <c r="J282" s="32"/>
      <c r="L282" s="55">
        <f t="shared" si="6"/>
        <v>0</v>
      </c>
    </row>
    <row r="283" spans="1:12" ht="15.75" thickBot="1">
      <c r="A283" s="204" t="str">
        <f>IF(ISBLANK(Mat_Transport[[#This Row],[DATE]]),"",ROW(Mat_Transport[[#This Row],[NUM]])-ROW($A$19))</f>
        <v/>
      </c>
      <c r="B283" s="33"/>
      <c r="C283" s="98"/>
      <c r="D283" s="99"/>
      <c r="E283" s="98"/>
      <c r="F283" s="95"/>
      <c r="G283" s="27"/>
      <c r="H283" s="105"/>
      <c r="I283" s="111">
        <f>IF(Mat_Transport[[#This Row],[MOTIF]]="",0,Mat_Transport[[#This Row],[MONTANT HTVA REALISE]])</f>
        <v>0</v>
      </c>
      <c r="J283" s="32"/>
      <c r="L283" s="55">
        <f t="shared" si="6"/>
        <v>0</v>
      </c>
    </row>
    <row r="284" spans="1:12" ht="15.75" thickBot="1">
      <c r="A284" s="204" t="str">
        <f>IF(ISBLANK(Mat_Transport[[#This Row],[DATE]]),"",ROW(Mat_Transport[[#This Row],[NUM]])-ROW($A$19))</f>
        <v/>
      </c>
      <c r="B284" s="33"/>
      <c r="C284" s="98"/>
      <c r="D284" s="99"/>
      <c r="E284" s="98"/>
      <c r="F284" s="95"/>
      <c r="G284" s="27"/>
      <c r="H284" s="105"/>
      <c r="I284" s="111">
        <f>IF(Mat_Transport[[#This Row],[MOTIF]]="",0,Mat_Transport[[#This Row],[MONTANT HTVA REALISE]])</f>
        <v>0</v>
      </c>
      <c r="J284" s="32"/>
      <c r="L284" s="55">
        <f t="shared" si="6"/>
        <v>0</v>
      </c>
    </row>
    <row r="285" spans="1:12" ht="15.75" thickBot="1">
      <c r="A285" s="204" t="str">
        <f>IF(ISBLANK(Mat_Transport[[#This Row],[DATE]]),"",ROW(Mat_Transport[[#This Row],[NUM]])-ROW($A$19))</f>
        <v/>
      </c>
      <c r="B285" s="33"/>
      <c r="C285" s="98"/>
      <c r="D285" s="99"/>
      <c r="E285" s="98"/>
      <c r="F285" s="95"/>
      <c r="G285" s="27"/>
      <c r="H285" s="105"/>
      <c r="I285" s="111">
        <f>IF(Mat_Transport[[#This Row],[MOTIF]]="",0,Mat_Transport[[#This Row],[MONTANT HTVA REALISE]])</f>
        <v>0</v>
      </c>
      <c r="J285" s="32"/>
      <c r="L285" s="55">
        <f t="shared" si="6"/>
        <v>0</v>
      </c>
    </row>
    <row r="286" spans="1:12" ht="15.75" thickBot="1">
      <c r="A286" s="204" t="str">
        <f>IF(ISBLANK(Mat_Transport[[#This Row],[DATE]]),"",ROW(Mat_Transport[[#This Row],[NUM]])-ROW($A$19))</f>
        <v/>
      </c>
      <c r="B286" s="33"/>
      <c r="C286" s="98"/>
      <c r="D286" s="99"/>
      <c r="E286" s="98"/>
      <c r="F286" s="95"/>
      <c r="G286" s="27"/>
      <c r="H286" s="105"/>
      <c r="I286" s="111">
        <f>IF(Mat_Transport[[#This Row],[MOTIF]]="",0,Mat_Transport[[#This Row],[MONTANT HTVA REALISE]])</f>
        <v>0</v>
      </c>
      <c r="J286" s="32"/>
      <c r="L286" s="55">
        <f t="shared" si="6"/>
        <v>0</v>
      </c>
    </row>
    <row r="287" spans="1:12" ht="15.75" thickBot="1">
      <c r="A287" s="204" t="str">
        <f>IF(ISBLANK(Mat_Transport[[#This Row],[DATE]]),"",ROW(Mat_Transport[[#This Row],[NUM]])-ROW($A$19))</f>
        <v/>
      </c>
      <c r="B287" s="33"/>
      <c r="C287" s="98"/>
      <c r="D287" s="99"/>
      <c r="E287" s="98"/>
      <c r="F287" s="95"/>
      <c r="G287" s="27"/>
      <c r="H287" s="105"/>
      <c r="I287" s="111">
        <f>IF(Mat_Transport[[#This Row],[MOTIF]]="",0,Mat_Transport[[#This Row],[MONTANT HTVA REALISE]])</f>
        <v>0</v>
      </c>
      <c r="J287" s="32"/>
      <c r="L287" s="55">
        <f t="shared" si="6"/>
        <v>0</v>
      </c>
    </row>
    <row r="288" spans="1:12" ht="15.75" thickBot="1">
      <c r="A288" s="204" t="str">
        <f>IF(ISBLANK(Mat_Transport[[#This Row],[DATE]]),"",ROW(Mat_Transport[[#This Row],[NUM]])-ROW($A$19))</f>
        <v/>
      </c>
      <c r="B288" s="33"/>
      <c r="C288" s="98"/>
      <c r="D288" s="99"/>
      <c r="E288" s="98"/>
      <c r="F288" s="95"/>
      <c r="G288" s="27"/>
      <c r="H288" s="105"/>
      <c r="I288" s="111">
        <f>IF(Mat_Transport[[#This Row],[MOTIF]]="",0,Mat_Transport[[#This Row],[MONTANT HTVA REALISE]])</f>
        <v>0</v>
      </c>
      <c r="J288" s="32"/>
      <c r="L288" s="55">
        <f t="shared" si="6"/>
        <v>0</v>
      </c>
    </row>
    <row r="289" spans="1:12" ht="15.75" thickBot="1">
      <c r="A289" s="204" t="str">
        <f>IF(ISBLANK(Mat_Transport[[#This Row],[DATE]]),"",ROW(Mat_Transport[[#This Row],[NUM]])-ROW($A$19))</f>
        <v/>
      </c>
      <c r="B289" s="33"/>
      <c r="C289" s="98"/>
      <c r="D289" s="99"/>
      <c r="E289" s="98"/>
      <c r="F289" s="95"/>
      <c r="G289" s="27"/>
      <c r="H289" s="105"/>
      <c r="I289" s="111">
        <f>IF(Mat_Transport[[#This Row],[MOTIF]]="",0,Mat_Transport[[#This Row],[MONTANT HTVA REALISE]])</f>
        <v>0</v>
      </c>
      <c r="J289" s="32"/>
      <c r="L289" s="55">
        <f t="shared" si="6"/>
        <v>0</v>
      </c>
    </row>
    <row r="290" spans="1:12" ht="15.75" thickBot="1">
      <c r="A290" s="204" t="str">
        <f>IF(ISBLANK(Mat_Transport[[#This Row],[DATE]]),"",ROW(Mat_Transport[[#This Row],[NUM]])-ROW($A$19))</f>
        <v/>
      </c>
      <c r="B290" s="33"/>
      <c r="C290" s="98"/>
      <c r="D290" s="99"/>
      <c r="E290" s="98"/>
      <c r="F290" s="95"/>
      <c r="G290" s="27"/>
      <c r="H290" s="105"/>
      <c r="I290" s="111">
        <f>IF(Mat_Transport[[#This Row],[MOTIF]]="",0,Mat_Transport[[#This Row],[MONTANT HTVA REALISE]])</f>
        <v>0</v>
      </c>
      <c r="J290" s="32"/>
      <c r="L290" s="55">
        <f t="shared" si="6"/>
        <v>0</v>
      </c>
    </row>
    <row r="291" spans="1:12" ht="15.75" thickBot="1">
      <c r="A291" s="204" t="str">
        <f>IF(ISBLANK(Mat_Transport[[#This Row],[DATE]]),"",ROW(Mat_Transport[[#This Row],[NUM]])-ROW($A$19))</f>
        <v/>
      </c>
      <c r="B291" s="33"/>
      <c r="C291" s="98"/>
      <c r="D291" s="99"/>
      <c r="E291" s="98"/>
      <c r="F291" s="95"/>
      <c r="G291" s="27"/>
      <c r="H291" s="105"/>
      <c r="I291" s="111">
        <f>IF(Mat_Transport[[#This Row],[MOTIF]]="",0,Mat_Transport[[#This Row],[MONTANT HTVA REALISE]])</f>
        <v>0</v>
      </c>
      <c r="J291" s="32"/>
      <c r="L291" s="55">
        <f t="shared" si="6"/>
        <v>0</v>
      </c>
    </row>
    <row r="292" spans="1:12" ht="15.75" thickBot="1">
      <c r="A292" s="204" t="str">
        <f>IF(ISBLANK(Mat_Transport[[#This Row],[DATE]]),"",ROW(Mat_Transport[[#This Row],[NUM]])-ROW($A$19))</f>
        <v/>
      </c>
      <c r="B292" s="33"/>
      <c r="C292" s="98"/>
      <c r="D292" s="99"/>
      <c r="E292" s="98"/>
      <c r="F292" s="95"/>
      <c r="G292" s="27"/>
      <c r="H292" s="105"/>
      <c r="I292" s="111">
        <f>IF(Mat_Transport[[#This Row],[MOTIF]]="",0,Mat_Transport[[#This Row],[MONTANT HTVA REALISE]])</f>
        <v>0</v>
      </c>
      <c r="J292" s="32"/>
      <c r="L292" s="55">
        <f t="shared" si="6"/>
        <v>0</v>
      </c>
    </row>
    <row r="293" spans="1:12" ht="15.75" thickBot="1">
      <c r="A293" s="204" t="str">
        <f>IF(ISBLANK(Mat_Transport[[#This Row],[DATE]]),"",ROW(Mat_Transport[[#This Row],[NUM]])-ROW($A$19))</f>
        <v/>
      </c>
      <c r="B293" s="33"/>
      <c r="C293" s="98"/>
      <c r="D293" s="99"/>
      <c r="E293" s="98"/>
      <c r="F293" s="95"/>
      <c r="G293" s="27"/>
      <c r="H293" s="105"/>
      <c r="I293" s="111">
        <f>IF(Mat_Transport[[#This Row],[MOTIF]]="",0,Mat_Transport[[#This Row],[MONTANT HTVA REALISE]])</f>
        <v>0</v>
      </c>
      <c r="J293" s="32"/>
      <c r="L293" s="55">
        <f t="shared" si="6"/>
        <v>0</v>
      </c>
    </row>
    <row r="294" spans="1:12" ht="15.75" thickBot="1">
      <c r="A294" s="204" t="str">
        <f>IF(ISBLANK(Mat_Transport[[#This Row],[DATE]]),"",ROW(Mat_Transport[[#This Row],[NUM]])-ROW($A$19))</f>
        <v/>
      </c>
      <c r="B294" s="33"/>
      <c r="C294" s="98"/>
      <c r="D294" s="99"/>
      <c r="E294" s="98"/>
      <c r="F294" s="95"/>
      <c r="G294" s="27"/>
      <c r="H294" s="105"/>
      <c r="I294" s="111">
        <f>IF(Mat_Transport[[#This Row],[MOTIF]]="",0,Mat_Transport[[#This Row],[MONTANT HTVA REALISE]])</f>
        <v>0</v>
      </c>
      <c r="J294" s="32"/>
      <c r="L294" s="55">
        <f t="shared" si="6"/>
        <v>0</v>
      </c>
    </row>
    <row r="295" spans="1:12" ht="15.75" thickBot="1">
      <c r="A295" s="204" t="str">
        <f>IF(ISBLANK(Mat_Transport[[#This Row],[DATE]]),"",ROW(Mat_Transport[[#This Row],[NUM]])-ROW($A$19))</f>
        <v/>
      </c>
      <c r="B295" s="33"/>
      <c r="C295" s="98"/>
      <c r="D295" s="99"/>
      <c r="E295" s="98"/>
      <c r="F295" s="95"/>
      <c r="G295" s="27"/>
      <c r="H295" s="105"/>
      <c r="I295" s="111">
        <f>IF(Mat_Transport[[#This Row],[MOTIF]]="",0,Mat_Transport[[#This Row],[MONTANT HTVA REALISE]])</f>
        <v>0</v>
      </c>
      <c r="J295" s="32"/>
      <c r="L295" s="55">
        <f t="shared" si="6"/>
        <v>0</v>
      </c>
    </row>
    <row r="296" spans="1:12" ht="15.75" thickBot="1">
      <c r="A296" s="204" t="str">
        <f>IF(ISBLANK(Mat_Transport[[#This Row],[DATE]]),"",ROW(Mat_Transport[[#This Row],[NUM]])-ROW($A$19))</f>
        <v/>
      </c>
      <c r="B296" s="33"/>
      <c r="C296" s="98"/>
      <c r="D296" s="99"/>
      <c r="E296" s="98"/>
      <c r="F296" s="95"/>
      <c r="G296" s="27"/>
      <c r="H296" s="105"/>
      <c r="I296" s="111">
        <f>IF(Mat_Transport[[#This Row],[MOTIF]]="",0,Mat_Transport[[#This Row],[MONTANT HTVA REALISE]])</f>
        <v>0</v>
      </c>
      <c r="J296" s="32"/>
      <c r="L296" s="55">
        <f t="shared" si="6"/>
        <v>0</v>
      </c>
    </row>
    <row r="297" spans="1:12" ht="15.75" thickBot="1">
      <c r="A297" s="204" t="str">
        <f>IF(ISBLANK(Mat_Transport[[#This Row],[DATE]]),"",ROW(Mat_Transport[[#This Row],[NUM]])-ROW($A$19))</f>
        <v/>
      </c>
      <c r="B297" s="33"/>
      <c r="C297" s="98"/>
      <c r="D297" s="99"/>
      <c r="E297" s="98"/>
      <c r="F297" s="95"/>
      <c r="G297" s="27"/>
      <c r="H297" s="105"/>
      <c r="I297" s="111">
        <f>IF(Mat_Transport[[#This Row],[MOTIF]]="",0,Mat_Transport[[#This Row],[MONTANT HTVA REALISE]])</f>
        <v>0</v>
      </c>
      <c r="J297" s="32"/>
      <c r="L297" s="55">
        <f t="shared" si="6"/>
        <v>0</v>
      </c>
    </row>
    <row r="298" spans="1:12" ht="15.75" thickBot="1">
      <c r="A298" s="204" t="str">
        <f>IF(ISBLANK(Mat_Transport[[#This Row],[DATE]]),"",ROW(Mat_Transport[[#This Row],[NUM]])-ROW($A$19))</f>
        <v/>
      </c>
      <c r="B298" s="33"/>
      <c r="C298" s="98"/>
      <c r="D298" s="99"/>
      <c r="E298" s="98"/>
      <c r="F298" s="95"/>
      <c r="G298" s="27"/>
      <c r="H298" s="105"/>
      <c r="I298" s="111">
        <f>IF(Mat_Transport[[#This Row],[MOTIF]]="",0,Mat_Transport[[#This Row],[MONTANT HTVA REALISE]])</f>
        <v>0</v>
      </c>
      <c r="J298" s="32"/>
      <c r="L298" s="55">
        <f t="shared" si="6"/>
        <v>0</v>
      </c>
    </row>
    <row r="299" spans="1:12" ht="15.75" thickBot="1">
      <c r="A299" s="204" t="str">
        <f>IF(ISBLANK(Mat_Transport[[#This Row],[DATE]]),"",ROW(Mat_Transport[[#This Row],[NUM]])-ROW($A$19))</f>
        <v/>
      </c>
      <c r="B299" s="33"/>
      <c r="C299" s="98"/>
      <c r="D299" s="99"/>
      <c r="E299" s="98"/>
      <c r="F299" s="95"/>
      <c r="G299" s="27"/>
      <c r="H299" s="105"/>
      <c r="I299" s="111">
        <f>IF(Mat_Transport[[#This Row],[MOTIF]]="",0,Mat_Transport[[#This Row],[MONTANT HTVA REALISE]])</f>
        <v>0</v>
      </c>
      <c r="J299" s="32"/>
      <c r="L299" s="55">
        <f t="shared" si="6"/>
        <v>0</v>
      </c>
    </row>
    <row r="300" spans="1:12" ht="15.75" thickBot="1">
      <c r="A300" s="204" t="str">
        <f>IF(ISBLANK(Mat_Transport[[#This Row],[DATE]]),"",ROW(Mat_Transport[[#This Row],[NUM]])-ROW($A$19))</f>
        <v/>
      </c>
      <c r="B300" s="33"/>
      <c r="C300" s="98"/>
      <c r="D300" s="99"/>
      <c r="E300" s="98"/>
      <c r="F300" s="95"/>
      <c r="G300" s="27"/>
      <c r="H300" s="105"/>
      <c r="I300" s="111">
        <f>IF(Mat_Transport[[#This Row],[MOTIF]]="",0,Mat_Transport[[#This Row],[MONTANT HTVA REALISE]])</f>
        <v>0</v>
      </c>
      <c r="J300" s="32"/>
      <c r="L300" s="55">
        <f t="shared" si="6"/>
        <v>0</v>
      </c>
    </row>
    <row r="301" spans="1:12" ht="15.75" thickBot="1">
      <c r="A301" s="204" t="str">
        <f>IF(ISBLANK(Mat_Transport[[#This Row],[DATE]]),"",ROW(Mat_Transport[[#This Row],[NUM]])-ROW($A$19))</f>
        <v/>
      </c>
      <c r="B301" s="33"/>
      <c r="C301" s="98"/>
      <c r="D301" s="99"/>
      <c r="E301" s="98"/>
      <c r="F301" s="95"/>
      <c r="G301" s="27"/>
      <c r="H301" s="105"/>
      <c r="I301" s="111">
        <f>IF(Mat_Transport[[#This Row],[MOTIF]]="",0,Mat_Transport[[#This Row],[MONTANT HTVA REALISE]])</f>
        <v>0</v>
      </c>
      <c r="J301" s="32"/>
      <c r="L301" s="55">
        <f t="shared" si="6"/>
        <v>0</v>
      </c>
    </row>
    <row r="302" spans="1:12" ht="15.75" thickBot="1">
      <c r="A302" s="204" t="str">
        <f>IF(ISBLANK(Mat_Transport[[#This Row],[DATE]]),"",ROW(Mat_Transport[[#This Row],[NUM]])-ROW($A$19))</f>
        <v/>
      </c>
      <c r="B302" s="33"/>
      <c r="C302" s="98"/>
      <c r="D302" s="99"/>
      <c r="E302" s="98"/>
      <c r="F302" s="95"/>
      <c r="G302" s="27"/>
      <c r="H302" s="105"/>
      <c r="I302" s="111">
        <f>IF(Mat_Transport[[#This Row],[MOTIF]]="",0,Mat_Transport[[#This Row],[MONTANT HTVA REALISE]])</f>
        <v>0</v>
      </c>
      <c r="J302" s="32"/>
      <c r="L302" s="55">
        <f t="shared" si="6"/>
        <v>0</v>
      </c>
    </row>
    <row r="303" spans="1:12" ht="15.75" thickBot="1">
      <c r="A303" s="204" t="str">
        <f>IF(ISBLANK(Mat_Transport[[#This Row],[DATE]]),"",ROW(Mat_Transport[[#This Row],[NUM]])-ROW($A$19))</f>
        <v/>
      </c>
      <c r="B303" s="33"/>
      <c r="C303" s="98"/>
      <c r="D303" s="99"/>
      <c r="E303" s="98"/>
      <c r="F303" s="95"/>
      <c r="G303" s="27"/>
      <c r="H303" s="105"/>
      <c r="I303" s="111">
        <f>IF(Mat_Transport[[#This Row],[MOTIF]]="",0,Mat_Transport[[#This Row],[MONTANT HTVA REALISE]])</f>
        <v>0</v>
      </c>
      <c r="J303" s="32"/>
      <c r="L303" s="55">
        <f t="shared" si="6"/>
        <v>0</v>
      </c>
    </row>
    <row r="304" spans="1:12" ht="15.75" thickBot="1">
      <c r="A304" s="204" t="str">
        <f>IF(ISBLANK(Mat_Transport[[#This Row],[DATE]]),"",ROW(Mat_Transport[[#This Row],[NUM]])-ROW($A$19))</f>
        <v/>
      </c>
      <c r="B304" s="33"/>
      <c r="C304" s="98"/>
      <c r="D304" s="99"/>
      <c r="E304" s="98"/>
      <c r="F304" s="95"/>
      <c r="G304" s="27"/>
      <c r="H304" s="105"/>
      <c r="I304" s="111">
        <f>IF(Mat_Transport[[#This Row],[MOTIF]]="",0,Mat_Transport[[#This Row],[MONTANT HTVA REALISE]])</f>
        <v>0</v>
      </c>
      <c r="J304" s="32"/>
      <c r="L304" s="55">
        <f t="shared" si="6"/>
        <v>0</v>
      </c>
    </row>
    <row r="305" spans="1:12" ht="15.75" thickBot="1">
      <c r="A305" s="204" t="str">
        <f>IF(ISBLANK(Mat_Transport[[#This Row],[DATE]]),"",ROW(Mat_Transport[[#This Row],[NUM]])-ROW($A$19))</f>
        <v/>
      </c>
      <c r="B305" s="33"/>
      <c r="C305" s="98"/>
      <c r="D305" s="99"/>
      <c r="E305" s="98"/>
      <c r="F305" s="95"/>
      <c r="G305" s="27"/>
      <c r="H305" s="105"/>
      <c r="I305" s="111">
        <f>IF(Mat_Transport[[#This Row],[MOTIF]]="",0,Mat_Transport[[#This Row],[MONTANT HTVA REALISE]])</f>
        <v>0</v>
      </c>
      <c r="J305" s="32"/>
      <c r="L305" s="55">
        <f t="shared" si="6"/>
        <v>0</v>
      </c>
    </row>
    <row r="306" spans="1:12" ht="15.75" thickBot="1">
      <c r="A306" s="204" t="str">
        <f>IF(ISBLANK(Mat_Transport[[#This Row],[DATE]]),"",ROW(Mat_Transport[[#This Row],[NUM]])-ROW($A$19))</f>
        <v/>
      </c>
      <c r="B306" s="33"/>
      <c r="C306" s="98"/>
      <c r="D306" s="99"/>
      <c r="E306" s="98"/>
      <c r="F306" s="95"/>
      <c r="G306" s="27"/>
      <c r="H306" s="105"/>
      <c r="I306" s="111">
        <f>IF(Mat_Transport[[#This Row],[MOTIF]]="",0,Mat_Transport[[#This Row],[MONTANT HTVA REALISE]])</f>
        <v>0</v>
      </c>
      <c r="J306" s="32"/>
      <c r="L306" s="55">
        <f t="shared" si="6"/>
        <v>0</v>
      </c>
    </row>
    <row r="307" spans="1:12" ht="15.75" thickBot="1">
      <c r="A307" s="204" t="str">
        <f>IF(ISBLANK(Mat_Transport[[#This Row],[DATE]]),"",ROW(Mat_Transport[[#This Row],[NUM]])-ROW($A$19))</f>
        <v/>
      </c>
      <c r="B307" s="33"/>
      <c r="C307" s="98"/>
      <c r="D307" s="99"/>
      <c r="E307" s="98"/>
      <c r="F307" s="95"/>
      <c r="G307" s="27"/>
      <c r="H307" s="105"/>
      <c r="I307" s="111">
        <f>IF(Mat_Transport[[#This Row],[MOTIF]]="",0,Mat_Transport[[#This Row],[MONTANT HTVA REALISE]])</f>
        <v>0</v>
      </c>
      <c r="J307" s="32"/>
      <c r="L307" s="55">
        <f t="shared" si="6"/>
        <v>0</v>
      </c>
    </row>
    <row r="308" spans="1:12" ht="15.75" thickBot="1">
      <c r="A308" s="204" t="str">
        <f>IF(ISBLANK(Mat_Transport[[#This Row],[DATE]]),"",ROW(Mat_Transport[[#This Row],[NUM]])-ROW($A$19))</f>
        <v/>
      </c>
      <c r="B308" s="33"/>
      <c r="C308" s="98"/>
      <c r="D308" s="99"/>
      <c r="E308" s="98"/>
      <c r="F308" s="95"/>
      <c r="G308" s="27"/>
      <c r="H308" s="105"/>
      <c r="I308" s="111">
        <f>IF(Mat_Transport[[#This Row],[MOTIF]]="",0,Mat_Transport[[#This Row],[MONTANT HTVA REALISE]])</f>
        <v>0</v>
      </c>
      <c r="J308" s="32"/>
      <c r="L308" s="55">
        <f t="shared" si="6"/>
        <v>0</v>
      </c>
    </row>
    <row r="309" spans="1:12" ht="15.75" thickBot="1">
      <c r="A309" s="204" t="str">
        <f>IF(ISBLANK(Mat_Transport[[#This Row],[DATE]]),"",ROW(Mat_Transport[[#This Row],[NUM]])-ROW($A$19))</f>
        <v/>
      </c>
      <c r="B309" s="33"/>
      <c r="C309" s="98"/>
      <c r="D309" s="99"/>
      <c r="E309" s="98"/>
      <c r="F309" s="95"/>
      <c r="G309" s="27"/>
      <c r="H309" s="105"/>
      <c r="I309" s="111">
        <f>IF(Mat_Transport[[#This Row],[MOTIF]]="",0,Mat_Transport[[#This Row],[MONTANT HTVA REALISE]])</f>
        <v>0</v>
      </c>
      <c r="J309" s="32"/>
      <c r="L309" s="55">
        <f t="shared" si="6"/>
        <v>0</v>
      </c>
    </row>
    <row r="310" spans="1:12" ht="15.75" thickBot="1">
      <c r="A310" s="204" t="str">
        <f>IF(ISBLANK(Mat_Transport[[#This Row],[DATE]]),"",ROW(Mat_Transport[[#This Row],[NUM]])-ROW($A$19))</f>
        <v/>
      </c>
      <c r="B310" s="33"/>
      <c r="C310" s="98"/>
      <c r="D310" s="99"/>
      <c r="E310" s="98"/>
      <c r="F310" s="95"/>
      <c r="G310" s="27"/>
      <c r="H310" s="105"/>
      <c r="I310" s="111">
        <f>IF(Mat_Transport[[#This Row],[MOTIF]]="",0,Mat_Transport[[#This Row],[MONTANT HTVA REALISE]])</f>
        <v>0</v>
      </c>
      <c r="J310" s="32"/>
      <c r="L310" s="55">
        <f t="shared" si="6"/>
        <v>0</v>
      </c>
    </row>
    <row r="311" spans="1:12" ht="15.75" thickBot="1">
      <c r="A311" s="204" t="str">
        <f>IF(ISBLANK(Mat_Transport[[#This Row],[DATE]]),"",ROW(Mat_Transport[[#This Row],[NUM]])-ROW($A$19))</f>
        <v/>
      </c>
      <c r="B311" s="33"/>
      <c r="C311" s="98"/>
      <c r="D311" s="99"/>
      <c r="E311" s="98"/>
      <c r="F311" s="95"/>
      <c r="G311" s="27"/>
      <c r="H311" s="105"/>
      <c r="I311" s="111">
        <f>IF(Mat_Transport[[#This Row],[MOTIF]]="",0,Mat_Transport[[#This Row],[MONTANT HTVA REALISE]])</f>
        <v>0</v>
      </c>
      <c r="J311" s="32"/>
      <c r="L311" s="55">
        <f t="shared" si="6"/>
        <v>0</v>
      </c>
    </row>
    <row r="312" spans="1:12" ht="15.75" thickBot="1">
      <c r="A312" s="204" t="str">
        <f>IF(ISBLANK(Mat_Transport[[#This Row],[DATE]]),"",ROW(Mat_Transport[[#This Row],[NUM]])-ROW($A$19))</f>
        <v/>
      </c>
      <c r="B312" s="33"/>
      <c r="C312" s="98"/>
      <c r="D312" s="99"/>
      <c r="E312" s="98"/>
      <c r="F312" s="95"/>
      <c r="G312" s="27"/>
      <c r="H312" s="105"/>
      <c r="I312" s="111">
        <f>IF(Mat_Transport[[#This Row],[MOTIF]]="",0,Mat_Transport[[#This Row],[MONTANT HTVA REALISE]])</f>
        <v>0</v>
      </c>
      <c r="J312" s="32"/>
      <c r="L312" s="55">
        <f t="shared" si="6"/>
        <v>0</v>
      </c>
    </row>
    <row r="313" spans="1:12" ht="15.75" thickBot="1">
      <c r="A313" s="204" t="str">
        <f>IF(ISBLANK(Mat_Transport[[#This Row],[DATE]]),"",ROW(Mat_Transport[[#This Row],[NUM]])-ROW($A$19))</f>
        <v/>
      </c>
      <c r="B313" s="33"/>
      <c r="C313" s="98"/>
      <c r="D313" s="99"/>
      <c r="E313" s="98"/>
      <c r="F313" s="95"/>
      <c r="G313" s="27"/>
      <c r="H313" s="105"/>
      <c r="I313" s="111">
        <f>IF(Mat_Transport[[#This Row],[MOTIF]]="",0,Mat_Transport[[#This Row],[MONTANT HTVA REALISE]])</f>
        <v>0</v>
      </c>
      <c r="J313" s="32"/>
      <c r="L313" s="55">
        <f t="shared" si="6"/>
        <v>0</v>
      </c>
    </row>
    <row r="314" spans="1:12" ht="15.75" thickBot="1">
      <c r="A314" s="204" t="str">
        <f>IF(ISBLANK(Mat_Transport[[#This Row],[DATE]]),"",ROW(Mat_Transport[[#This Row],[NUM]])-ROW($A$19))</f>
        <v/>
      </c>
      <c r="B314" s="33"/>
      <c r="C314" s="98"/>
      <c r="D314" s="99"/>
      <c r="E314" s="98"/>
      <c r="F314" s="95"/>
      <c r="G314" s="27"/>
      <c r="H314" s="105"/>
      <c r="I314" s="111">
        <f>IF(Mat_Transport[[#This Row],[MOTIF]]="",0,Mat_Transport[[#This Row],[MONTANT HTVA REALISE]])</f>
        <v>0</v>
      </c>
      <c r="J314" s="32"/>
      <c r="L314" s="55">
        <f t="shared" si="6"/>
        <v>0</v>
      </c>
    </row>
    <row r="315" spans="1:12" ht="15.75" thickBot="1">
      <c r="A315" s="204" t="str">
        <f>IF(ISBLANK(Mat_Transport[[#This Row],[DATE]]),"",ROW(Mat_Transport[[#This Row],[NUM]])-ROW($A$19))</f>
        <v/>
      </c>
      <c r="B315" s="33"/>
      <c r="C315" s="98"/>
      <c r="D315" s="99"/>
      <c r="E315" s="98"/>
      <c r="F315" s="95"/>
      <c r="G315" s="27"/>
      <c r="H315" s="105"/>
      <c r="I315" s="111">
        <f>IF(Mat_Transport[[#This Row],[MOTIF]]="",0,Mat_Transport[[#This Row],[MONTANT HTVA REALISE]])</f>
        <v>0</v>
      </c>
      <c r="J315" s="32"/>
      <c r="L315" s="55">
        <f t="shared" si="6"/>
        <v>0</v>
      </c>
    </row>
    <row r="316" spans="1:12" ht="15.75" thickBot="1">
      <c r="A316" s="204" t="str">
        <f>IF(ISBLANK(Mat_Transport[[#This Row],[DATE]]),"",ROW(Mat_Transport[[#This Row],[NUM]])-ROW($A$19))</f>
        <v/>
      </c>
      <c r="B316" s="33"/>
      <c r="C316" s="98"/>
      <c r="D316" s="99"/>
      <c r="E316" s="98"/>
      <c r="F316" s="95"/>
      <c r="G316" s="27"/>
      <c r="H316" s="105"/>
      <c r="I316" s="111">
        <f>IF(Mat_Transport[[#This Row],[MOTIF]]="",0,Mat_Transport[[#This Row],[MONTANT HTVA REALISE]])</f>
        <v>0</v>
      </c>
      <c r="J316" s="32"/>
      <c r="L316" s="55">
        <f t="shared" si="6"/>
        <v>0</v>
      </c>
    </row>
    <row r="317" spans="1:12" ht="15.75" thickBot="1">
      <c r="A317" s="204" t="str">
        <f>IF(ISBLANK(Mat_Transport[[#This Row],[DATE]]),"",ROW(Mat_Transport[[#This Row],[NUM]])-ROW($A$19))</f>
        <v/>
      </c>
      <c r="B317" s="33"/>
      <c r="C317" s="98"/>
      <c r="D317" s="99"/>
      <c r="E317" s="98"/>
      <c r="F317" s="95"/>
      <c r="G317" s="27"/>
      <c r="H317" s="105"/>
      <c r="I317" s="111">
        <f>IF(Mat_Transport[[#This Row],[MOTIF]]="",0,Mat_Transport[[#This Row],[MONTANT HTVA REALISE]])</f>
        <v>0</v>
      </c>
      <c r="J317" s="32"/>
      <c r="L317" s="55">
        <f t="shared" si="6"/>
        <v>0</v>
      </c>
    </row>
    <row r="318" spans="1:12" ht="15.75" thickBot="1">
      <c r="A318" s="204" t="str">
        <f>IF(ISBLANK(Mat_Transport[[#This Row],[DATE]]),"",ROW(Mat_Transport[[#This Row],[NUM]])-ROW($A$19))</f>
        <v/>
      </c>
      <c r="B318" s="33"/>
      <c r="C318" s="98"/>
      <c r="D318" s="99"/>
      <c r="E318" s="98"/>
      <c r="F318" s="95"/>
      <c r="G318" s="27"/>
      <c r="H318" s="105"/>
      <c r="I318" s="111">
        <f>IF(Mat_Transport[[#This Row],[MOTIF]]="",0,Mat_Transport[[#This Row],[MONTANT HTVA REALISE]])</f>
        <v>0</v>
      </c>
      <c r="J318" s="32"/>
      <c r="L318" s="55">
        <f t="shared" si="6"/>
        <v>0</v>
      </c>
    </row>
    <row r="319" spans="1:12" ht="15.75" thickBot="1">
      <c r="A319" s="204" t="str">
        <f>IF(ISBLANK(Mat_Transport[[#This Row],[DATE]]),"",ROW(Mat_Transport[[#This Row],[NUM]])-ROW($A$19))</f>
        <v/>
      </c>
      <c r="B319" s="33"/>
      <c r="C319" s="98"/>
      <c r="D319" s="99"/>
      <c r="E319" s="98"/>
      <c r="F319" s="95"/>
      <c r="G319" s="27"/>
      <c r="H319" s="105"/>
      <c r="I319" s="111">
        <f>IF(Mat_Transport[[#This Row],[MOTIF]]="",0,Mat_Transport[[#This Row],[MONTANT HTVA REALISE]])</f>
        <v>0</v>
      </c>
      <c r="J319" s="32"/>
      <c r="L319" s="55">
        <f t="shared" si="6"/>
        <v>0</v>
      </c>
    </row>
    <row r="320" spans="1:12" ht="15.75" thickBot="1">
      <c r="A320" s="204" t="str">
        <f>IF(ISBLANK(Mat_Transport[[#This Row],[DATE]]),"",ROW(Mat_Transport[[#This Row],[NUM]])-ROW($A$19))</f>
        <v/>
      </c>
      <c r="B320" s="33"/>
      <c r="C320" s="98"/>
      <c r="D320" s="99"/>
      <c r="E320" s="98"/>
      <c r="F320" s="95"/>
      <c r="G320" s="27"/>
      <c r="H320" s="105"/>
      <c r="I320" s="111">
        <f>IF(Mat_Transport[[#This Row],[MOTIF]]="",0,Mat_Transport[[#This Row],[MONTANT HTVA REALISE]])</f>
        <v>0</v>
      </c>
      <c r="J320" s="32"/>
      <c r="L320" s="55">
        <f t="shared" si="6"/>
        <v>0</v>
      </c>
    </row>
    <row r="321" spans="1:12" ht="15.75" thickBot="1">
      <c r="A321" s="204" t="str">
        <f>IF(ISBLANK(Mat_Transport[[#This Row],[DATE]]),"",ROW(Mat_Transport[[#This Row],[NUM]])-ROW($A$19))</f>
        <v/>
      </c>
      <c r="B321" s="33"/>
      <c r="C321" s="98"/>
      <c r="D321" s="99"/>
      <c r="E321" s="98"/>
      <c r="F321" s="95"/>
      <c r="G321" s="27"/>
      <c r="H321" s="105"/>
      <c r="I321" s="111">
        <f>IF(Mat_Transport[[#This Row],[MOTIF]]="",0,Mat_Transport[[#This Row],[MONTANT HTVA REALISE]])</f>
        <v>0</v>
      </c>
      <c r="J321" s="32"/>
      <c r="L321" s="55">
        <f t="shared" si="6"/>
        <v>0</v>
      </c>
    </row>
    <row r="322" spans="1:12" ht="15.75" thickBot="1">
      <c r="A322" s="204" t="str">
        <f>IF(ISBLANK(Mat_Transport[[#This Row],[DATE]]),"",ROW(Mat_Transport[[#This Row],[NUM]])-ROW($A$19))</f>
        <v/>
      </c>
      <c r="B322" s="33"/>
      <c r="C322" s="98"/>
      <c r="D322" s="99"/>
      <c r="E322" s="98"/>
      <c r="F322" s="95"/>
      <c r="G322" s="27"/>
      <c r="H322" s="105"/>
      <c r="I322" s="111">
        <f>IF(Mat_Transport[[#This Row],[MOTIF]]="",0,Mat_Transport[[#This Row],[MONTANT HTVA REALISE]])</f>
        <v>0</v>
      </c>
      <c r="J322" s="32"/>
      <c r="L322" s="55">
        <f t="shared" si="6"/>
        <v>0</v>
      </c>
    </row>
    <row r="323" spans="1:12" ht="15.75" thickBot="1">
      <c r="A323" s="204" t="str">
        <f>IF(ISBLANK(Mat_Transport[[#This Row],[DATE]]),"",ROW(Mat_Transport[[#This Row],[NUM]])-ROW($A$19))</f>
        <v/>
      </c>
      <c r="B323" s="33"/>
      <c r="C323" s="98"/>
      <c r="D323" s="99"/>
      <c r="E323" s="98"/>
      <c r="F323" s="95"/>
      <c r="G323" s="27"/>
      <c r="H323" s="105"/>
      <c r="I323" s="111">
        <f>IF(Mat_Transport[[#This Row],[MOTIF]]="",0,Mat_Transport[[#This Row],[MONTANT HTVA REALISE]])</f>
        <v>0</v>
      </c>
      <c r="J323" s="32"/>
      <c r="L323" s="55">
        <f t="shared" si="6"/>
        <v>0</v>
      </c>
    </row>
    <row r="324" spans="1:12" ht="15.75" thickBot="1">
      <c r="A324" s="204" t="str">
        <f>IF(ISBLANK(Mat_Transport[[#This Row],[DATE]]),"",ROW(Mat_Transport[[#This Row],[NUM]])-ROW($A$19))</f>
        <v/>
      </c>
      <c r="B324" s="33"/>
      <c r="C324" s="98"/>
      <c r="D324" s="99"/>
      <c r="E324" s="98"/>
      <c r="F324" s="95"/>
      <c r="G324" s="27"/>
      <c r="H324" s="105"/>
      <c r="I324" s="111">
        <f>IF(Mat_Transport[[#This Row],[MOTIF]]="",0,Mat_Transport[[#This Row],[MONTANT HTVA REALISE]])</f>
        <v>0</v>
      </c>
      <c r="J324" s="32"/>
      <c r="L324" s="55">
        <f t="shared" si="6"/>
        <v>0</v>
      </c>
    </row>
    <row r="325" spans="1:12" ht="15.75" thickBot="1">
      <c r="A325" s="204" t="str">
        <f>IF(ISBLANK(Mat_Transport[[#This Row],[DATE]]),"",ROW(Mat_Transport[[#This Row],[NUM]])-ROW($A$19))</f>
        <v/>
      </c>
      <c r="B325" s="33"/>
      <c r="C325" s="98"/>
      <c r="D325" s="99"/>
      <c r="E325" s="98"/>
      <c r="F325" s="95"/>
      <c r="G325" s="27"/>
      <c r="H325" s="105"/>
      <c r="I325" s="111">
        <f>IF(Mat_Transport[[#This Row],[MOTIF]]="",0,Mat_Transport[[#This Row],[MONTANT HTVA REALISE]])</f>
        <v>0</v>
      </c>
      <c r="J325" s="32"/>
      <c r="L325" s="55">
        <f t="shared" si="6"/>
        <v>0</v>
      </c>
    </row>
    <row r="326" spans="1:12" ht="15.75" thickBot="1">
      <c r="A326" s="204" t="str">
        <f>IF(ISBLANK(Mat_Transport[[#This Row],[DATE]]),"",ROW(Mat_Transport[[#This Row],[NUM]])-ROW($A$19))</f>
        <v/>
      </c>
      <c r="B326" s="33"/>
      <c r="C326" s="98"/>
      <c r="D326" s="99"/>
      <c r="E326" s="98"/>
      <c r="F326" s="95"/>
      <c r="G326" s="27"/>
      <c r="H326" s="105"/>
      <c r="I326" s="111">
        <f>IF(Mat_Transport[[#This Row],[MOTIF]]="",0,Mat_Transport[[#This Row],[MONTANT HTVA REALISE]])</f>
        <v>0</v>
      </c>
      <c r="J326" s="32"/>
      <c r="L326" s="55">
        <f t="shared" si="6"/>
        <v>0</v>
      </c>
    </row>
    <row r="327" spans="1:12" ht="15.75" thickBot="1">
      <c r="A327" s="204" t="str">
        <f>IF(ISBLANK(Mat_Transport[[#This Row],[DATE]]),"",ROW(Mat_Transport[[#This Row],[NUM]])-ROW($A$19))</f>
        <v/>
      </c>
      <c r="B327" s="33"/>
      <c r="C327" s="98"/>
      <c r="D327" s="99"/>
      <c r="E327" s="98"/>
      <c r="F327" s="95"/>
      <c r="G327" s="27"/>
      <c r="H327" s="105"/>
      <c r="I327" s="111">
        <f>IF(Mat_Transport[[#This Row],[MOTIF]]="",0,Mat_Transport[[#This Row],[MONTANT HTVA REALISE]])</f>
        <v>0</v>
      </c>
      <c r="J327" s="32"/>
      <c r="L327" s="55">
        <f t="shared" si="6"/>
        <v>0</v>
      </c>
    </row>
    <row r="328" spans="1:12" ht="15.75" thickBot="1">
      <c r="A328" s="204" t="str">
        <f>IF(ISBLANK(Mat_Transport[[#This Row],[DATE]]),"",ROW(Mat_Transport[[#This Row],[NUM]])-ROW($A$19))</f>
        <v/>
      </c>
      <c r="B328" s="33"/>
      <c r="C328" s="98"/>
      <c r="D328" s="99"/>
      <c r="E328" s="98"/>
      <c r="F328" s="95"/>
      <c r="G328" s="27"/>
      <c r="H328" s="105"/>
      <c r="I328" s="111">
        <f>IF(Mat_Transport[[#This Row],[MOTIF]]="",0,Mat_Transport[[#This Row],[MONTANT HTVA REALISE]])</f>
        <v>0</v>
      </c>
      <c r="J328" s="32"/>
      <c r="L328" s="55">
        <f t="shared" si="6"/>
        <v>0</v>
      </c>
    </row>
    <row r="329" spans="1:12" ht="15.75" thickBot="1">
      <c r="A329" s="204" t="str">
        <f>IF(ISBLANK(Mat_Transport[[#This Row],[DATE]]),"",ROW(Mat_Transport[[#This Row],[NUM]])-ROW($A$19))</f>
        <v/>
      </c>
      <c r="B329" s="33"/>
      <c r="C329" s="98"/>
      <c r="D329" s="99"/>
      <c r="E329" s="98"/>
      <c r="F329" s="95"/>
      <c r="G329" s="27"/>
      <c r="H329" s="105"/>
      <c r="I329" s="111">
        <f>IF(Mat_Transport[[#This Row],[MOTIF]]="",0,Mat_Transport[[#This Row],[MONTANT HTVA REALISE]])</f>
        <v>0</v>
      </c>
      <c r="J329" s="32"/>
      <c r="L329" s="55">
        <f t="shared" si="6"/>
        <v>0</v>
      </c>
    </row>
    <row r="330" spans="1:12" ht="15.75" thickBot="1">
      <c r="A330" s="204" t="str">
        <f>IF(ISBLANK(Mat_Transport[[#This Row],[DATE]]),"",ROW(Mat_Transport[[#This Row],[NUM]])-ROW($A$19))</f>
        <v/>
      </c>
      <c r="B330" s="33"/>
      <c r="C330" s="98"/>
      <c r="D330" s="99"/>
      <c r="E330" s="98"/>
      <c r="F330" s="95"/>
      <c r="G330" s="27"/>
      <c r="H330" s="105"/>
      <c r="I330" s="111">
        <f>IF(Mat_Transport[[#This Row],[MOTIF]]="",0,Mat_Transport[[#This Row],[MONTANT HTVA REALISE]])</f>
        <v>0</v>
      </c>
      <c r="J330" s="32"/>
      <c r="L330" s="55">
        <f t="shared" si="6"/>
        <v>0</v>
      </c>
    </row>
    <row r="331" spans="1:12" ht="15.75" thickBot="1">
      <c r="A331" s="204" t="str">
        <f>IF(ISBLANK(Mat_Transport[[#This Row],[DATE]]),"",ROW(Mat_Transport[[#This Row],[NUM]])-ROW($A$19))</f>
        <v/>
      </c>
      <c r="B331" s="33"/>
      <c r="C331" s="98"/>
      <c r="D331" s="99"/>
      <c r="E331" s="98"/>
      <c r="F331" s="95"/>
      <c r="G331" s="27"/>
      <c r="H331" s="105"/>
      <c r="I331" s="111">
        <f>IF(Mat_Transport[[#This Row],[MOTIF]]="",0,Mat_Transport[[#This Row],[MONTANT HTVA REALISE]])</f>
        <v>0</v>
      </c>
      <c r="J331" s="32"/>
      <c r="L331" s="55">
        <f t="shared" si="6"/>
        <v>0</v>
      </c>
    </row>
    <row r="332" spans="1:12" ht="15.75" thickBot="1">
      <c r="A332" s="204" t="str">
        <f>IF(ISBLANK(Mat_Transport[[#This Row],[DATE]]),"",ROW(Mat_Transport[[#This Row],[NUM]])-ROW($A$19))</f>
        <v/>
      </c>
      <c r="B332" s="33"/>
      <c r="C332" s="98"/>
      <c r="D332" s="99"/>
      <c r="E332" s="98"/>
      <c r="F332" s="95"/>
      <c r="G332" s="27"/>
      <c r="H332" s="105"/>
      <c r="I332" s="111">
        <f>IF(Mat_Transport[[#This Row],[MOTIF]]="",0,Mat_Transport[[#This Row],[MONTANT HTVA REALISE]])</f>
        <v>0</v>
      </c>
      <c r="J332" s="32"/>
      <c r="L332" s="55">
        <f t="shared" si="6"/>
        <v>0</v>
      </c>
    </row>
    <row r="333" spans="1:12" ht="15.75" thickBot="1">
      <c r="A333" s="204" t="str">
        <f>IF(ISBLANK(Mat_Transport[[#This Row],[DATE]]),"",ROW(Mat_Transport[[#This Row],[NUM]])-ROW($A$19))</f>
        <v/>
      </c>
      <c r="B333" s="33"/>
      <c r="C333" s="98"/>
      <c r="D333" s="99"/>
      <c r="E333" s="98"/>
      <c r="F333" s="95"/>
      <c r="G333" s="27"/>
      <c r="H333" s="105"/>
      <c r="I333" s="111">
        <f>IF(Mat_Transport[[#This Row],[MOTIF]]="",0,Mat_Transport[[#This Row],[MONTANT HTVA REALISE]])</f>
        <v>0</v>
      </c>
      <c r="J333" s="32"/>
      <c r="L333" s="55">
        <f t="shared" si="6"/>
        <v>0</v>
      </c>
    </row>
    <row r="334" spans="1:12" ht="15.75" thickBot="1">
      <c r="A334" s="204" t="str">
        <f>IF(ISBLANK(Mat_Transport[[#This Row],[DATE]]),"",ROW(Mat_Transport[[#This Row],[NUM]])-ROW($A$19))</f>
        <v/>
      </c>
      <c r="B334" s="33"/>
      <c r="C334" s="98"/>
      <c r="D334" s="99"/>
      <c r="E334" s="98"/>
      <c r="F334" s="95"/>
      <c r="G334" s="27"/>
      <c r="H334" s="105"/>
      <c r="I334" s="111">
        <f>IF(Mat_Transport[[#This Row],[MOTIF]]="",0,Mat_Transport[[#This Row],[MONTANT HTVA REALISE]])</f>
        <v>0</v>
      </c>
      <c r="J334" s="32"/>
      <c r="L334" s="55">
        <f t="shared" si="6"/>
        <v>0</v>
      </c>
    </row>
    <row r="335" spans="1:12" ht="15.75" thickBot="1">
      <c r="A335" s="204" t="str">
        <f>IF(ISBLANK(Mat_Transport[[#This Row],[DATE]]),"",ROW(Mat_Transport[[#This Row],[NUM]])-ROW($A$19))</f>
        <v/>
      </c>
      <c r="B335" s="33"/>
      <c r="C335" s="98"/>
      <c r="D335" s="99"/>
      <c r="E335" s="98"/>
      <c r="F335" s="95"/>
      <c r="G335" s="27"/>
      <c r="H335" s="105"/>
      <c r="I335" s="111">
        <f>IF(Mat_Transport[[#This Row],[MOTIF]]="",0,Mat_Transport[[#This Row],[MONTANT HTVA REALISE]])</f>
        <v>0</v>
      </c>
      <c r="J335" s="32"/>
      <c r="L335" s="55">
        <f t="shared" si="6"/>
        <v>0</v>
      </c>
    </row>
    <row r="336" spans="1:12" ht="15.75" thickBot="1">
      <c r="A336" s="204" t="str">
        <f>IF(ISBLANK(Mat_Transport[[#This Row],[DATE]]),"",ROW(Mat_Transport[[#This Row],[NUM]])-ROW($A$19))</f>
        <v/>
      </c>
      <c r="B336" s="33"/>
      <c r="C336" s="98"/>
      <c r="D336" s="99"/>
      <c r="E336" s="98"/>
      <c r="F336" s="95"/>
      <c r="G336" s="27"/>
      <c r="H336" s="105"/>
      <c r="I336" s="111">
        <f>IF(Mat_Transport[[#This Row],[MOTIF]]="",0,Mat_Transport[[#This Row],[MONTANT HTVA REALISE]])</f>
        <v>0</v>
      </c>
      <c r="J336" s="32"/>
      <c r="L336" s="55">
        <f t="shared" si="6"/>
        <v>0</v>
      </c>
    </row>
    <row r="337" spans="1:12" ht="15.75" thickBot="1">
      <c r="A337" s="204" t="str">
        <f>IF(ISBLANK(Mat_Transport[[#This Row],[DATE]]),"",ROW(Mat_Transport[[#This Row],[NUM]])-ROW($A$19))</f>
        <v/>
      </c>
      <c r="B337" s="33"/>
      <c r="C337" s="98"/>
      <c r="D337" s="99"/>
      <c r="E337" s="98"/>
      <c r="F337" s="95"/>
      <c r="G337" s="27"/>
      <c r="H337" s="105"/>
      <c r="I337" s="111">
        <f>IF(Mat_Transport[[#This Row],[MOTIF]]="",0,Mat_Transport[[#This Row],[MONTANT HTVA REALISE]])</f>
        <v>0</v>
      </c>
      <c r="J337" s="32"/>
      <c r="L337" s="55">
        <f t="shared" si="6"/>
        <v>0</v>
      </c>
    </row>
    <row r="338" spans="1:12" ht="15.75" thickBot="1">
      <c r="A338" s="204" t="str">
        <f>IF(ISBLANK(Mat_Transport[[#This Row],[DATE]]),"",ROW(Mat_Transport[[#This Row],[NUM]])-ROW($A$19))</f>
        <v/>
      </c>
      <c r="B338" s="33"/>
      <c r="C338" s="98"/>
      <c r="D338" s="99"/>
      <c r="E338" s="98"/>
      <c r="F338" s="95"/>
      <c r="G338" s="27"/>
      <c r="H338" s="105"/>
      <c r="I338" s="111">
        <f>IF(Mat_Transport[[#This Row],[MOTIF]]="",0,Mat_Transport[[#This Row],[MONTANT HTVA REALISE]])</f>
        <v>0</v>
      </c>
      <c r="J338" s="32"/>
      <c r="L338" s="55">
        <f t="shared" si="6"/>
        <v>0</v>
      </c>
    </row>
    <row r="339" spans="1:12" ht="15.75" thickBot="1">
      <c r="A339" s="204" t="str">
        <f>IF(ISBLANK(Mat_Transport[[#This Row],[DATE]]),"",ROW(Mat_Transport[[#This Row],[NUM]])-ROW($A$19))</f>
        <v/>
      </c>
      <c r="B339" s="33"/>
      <c r="C339" s="98"/>
      <c r="D339" s="99"/>
      <c r="E339" s="98"/>
      <c r="F339" s="95"/>
      <c r="G339" s="27"/>
      <c r="H339" s="105"/>
      <c r="I339" s="111">
        <f>IF(Mat_Transport[[#This Row],[MOTIF]]="",0,Mat_Transport[[#This Row],[MONTANT HTVA REALISE]])</f>
        <v>0</v>
      </c>
      <c r="J339" s="32"/>
      <c r="L339" s="55">
        <f t="shared" si="6"/>
        <v>0</v>
      </c>
    </row>
    <row r="340" spans="1:12" ht="15.75" thickBot="1">
      <c r="A340" s="204" t="str">
        <f>IF(ISBLANK(Mat_Transport[[#This Row],[DATE]]),"",ROW(Mat_Transport[[#This Row],[NUM]])-ROW($A$19))</f>
        <v/>
      </c>
      <c r="B340" s="33"/>
      <c r="C340" s="98"/>
      <c r="D340" s="99"/>
      <c r="E340" s="98"/>
      <c r="F340" s="95"/>
      <c r="G340" s="27"/>
      <c r="H340" s="105"/>
      <c r="I340" s="111">
        <f>IF(Mat_Transport[[#This Row],[MOTIF]]="",0,Mat_Transport[[#This Row],[MONTANT HTVA REALISE]])</f>
        <v>0</v>
      </c>
      <c r="J340" s="32"/>
      <c r="L340" s="55">
        <f t="shared" si="6"/>
        <v>0</v>
      </c>
    </row>
    <row r="341" spans="1:12" ht="15.75" thickBot="1">
      <c r="A341" s="204" t="str">
        <f>IF(ISBLANK(Mat_Transport[[#This Row],[DATE]]),"",ROW(Mat_Transport[[#This Row],[NUM]])-ROW($A$19))</f>
        <v/>
      </c>
      <c r="B341" s="33"/>
      <c r="C341" s="98"/>
      <c r="D341" s="99"/>
      <c r="E341" s="98"/>
      <c r="F341" s="95"/>
      <c r="G341" s="27"/>
      <c r="H341" s="105"/>
      <c r="I341" s="111">
        <f>IF(Mat_Transport[[#This Row],[MOTIF]]="",0,Mat_Transport[[#This Row],[MONTANT HTVA REALISE]])</f>
        <v>0</v>
      </c>
      <c r="J341" s="32"/>
      <c r="L341" s="55">
        <f t="shared" si="6"/>
        <v>0</v>
      </c>
    </row>
    <row r="342" spans="1:12" ht="15.75" thickBot="1">
      <c r="A342" s="204" t="str">
        <f>IF(ISBLANK(Mat_Transport[[#This Row],[DATE]]),"",ROW(Mat_Transport[[#This Row],[NUM]])-ROW($A$19))</f>
        <v/>
      </c>
      <c r="B342" s="33"/>
      <c r="C342" s="98"/>
      <c r="D342" s="99"/>
      <c r="E342" s="98"/>
      <c r="F342" s="95"/>
      <c r="G342" s="27"/>
      <c r="H342" s="105"/>
      <c r="I342" s="111">
        <f>IF(Mat_Transport[[#This Row],[MOTIF]]="",0,Mat_Transport[[#This Row],[MONTANT HTVA REALISE]])</f>
        <v>0</v>
      </c>
      <c r="J342" s="32"/>
      <c r="L342" s="55">
        <f t="shared" si="6"/>
        <v>0</v>
      </c>
    </row>
    <row r="343" spans="1:12" ht="15.75" thickBot="1">
      <c r="A343" s="204" t="str">
        <f>IF(ISBLANK(Mat_Transport[[#This Row],[DATE]]),"",ROW(Mat_Transport[[#This Row],[NUM]])-ROW($A$19))</f>
        <v/>
      </c>
      <c r="B343" s="33"/>
      <c r="C343" s="98"/>
      <c r="D343" s="99"/>
      <c r="E343" s="98"/>
      <c r="F343" s="95"/>
      <c r="G343" s="27"/>
      <c r="H343" s="105"/>
      <c r="I343" s="111">
        <f>IF(Mat_Transport[[#This Row],[MOTIF]]="",0,Mat_Transport[[#This Row],[MONTANT HTVA REALISE]])</f>
        <v>0</v>
      </c>
      <c r="J343" s="32"/>
      <c r="L343" s="55">
        <f t="shared" si="6"/>
        <v>0</v>
      </c>
    </row>
    <row r="344" spans="1:12" ht="15.75" thickBot="1">
      <c r="A344" s="204" t="str">
        <f>IF(ISBLANK(Mat_Transport[[#This Row],[DATE]]),"",ROW(Mat_Transport[[#This Row],[NUM]])-ROW($A$19))</f>
        <v/>
      </c>
      <c r="B344" s="33"/>
      <c r="C344" s="98"/>
      <c r="D344" s="99"/>
      <c r="E344" s="98"/>
      <c r="F344" s="95"/>
      <c r="G344" s="27"/>
      <c r="H344" s="105"/>
      <c r="I344" s="111">
        <f>IF(Mat_Transport[[#This Row],[MOTIF]]="",0,Mat_Transport[[#This Row],[MONTANT HTVA REALISE]])</f>
        <v>0</v>
      </c>
      <c r="J344" s="32"/>
      <c r="L344" s="55">
        <f t="shared" si="6"/>
        <v>0</v>
      </c>
    </row>
    <row r="345" spans="1:12" ht="15.75" thickBot="1">
      <c r="A345" s="204" t="str">
        <f>IF(ISBLANK(Mat_Transport[[#This Row],[DATE]]),"",ROW(Mat_Transport[[#This Row],[NUM]])-ROW($A$19))</f>
        <v/>
      </c>
      <c r="B345" s="33"/>
      <c r="C345" s="98"/>
      <c r="D345" s="99"/>
      <c r="E345" s="98"/>
      <c r="F345" s="95"/>
      <c r="G345" s="27"/>
      <c r="H345" s="105"/>
      <c r="I345" s="111">
        <f>IF(Mat_Transport[[#This Row],[MOTIF]]="",0,Mat_Transport[[#This Row],[MONTANT HTVA REALISE]])</f>
        <v>0</v>
      </c>
      <c r="J345" s="32"/>
      <c r="L345" s="55">
        <f t="shared" ref="L345:L408" si="7">+F345-I345</f>
        <v>0</v>
      </c>
    </row>
    <row r="346" spans="1:12" ht="15.75" thickBot="1">
      <c r="A346" s="204" t="str">
        <f>IF(ISBLANK(Mat_Transport[[#This Row],[DATE]]),"",ROW(Mat_Transport[[#This Row],[NUM]])-ROW($A$19))</f>
        <v/>
      </c>
      <c r="B346" s="33"/>
      <c r="C346" s="98"/>
      <c r="D346" s="99"/>
      <c r="E346" s="98"/>
      <c r="F346" s="95"/>
      <c r="G346" s="27"/>
      <c r="H346" s="105"/>
      <c r="I346" s="111">
        <f>IF(Mat_Transport[[#This Row],[MOTIF]]="",0,Mat_Transport[[#This Row],[MONTANT HTVA REALISE]])</f>
        <v>0</v>
      </c>
      <c r="J346" s="32"/>
      <c r="L346" s="55">
        <f t="shared" si="7"/>
        <v>0</v>
      </c>
    </row>
    <row r="347" spans="1:12" ht="15.75" thickBot="1">
      <c r="A347" s="204" t="str">
        <f>IF(ISBLANK(Mat_Transport[[#This Row],[DATE]]),"",ROW(Mat_Transport[[#This Row],[NUM]])-ROW($A$19))</f>
        <v/>
      </c>
      <c r="B347" s="33"/>
      <c r="C347" s="98"/>
      <c r="D347" s="99"/>
      <c r="E347" s="98"/>
      <c r="F347" s="95"/>
      <c r="G347" s="27"/>
      <c r="H347" s="105"/>
      <c r="I347" s="111">
        <f>IF(Mat_Transport[[#This Row],[MOTIF]]="",0,Mat_Transport[[#This Row],[MONTANT HTVA REALISE]])</f>
        <v>0</v>
      </c>
      <c r="J347" s="32"/>
      <c r="L347" s="55">
        <f t="shared" si="7"/>
        <v>0</v>
      </c>
    </row>
    <row r="348" spans="1:12" ht="15.75" thickBot="1">
      <c r="A348" s="204" t="str">
        <f>IF(ISBLANK(Mat_Transport[[#This Row],[DATE]]),"",ROW(Mat_Transport[[#This Row],[NUM]])-ROW($A$19))</f>
        <v/>
      </c>
      <c r="B348" s="33"/>
      <c r="C348" s="98"/>
      <c r="D348" s="99"/>
      <c r="E348" s="98"/>
      <c r="F348" s="95"/>
      <c r="G348" s="27"/>
      <c r="H348" s="105"/>
      <c r="I348" s="111">
        <f>IF(Mat_Transport[[#This Row],[MOTIF]]="",0,Mat_Transport[[#This Row],[MONTANT HTVA REALISE]])</f>
        <v>0</v>
      </c>
      <c r="J348" s="32"/>
      <c r="L348" s="55">
        <f t="shared" si="7"/>
        <v>0</v>
      </c>
    </row>
    <row r="349" spans="1:12" ht="15.75" thickBot="1">
      <c r="A349" s="204" t="str">
        <f>IF(ISBLANK(Mat_Transport[[#This Row],[DATE]]),"",ROW(Mat_Transport[[#This Row],[NUM]])-ROW($A$19))</f>
        <v/>
      </c>
      <c r="B349" s="33"/>
      <c r="C349" s="98"/>
      <c r="D349" s="99"/>
      <c r="E349" s="98"/>
      <c r="F349" s="95"/>
      <c r="G349" s="27"/>
      <c r="H349" s="105"/>
      <c r="I349" s="111">
        <f>IF(Mat_Transport[[#This Row],[MOTIF]]="",0,Mat_Transport[[#This Row],[MONTANT HTVA REALISE]])</f>
        <v>0</v>
      </c>
      <c r="J349" s="32"/>
      <c r="L349" s="55">
        <f t="shared" si="7"/>
        <v>0</v>
      </c>
    </row>
    <row r="350" spans="1:12" ht="15.75" thickBot="1">
      <c r="A350" s="204" t="str">
        <f>IF(ISBLANK(Mat_Transport[[#This Row],[DATE]]),"",ROW(Mat_Transport[[#This Row],[NUM]])-ROW($A$19))</f>
        <v/>
      </c>
      <c r="B350" s="33"/>
      <c r="C350" s="98"/>
      <c r="D350" s="99"/>
      <c r="E350" s="98"/>
      <c r="F350" s="95"/>
      <c r="G350" s="27"/>
      <c r="H350" s="105"/>
      <c r="I350" s="111">
        <f>IF(Mat_Transport[[#This Row],[MOTIF]]="",0,Mat_Transport[[#This Row],[MONTANT HTVA REALISE]])</f>
        <v>0</v>
      </c>
      <c r="J350" s="32"/>
      <c r="L350" s="55">
        <f t="shared" si="7"/>
        <v>0</v>
      </c>
    </row>
    <row r="351" spans="1:12" ht="15.75" thickBot="1">
      <c r="A351" s="204" t="str">
        <f>IF(ISBLANK(Mat_Transport[[#This Row],[DATE]]),"",ROW(Mat_Transport[[#This Row],[NUM]])-ROW($A$19))</f>
        <v/>
      </c>
      <c r="B351" s="33"/>
      <c r="C351" s="98"/>
      <c r="D351" s="99"/>
      <c r="E351" s="98"/>
      <c r="F351" s="95"/>
      <c r="G351" s="27"/>
      <c r="H351" s="105"/>
      <c r="I351" s="111">
        <f>IF(Mat_Transport[[#This Row],[MOTIF]]="",0,Mat_Transport[[#This Row],[MONTANT HTVA REALISE]])</f>
        <v>0</v>
      </c>
      <c r="J351" s="32"/>
      <c r="L351" s="55">
        <f t="shared" si="7"/>
        <v>0</v>
      </c>
    </row>
    <row r="352" spans="1:12" ht="15.75" thickBot="1">
      <c r="A352" s="204" t="str">
        <f>IF(ISBLANK(Mat_Transport[[#This Row],[DATE]]),"",ROW(Mat_Transport[[#This Row],[NUM]])-ROW($A$19))</f>
        <v/>
      </c>
      <c r="B352" s="33"/>
      <c r="C352" s="98"/>
      <c r="D352" s="99"/>
      <c r="E352" s="98"/>
      <c r="F352" s="95"/>
      <c r="G352" s="27"/>
      <c r="H352" s="105"/>
      <c r="I352" s="111">
        <f>IF(Mat_Transport[[#This Row],[MOTIF]]="",0,Mat_Transport[[#This Row],[MONTANT HTVA REALISE]])</f>
        <v>0</v>
      </c>
      <c r="J352" s="32"/>
      <c r="L352" s="55">
        <f t="shared" si="7"/>
        <v>0</v>
      </c>
    </row>
    <row r="353" spans="1:12" ht="15.75" thickBot="1">
      <c r="A353" s="204" t="str">
        <f>IF(ISBLANK(Mat_Transport[[#This Row],[DATE]]),"",ROW(Mat_Transport[[#This Row],[NUM]])-ROW($A$19))</f>
        <v/>
      </c>
      <c r="B353" s="33"/>
      <c r="C353" s="98"/>
      <c r="D353" s="99"/>
      <c r="E353" s="98"/>
      <c r="F353" s="95"/>
      <c r="G353" s="27"/>
      <c r="H353" s="105"/>
      <c r="I353" s="111">
        <f>IF(Mat_Transport[[#This Row],[MOTIF]]="",0,Mat_Transport[[#This Row],[MONTANT HTVA REALISE]])</f>
        <v>0</v>
      </c>
      <c r="J353" s="32"/>
      <c r="L353" s="55">
        <f t="shared" si="7"/>
        <v>0</v>
      </c>
    </row>
    <row r="354" spans="1:12" ht="15.75" thickBot="1">
      <c r="A354" s="204" t="str">
        <f>IF(ISBLANK(Mat_Transport[[#This Row],[DATE]]),"",ROW(Mat_Transport[[#This Row],[NUM]])-ROW($A$19))</f>
        <v/>
      </c>
      <c r="B354" s="33"/>
      <c r="C354" s="98"/>
      <c r="D354" s="99"/>
      <c r="E354" s="98"/>
      <c r="F354" s="95"/>
      <c r="G354" s="27"/>
      <c r="H354" s="105"/>
      <c r="I354" s="111">
        <f>IF(Mat_Transport[[#This Row],[MOTIF]]="",0,Mat_Transport[[#This Row],[MONTANT HTVA REALISE]])</f>
        <v>0</v>
      </c>
      <c r="J354" s="32"/>
      <c r="L354" s="55">
        <f t="shared" si="7"/>
        <v>0</v>
      </c>
    </row>
    <row r="355" spans="1:12" ht="15.75" thickBot="1">
      <c r="A355" s="204" t="str">
        <f>IF(ISBLANK(Mat_Transport[[#This Row],[DATE]]),"",ROW(Mat_Transport[[#This Row],[NUM]])-ROW($A$19))</f>
        <v/>
      </c>
      <c r="B355" s="33"/>
      <c r="C355" s="98"/>
      <c r="D355" s="99"/>
      <c r="E355" s="98"/>
      <c r="F355" s="95"/>
      <c r="G355" s="27"/>
      <c r="H355" s="105"/>
      <c r="I355" s="111">
        <f>IF(Mat_Transport[[#This Row],[MOTIF]]="",0,Mat_Transport[[#This Row],[MONTANT HTVA REALISE]])</f>
        <v>0</v>
      </c>
      <c r="J355" s="32"/>
      <c r="L355" s="55">
        <f t="shared" si="7"/>
        <v>0</v>
      </c>
    </row>
    <row r="356" spans="1:12" ht="15.75" thickBot="1">
      <c r="A356" s="204" t="str">
        <f>IF(ISBLANK(Mat_Transport[[#This Row],[DATE]]),"",ROW(Mat_Transport[[#This Row],[NUM]])-ROW($A$19))</f>
        <v/>
      </c>
      <c r="B356" s="33"/>
      <c r="C356" s="98"/>
      <c r="D356" s="99"/>
      <c r="E356" s="98"/>
      <c r="F356" s="95"/>
      <c r="G356" s="27"/>
      <c r="H356" s="105"/>
      <c r="I356" s="111">
        <f>IF(Mat_Transport[[#This Row],[MOTIF]]="",0,Mat_Transport[[#This Row],[MONTANT HTVA REALISE]])</f>
        <v>0</v>
      </c>
      <c r="J356" s="32"/>
      <c r="L356" s="55">
        <f t="shared" si="7"/>
        <v>0</v>
      </c>
    </row>
    <row r="357" spans="1:12" ht="15.75" thickBot="1">
      <c r="A357" s="204" t="str">
        <f>IF(ISBLANK(Mat_Transport[[#This Row],[DATE]]),"",ROW(Mat_Transport[[#This Row],[NUM]])-ROW($A$19))</f>
        <v/>
      </c>
      <c r="B357" s="33"/>
      <c r="C357" s="98"/>
      <c r="D357" s="99"/>
      <c r="E357" s="98"/>
      <c r="F357" s="95"/>
      <c r="G357" s="27"/>
      <c r="H357" s="105"/>
      <c r="I357" s="111">
        <f>IF(Mat_Transport[[#This Row],[MOTIF]]="",0,Mat_Transport[[#This Row],[MONTANT HTVA REALISE]])</f>
        <v>0</v>
      </c>
      <c r="J357" s="32"/>
      <c r="L357" s="55">
        <f t="shared" si="7"/>
        <v>0</v>
      </c>
    </row>
    <row r="358" spans="1:12" ht="15.75" thickBot="1">
      <c r="A358" s="204" t="str">
        <f>IF(ISBLANK(Mat_Transport[[#This Row],[DATE]]),"",ROW(Mat_Transport[[#This Row],[NUM]])-ROW($A$19))</f>
        <v/>
      </c>
      <c r="B358" s="33"/>
      <c r="C358" s="98"/>
      <c r="D358" s="99"/>
      <c r="E358" s="98"/>
      <c r="F358" s="95"/>
      <c r="G358" s="27"/>
      <c r="H358" s="105"/>
      <c r="I358" s="111">
        <f>IF(Mat_Transport[[#This Row],[MOTIF]]="",0,Mat_Transport[[#This Row],[MONTANT HTVA REALISE]])</f>
        <v>0</v>
      </c>
      <c r="J358" s="32"/>
      <c r="L358" s="55">
        <f t="shared" si="7"/>
        <v>0</v>
      </c>
    </row>
    <row r="359" spans="1:12" ht="15.75" thickBot="1">
      <c r="A359" s="204" t="str">
        <f>IF(ISBLANK(Mat_Transport[[#This Row],[DATE]]),"",ROW(Mat_Transport[[#This Row],[NUM]])-ROW($A$19))</f>
        <v/>
      </c>
      <c r="B359" s="33"/>
      <c r="C359" s="98"/>
      <c r="D359" s="99"/>
      <c r="E359" s="98"/>
      <c r="F359" s="95"/>
      <c r="G359" s="27"/>
      <c r="H359" s="105"/>
      <c r="I359" s="111">
        <f>IF(Mat_Transport[[#This Row],[MOTIF]]="",0,Mat_Transport[[#This Row],[MONTANT HTVA REALISE]])</f>
        <v>0</v>
      </c>
      <c r="J359" s="32"/>
      <c r="L359" s="55">
        <f t="shared" si="7"/>
        <v>0</v>
      </c>
    </row>
    <row r="360" spans="1:12" ht="15.75" thickBot="1">
      <c r="A360" s="204" t="str">
        <f>IF(ISBLANK(Mat_Transport[[#This Row],[DATE]]),"",ROW(Mat_Transport[[#This Row],[NUM]])-ROW($A$19))</f>
        <v/>
      </c>
      <c r="B360" s="33"/>
      <c r="C360" s="98"/>
      <c r="D360" s="99"/>
      <c r="E360" s="98"/>
      <c r="F360" s="95"/>
      <c r="G360" s="27"/>
      <c r="H360" s="105"/>
      <c r="I360" s="111">
        <f>IF(Mat_Transport[[#This Row],[MOTIF]]="",0,Mat_Transport[[#This Row],[MONTANT HTVA REALISE]])</f>
        <v>0</v>
      </c>
      <c r="J360" s="32"/>
      <c r="L360" s="55">
        <f t="shared" si="7"/>
        <v>0</v>
      </c>
    </row>
    <row r="361" spans="1:12" ht="15.75" thickBot="1">
      <c r="A361" s="204" t="str">
        <f>IF(ISBLANK(Mat_Transport[[#This Row],[DATE]]),"",ROW(Mat_Transport[[#This Row],[NUM]])-ROW($A$19))</f>
        <v/>
      </c>
      <c r="B361" s="33"/>
      <c r="C361" s="98"/>
      <c r="D361" s="99"/>
      <c r="E361" s="98"/>
      <c r="F361" s="95"/>
      <c r="G361" s="27"/>
      <c r="H361" s="105"/>
      <c r="I361" s="111">
        <f>IF(Mat_Transport[[#This Row],[MOTIF]]="",0,Mat_Transport[[#This Row],[MONTANT HTVA REALISE]])</f>
        <v>0</v>
      </c>
      <c r="J361" s="32"/>
      <c r="L361" s="55">
        <f t="shared" si="7"/>
        <v>0</v>
      </c>
    </row>
    <row r="362" spans="1:12" ht="15.75" thickBot="1">
      <c r="A362" s="204" t="str">
        <f>IF(ISBLANK(Mat_Transport[[#This Row],[DATE]]),"",ROW(Mat_Transport[[#This Row],[NUM]])-ROW($A$19))</f>
        <v/>
      </c>
      <c r="B362" s="33"/>
      <c r="C362" s="98"/>
      <c r="D362" s="99"/>
      <c r="E362" s="98"/>
      <c r="F362" s="95"/>
      <c r="G362" s="27"/>
      <c r="H362" s="105"/>
      <c r="I362" s="111">
        <f>IF(Mat_Transport[[#This Row],[MOTIF]]="",0,Mat_Transport[[#This Row],[MONTANT HTVA REALISE]])</f>
        <v>0</v>
      </c>
      <c r="J362" s="32"/>
      <c r="L362" s="55">
        <f t="shared" si="7"/>
        <v>0</v>
      </c>
    </row>
    <row r="363" spans="1:12" ht="15.75" thickBot="1">
      <c r="A363" s="204" t="str">
        <f>IF(ISBLANK(Mat_Transport[[#This Row],[DATE]]),"",ROW(Mat_Transport[[#This Row],[NUM]])-ROW($A$19))</f>
        <v/>
      </c>
      <c r="B363" s="33"/>
      <c r="C363" s="98"/>
      <c r="D363" s="99"/>
      <c r="E363" s="98"/>
      <c r="F363" s="95"/>
      <c r="G363" s="27"/>
      <c r="H363" s="105"/>
      <c r="I363" s="111">
        <f>IF(Mat_Transport[[#This Row],[MOTIF]]="",0,Mat_Transport[[#This Row],[MONTANT HTVA REALISE]])</f>
        <v>0</v>
      </c>
      <c r="J363" s="32"/>
      <c r="L363" s="55">
        <f t="shared" si="7"/>
        <v>0</v>
      </c>
    </row>
    <row r="364" spans="1:12" ht="15.75" thickBot="1">
      <c r="A364" s="204" t="str">
        <f>IF(ISBLANK(Mat_Transport[[#This Row],[DATE]]),"",ROW(Mat_Transport[[#This Row],[NUM]])-ROW($A$19))</f>
        <v/>
      </c>
      <c r="B364" s="33"/>
      <c r="C364" s="98"/>
      <c r="D364" s="99"/>
      <c r="E364" s="98"/>
      <c r="F364" s="95"/>
      <c r="G364" s="27"/>
      <c r="H364" s="105"/>
      <c r="I364" s="111">
        <f>IF(Mat_Transport[[#This Row],[MOTIF]]="",0,Mat_Transport[[#This Row],[MONTANT HTVA REALISE]])</f>
        <v>0</v>
      </c>
      <c r="J364" s="32"/>
      <c r="L364" s="55">
        <f t="shared" si="7"/>
        <v>0</v>
      </c>
    </row>
    <row r="365" spans="1:12" ht="15.75" thickBot="1">
      <c r="A365" s="204" t="str">
        <f>IF(ISBLANK(Mat_Transport[[#This Row],[DATE]]),"",ROW(Mat_Transport[[#This Row],[NUM]])-ROW($A$19))</f>
        <v/>
      </c>
      <c r="B365" s="33"/>
      <c r="C365" s="98"/>
      <c r="D365" s="99"/>
      <c r="E365" s="98"/>
      <c r="F365" s="95"/>
      <c r="G365" s="27"/>
      <c r="H365" s="105"/>
      <c r="I365" s="111">
        <f>IF(Mat_Transport[[#This Row],[MOTIF]]="",0,Mat_Transport[[#This Row],[MONTANT HTVA REALISE]])</f>
        <v>0</v>
      </c>
      <c r="J365" s="32"/>
      <c r="L365" s="55">
        <f t="shared" si="7"/>
        <v>0</v>
      </c>
    </row>
    <row r="366" spans="1:12" ht="15.75" thickBot="1">
      <c r="A366" s="204" t="str">
        <f>IF(ISBLANK(Mat_Transport[[#This Row],[DATE]]),"",ROW(Mat_Transport[[#This Row],[NUM]])-ROW($A$19))</f>
        <v/>
      </c>
      <c r="B366" s="33"/>
      <c r="C366" s="98"/>
      <c r="D366" s="99"/>
      <c r="E366" s="98"/>
      <c r="F366" s="95"/>
      <c r="G366" s="27"/>
      <c r="H366" s="105"/>
      <c r="I366" s="111">
        <f>IF(Mat_Transport[[#This Row],[MOTIF]]="",0,Mat_Transport[[#This Row],[MONTANT HTVA REALISE]])</f>
        <v>0</v>
      </c>
      <c r="J366" s="32"/>
      <c r="L366" s="55">
        <f t="shared" si="7"/>
        <v>0</v>
      </c>
    </row>
    <row r="367" spans="1:12" ht="15.75" thickBot="1">
      <c r="A367" s="204" t="str">
        <f>IF(ISBLANK(Mat_Transport[[#This Row],[DATE]]),"",ROW(Mat_Transport[[#This Row],[NUM]])-ROW($A$19))</f>
        <v/>
      </c>
      <c r="B367" s="33"/>
      <c r="C367" s="98"/>
      <c r="D367" s="99"/>
      <c r="E367" s="98"/>
      <c r="F367" s="95"/>
      <c r="G367" s="27"/>
      <c r="H367" s="105"/>
      <c r="I367" s="111">
        <f>IF(Mat_Transport[[#This Row],[MOTIF]]="",0,Mat_Transport[[#This Row],[MONTANT HTVA REALISE]])</f>
        <v>0</v>
      </c>
      <c r="J367" s="32"/>
      <c r="L367" s="55">
        <f t="shared" si="7"/>
        <v>0</v>
      </c>
    </row>
    <row r="368" spans="1:12" ht="15.75" thickBot="1">
      <c r="A368" s="204" t="str">
        <f>IF(ISBLANK(Mat_Transport[[#This Row],[DATE]]),"",ROW(Mat_Transport[[#This Row],[NUM]])-ROW($A$19))</f>
        <v/>
      </c>
      <c r="B368" s="33"/>
      <c r="C368" s="98"/>
      <c r="D368" s="99"/>
      <c r="E368" s="98"/>
      <c r="F368" s="95"/>
      <c r="G368" s="27"/>
      <c r="H368" s="105"/>
      <c r="I368" s="111">
        <f>IF(Mat_Transport[[#This Row],[MOTIF]]="",0,Mat_Transport[[#This Row],[MONTANT HTVA REALISE]])</f>
        <v>0</v>
      </c>
      <c r="J368" s="32"/>
      <c r="L368" s="55">
        <f t="shared" si="7"/>
        <v>0</v>
      </c>
    </row>
    <row r="369" spans="1:12" ht="15.75" thickBot="1">
      <c r="A369" s="204" t="str">
        <f>IF(ISBLANK(Mat_Transport[[#This Row],[DATE]]),"",ROW(Mat_Transport[[#This Row],[NUM]])-ROW($A$19))</f>
        <v/>
      </c>
      <c r="B369" s="33"/>
      <c r="C369" s="98"/>
      <c r="D369" s="99"/>
      <c r="E369" s="98"/>
      <c r="F369" s="95"/>
      <c r="G369" s="27"/>
      <c r="H369" s="105"/>
      <c r="I369" s="111">
        <f>IF(Mat_Transport[[#This Row],[MOTIF]]="",0,Mat_Transport[[#This Row],[MONTANT HTVA REALISE]])</f>
        <v>0</v>
      </c>
      <c r="J369" s="32"/>
      <c r="L369" s="55">
        <f t="shared" si="7"/>
        <v>0</v>
      </c>
    </row>
    <row r="370" spans="1:12" ht="15.75" thickBot="1">
      <c r="A370" s="204" t="str">
        <f>IF(ISBLANK(Mat_Transport[[#This Row],[DATE]]),"",ROW(Mat_Transport[[#This Row],[NUM]])-ROW($A$19))</f>
        <v/>
      </c>
      <c r="B370" s="33"/>
      <c r="C370" s="98"/>
      <c r="D370" s="99"/>
      <c r="E370" s="98"/>
      <c r="F370" s="95"/>
      <c r="G370" s="27"/>
      <c r="H370" s="105"/>
      <c r="I370" s="111">
        <f>IF(Mat_Transport[[#This Row],[MOTIF]]="",0,Mat_Transport[[#This Row],[MONTANT HTVA REALISE]])</f>
        <v>0</v>
      </c>
      <c r="J370" s="32"/>
      <c r="L370" s="55">
        <f t="shared" si="7"/>
        <v>0</v>
      </c>
    </row>
    <row r="371" spans="1:12" ht="15.75" thickBot="1">
      <c r="A371" s="204" t="str">
        <f>IF(ISBLANK(Mat_Transport[[#This Row],[DATE]]),"",ROW(Mat_Transport[[#This Row],[NUM]])-ROW($A$19))</f>
        <v/>
      </c>
      <c r="B371" s="33"/>
      <c r="C371" s="98"/>
      <c r="D371" s="99"/>
      <c r="E371" s="98"/>
      <c r="F371" s="95"/>
      <c r="G371" s="27"/>
      <c r="H371" s="105"/>
      <c r="I371" s="111">
        <f>IF(Mat_Transport[[#This Row],[MOTIF]]="",0,Mat_Transport[[#This Row],[MONTANT HTVA REALISE]])</f>
        <v>0</v>
      </c>
      <c r="J371" s="32"/>
      <c r="L371" s="55">
        <f t="shared" si="7"/>
        <v>0</v>
      </c>
    </row>
    <row r="372" spans="1:12" ht="15.75" thickBot="1">
      <c r="A372" s="204" t="str">
        <f>IF(ISBLANK(Mat_Transport[[#This Row],[DATE]]),"",ROW(Mat_Transport[[#This Row],[NUM]])-ROW($A$19))</f>
        <v/>
      </c>
      <c r="B372" s="33"/>
      <c r="C372" s="98"/>
      <c r="D372" s="99"/>
      <c r="E372" s="98"/>
      <c r="F372" s="95"/>
      <c r="G372" s="27"/>
      <c r="H372" s="105"/>
      <c r="I372" s="111">
        <f>IF(Mat_Transport[[#This Row],[MOTIF]]="",0,Mat_Transport[[#This Row],[MONTANT HTVA REALISE]])</f>
        <v>0</v>
      </c>
      <c r="J372" s="32"/>
      <c r="L372" s="55">
        <f t="shared" si="7"/>
        <v>0</v>
      </c>
    </row>
    <row r="373" spans="1:12" ht="15.75" thickBot="1">
      <c r="A373" s="204" t="str">
        <f>IF(ISBLANK(Mat_Transport[[#This Row],[DATE]]),"",ROW(Mat_Transport[[#This Row],[NUM]])-ROW($A$19))</f>
        <v/>
      </c>
      <c r="B373" s="33"/>
      <c r="C373" s="98"/>
      <c r="D373" s="99"/>
      <c r="E373" s="98"/>
      <c r="F373" s="95"/>
      <c r="G373" s="27"/>
      <c r="H373" s="105"/>
      <c r="I373" s="111">
        <f>IF(Mat_Transport[[#This Row],[MOTIF]]="",0,Mat_Transport[[#This Row],[MONTANT HTVA REALISE]])</f>
        <v>0</v>
      </c>
      <c r="J373" s="32"/>
      <c r="L373" s="55">
        <f t="shared" si="7"/>
        <v>0</v>
      </c>
    </row>
    <row r="374" spans="1:12" ht="15.75" thickBot="1">
      <c r="A374" s="204" t="str">
        <f>IF(ISBLANK(Mat_Transport[[#This Row],[DATE]]),"",ROW(Mat_Transport[[#This Row],[NUM]])-ROW($A$19))</f>
        <v/>
      </c>
      <c r="B374" s="33"/>
      <c r="C374" s="98"/>
      <c r="D374" s="99"/>
      <c r="E374" s="98"/>
      <c r="F374" s="95"/>
      <c r="G374" s="27"/>
      <c r="H374" s="105"/>
      <c r="I374" s="111">
        <f>IF(Mat_Transport[[#This Row],[MOTIF]]="",0,Mat_Transport[[#This Row],[MONTANT HTVA REALISE]])</f>
        <v>0</v>
      </c>
      <c r="J374" s="32"/>
      <c r="L374" s="55">
        <f t="shared" si="7"/>
        <v>0</v>
      </c>
    </row>
    <row r="375" spans="1:12" ht="15.75" thickBot="1">
      <c r="A375" s="204" t="str">
        <f>IF(ISBLANK(Mat_Transport[[#This Row],[DATE]]),"",ROW(Mat_Transport[[#This Row],[NUM]])-ROW($A$19))</f>
        <v/>
      </c>
      <c r="B375" s="33"/>
      <c r="C375" s="98"/>
      <c r="D375" s="99"/>
      <c r="E375" s="98"/>
      <c r="F375" s="95"/>
      <c r="G375" s="27"/>
      <c r="H375" s="105"/>
      <c r="I375" s="111">
        <f>IF(Mat_Transport[[#This Row],[MOTIF]]="",0,Mat_Transport[[#This Row],[MONTANT HTVA REALISE]])</f>
        <v>0</v>
      </c>
      <c r="J375" s="32"/>
      <c r="L375" s="55">
        <f t="shared" si="7"/>
        <v>0</v>
      </c>
    </row>
    <row r="376" spans="1:12" ht="15.75" thickBot="1">
      <c r="A376" s="204" t="str">
        <f>IF(ISBLANK(Mat_Transport[[#This Row],[DATE]]),"",ROW(Mat_Transport[[#This Row],[NUM]])-ROW($A$19))</f>
        <v/>
      </c>
      <c r="B376" s="33"/>
      <c r="C376" s="98"/>
      <c r="D376" s="99"/>
      <c r="E376" s="98"/>
      <c r="F376" s="95"/>
      <c r="G376" s="27"/>
      <c r="H376" s="105"/>
      <c r="I376" s="111">
        <f>IF(Mat_Transport[[#This Row],[MOTIF]]="",0,Mat_Transport[[#This Row],[MONTANT HTVA REALISE]])</f>
        <v>0</v>
      </c>
      <c r="J376" s="32"/>
      <c r="L376" s="55">
        <f t="shared" si="7"/>
        <v>0</v>
      </c>
    </row>
    <row r="377" spans="1:12" ht="15.75" thickBot="1">
      <c r="A377" s="204" t="str">
        <f>IF(ISBLANK(Mat_Transport[[#This Row],[DATE]]),"",ROW(Mat_Transport[[#This Row],[NUM]])-ROW($A$19))</f>
        <v/>
      </c>
      <c r="B377" s="33"/>
      <c r="C377" s="98"/>
      <c r="D377" s="99"/>
      <c r="E377" s="98"/>
      <c r="F377" s="95"/>
      <c r="G377" s="27"/>
      <c r="H377" s="105"/>
      <c r="I377" s="111">
        <f>IF(Mat_Transport[[#This Row],[MOTIF]]="",0,Mat_Transport[[#This Row],[MONTANT HTVA REALISE]])</f>
        <v>0</v>
      </c>
      <c r="J377" s="32"/>
      <c r="L377" s="55">
        <f t="shared" si="7"/>
        <v>0</v>
      </c>
    </row>
    <row r="378" spans="1:12" ht="15.75" thickBot="1">
      <c r="A378" s="204" t="str">
        <f>IF(ISBLANK(Mat_Transport[[#This Row],[DATE]]),"",ROW(Mat_Transport[[#This Row],[NUM]])-ROW($A$19))</f>
        <v/>
      </c>
      <c r="B378" s="33"/>
      <c r="C378" s="98"/>
      <c r="D378" s="99"/>
      <c r="E378" s="98"/>
      <c r="F378" s="95"/>
      <c r="G378" s="27"/>
      <c r="H378" s="105"/>
      <c r="I378" s="111">
        <f>IF(Mat_Transport[[#This Row],[MOTIF]]="",0,Mat_Transport[[#This Row],[MONTANT HTVA REALISE]])</f>
        <v>0</v>
      </c>
      <c r="J378" s="32"/>
      <c r="L378" s="55">
        <f t="shared" si="7"/>
        <v>0</v>
      </c>
    </row>
    <row r="379" spans="1:12" ht="15.75" thickBot="1">
      <c r="A379" s="204" t="str">
        <f>IF(ISBLANK(Mat_Transport[[#This Row],[DATE]]),"",ROW(Mat_Transport[[#This Row],[NUM]])-ROW($A$19))</f>
        <v/>
      </c>
      <c r="B379" s="33"/>
      <c r="C379" s="98"/>
      <c r="D379" s="99"/>
      <c r="E379" s="98"/>
      <c r="F379" s="95"/>
      <c r="G379" s="27"/>
      <c r="H379" s="105"/>
      <c r="I379" s="111">
        <f>IF(Mat_Transport[[#This Row],[MOTIF]]="",0,Mat_Transport[[#This Row],[MONTANT HTVA REALISE]])</f>
        <v>0</v>
      </c>
      <c r="J379" s="32"/>
      <c r="L379" s="55">
        <f t="shared" si="7"/>
        <v>0</v>
      </c>
    </row>
    <row r="380" spans="1:12" ht="15.75" thickBot="1">
      <c r="A380" s="204" t="str">
        <f>IF(ISBLANK(Mat_Transport[[#This Row],[DATE]]),"",ROW(Mat_Transport[[#This Row],[NUM]])-ROW($A$19))</f>
        <v/>
      </c>
      <c r="B380" s="33"/>
      <c r="C380" s="98"/>
      <c r="D380" s="99"/>
      <c r="E380" s="98"/>
      <c r="F380" s="95"/>
      <c r="G380" s="27"/>
      <c r="H380" s="105"/>
      <c r="I380" s="111">
        <f>IF(Mat_Transport[[#This Row],[MOTIF]]="",0,Mat_Transport[[#This Row],[MONTANT HTVA REALISE]])</f>
        <v>0</v>
      </c>
      <c r="J380" s="32"/>
      <c r="L380" s="55">
        <f t="shared" si="7"/>
        <v>0</v>
      </c>
    </row>
    <row r="381" spans="1:12" ht="15.75" thickBot="1">
      <c r="A381" s="204" t="str">
        <f>IF(ISBLANK(Mat_Transport[[#This Row],[DATE]]),"",ROW(Mat_Transport[[#This Row],[NUM]])-ROW($A$19))</f>
        <v/>
      </c>
      <c r="B381" s="33"/>
      <c r="C381" s="98"/>
      <c r="D381" s="99"/>
      <c r="E381" s="98"/>
      <c r="F381" s="95"/>
      <c r="G381" s="27"/>
      <c r="H381" s="105"/>
      <c r="I381" s="111">
        <f>IF(Mat_Transport[[#This Row],[MOTIF]]="",0,Mat_Transport[[#This Row],[MONTANT HTVA REALISE]])</f>
        <v>0</v>
      </c>
      <c r="J381" s="32"/>
      <c r="L381" s="55">
        <f t="shared" si="7"/>
        <v>0</v>
      </c>
    </row>
    <row r="382" spans="1:12" ht="15.75" thickBot="1">
      <c r="A382" s="204" t="str">
        <f>IF(ISBLANK(Mat_Transport[[#This Row],[DATE]]),"",ROW(Mat_Transport[[#This Row],[NUM]])-ROW($A$19))</f>
        <v/>
      </c>
      <c r="B382" s="33"/>
      <c r="C382" s="98"/>
      <c r="D382" s="99"/>
      <c r="E382" s="98"/>
      <c r="F382" s="95"/>
      <c r="G382" s="27"/>
      <c r="H382" s="105"/>
      <c r="I382" s="111">
        <f>IF(Mat_Transport[[#This Row],[MOTIF]]="",0,Mat_Transport[[#This Row],[MONTANT HTVA REALISE]])</f>
        <v>0</v>
      </c>
      <c r="J382" s="32"/>
      <c r="L382" s="55">
        <f t="shared" si="7"/>
        <v>0</v>
      </c>
    </row>
    <row r="383" spans="1:12" ht="15.75" thickBot="1">
      <c r="A383" s="204" t="str">
        <f>IF(ISBLANK(Mat_Transport[[#This Row],[DATE]]),"",ROW(Mat_Transport[[#This Row],[NUM]])-ROW($A$19))</f>
        <v/>
      </c>
      <c r="B383" s="33"/>
      <c r="C383" s="98"/>
      <c r="D383" s="99"/>
      <c r="E383" s="98"/>
      <c r="F383" s="95"/>
      <c r="G383" s="27"/>
      <c r="H383" s="105"/>
      <c r="I383" s="111">
        <f>IF(Mat_Transport[[#This Row],[MOTIF]]="",0,Mat_Transport[[#This Row],[MONTANT HTVA REALISE]])</f>
        <v>0</v>
      </c>
      <c r="J383" s="32"/>
      <c r="L383" s="55">
        <f t="shared" si="7"/>
        <v>0</v>
      </c>
    </row>
    <row r="384" spans="1:12" ht="15.75" thickBot="1">
      <c r="A384" s="204" t="str">
        <f>IF(ISBLANK(Mat_Transport[[#This Row],[DATE]]),"",ROW(Mat_Transport[[#This Row],[NUM]])-ROW($A$19))</f>
        <v/>
      </c>
      <c r="B384" s="33"/>
      <c r="C384" s="98"/>
      <c r="D384" s="99"/>
      <c r="E384" s="98"/>
      <c r="F384" s="95"/>
      <c r="G384" s="27"/>
      <c r="H384" s="105"/>
      <c r="I384" s="111">
        <f>IF(Mat_Transport[[#This Row],[MOTIF]]="",0,Mat_Transport[[#This Row],[MONTANT HTVA REALISE]])</f>
        <v>0</v>
      </c>
      <c r="J384" s="32"/>
      <c r="L384" s="55">
        <f t="shared" si="7"/>
        <v>0</v>
      </c>
    </row>
    <row r="385" spans="1:12" ht="15.75" thickBot="1">
      <c r="A385" s="204" t="str">
        <f>IF(ISBLANK(Mat_Transport[[#This Row],[DATE]]),"",ROW(Mat_Transport[[#This Row],[NUM]])-ROW($A$19))</f>
        <v/>
      </c>
      <c r="B385" s="33"/>
      <c r="C385" s="98"/>
      <c r="D385" s="99"/>
      <c r="E385" s="98"/>
      <c r="F385" s="95"/>
      <c r="G385" s="27"/>
      <c r="H385" s="105"/>
      <c r="I385" s="111">
        <f>IF(Mat_Transport[[#This Row],[MOTIF]]="",0,Mat_Transport[[#This Row],[MONTANT HTVA REALISE]])</f>
        <v>0</v>
      </c>
      <c r="J385" s="32"/>
      <c r="L385" s="55">
        <f t="shared" si="7"/>
        <v>0</v>
      </c>
    </row>
    <row r="386" spans="1:12" ht="15.75" thickBot="1">
      <c r="A386" s="204" t="str">
        <f>IF(ISBLANK(Mat_Transport[[#This Row],[DATE]]),"",ROW(Mat_Transport[[#This Row],[NUM]])-ROW($A$19))</f>
        <v/>
      </c>
      <c r="B386" s="33"/>
      <c r="C386" s="98"/>
      <c r="D386" s="99"/>
      <c r="E386" s="98"/>
      <c r="F386" s="95"/>
      <c r="G386" s="27"/>
      <c r="H386" s="105"/>
      <c r="I386" s="111">
        <f>IF(Mat_Transport[[#This Row],[MOTIF]]="",0,Mat_Transport[[#This Row],[MONTANT HTVA REALISE]])</f>
        <v>0</v>
      </c>
      <c r="J386" s="32"/>
      <c r="L386" s="55">
        <f t="shared" si="7"/>
        <v>0</v>
      </c>
    </row>
    <row r="387" spans="1:12" ht="15.75" thickBot="1">
      <c r="A387" s="204" t="str">
        <f>IF(ISBLANK(Mat_Transport[[#This Row],[DATE]]),"",ROW(Mat_Transport[[#This Row],[NUM]])-ROW($A$19))</f>
        <v/>
      </c>
      <c r="B387" s="33"/>
      <c r="C387" s="98"/>
      <c r="D387" s="99"/>
      <c r="E387" s="98"/>
      <c r="F387" s="95"/>
      <c r="G387" s="27"/>
      <c r="H387" s="105"/>
      <c r="I387" s="111">
        <f>IF(Mat_Transport[[#This Row],[MOTIF]]="",0,Mat_Transport[[#This Row],[MONTANT HTVA REALISE]])</f>
        <v>0</v>
      </c>
      <c r="J387" s="32"/>
      <c r="L387" s="55">
        <f t="shared" si="7"/>
        <v>0</v>
      </c>
    </row>
    <row r="388" spans="1:12" ht="15.75" thickBot="1">
      <c r="A388" s="204" t="str">
        <f>IF(ISBLANK(Mat_Transport[[#This Row],[DATE]]),"",ROW(Mat_Transport[[#This Row],[NUM]])-ROW($A$19))</f>
        <v/>
      </c>
      <c r="B388" s="33"/>
      <c r="C388" s="98"/>
      <c r="D388" s="99"/>
      <c r="E388" s="98"/>
      <c r="F388" s="95"/>
      <c r="G388" s="27"/>
      <c r="H388" s="105"/>
      <c r="I388" s="111">
        <f>IF(Mat_Transport[[#This Row],[MOTIF]]="",0,Mat_Transport[[#This Row],[MONTANT HTVA REALISE]])</f>
        <v>0</v>
      </c>
      <c r="J388" s="32"/>
      <c r="L388" s="55">
        <f t="shared" si="7"/>
        <v>0</v>
      </c>
    </row>
    <row r="389" spans="1:12" ht="15.75" thickBot="1">
      <c r="A389" s="204" t="str">
        <f>IF(ISBLANK(Mat_Transport[[#This Row],[DATE]]),"",ROW(Mat_Transport[[#This Row],[NUM]])-ROW($A$19))</f>
        <v/>
      </c>
      <c r="B389" s="33"/>
      <c r="C389" s="98"/>
      <c r="D389" s="99"/>
      <c r="E389" s="98"/>
      <c r="F389" s="95"/>
      <c r="G389" s="27"/>
      <c r="H389" s="105"/>
      <c r="I389" s="111">
        <f>IF(Mat_Transport[[#This Row],[MOTIF]]="",0,Mat_Transport[[#This Row],[MONTANT HTVA REALISE]])</f>
        <v>0</v>
      </c>
      <c r="J389" s="32"/>
      <c r="L389" s="55">
        <f t="shared" si="7"/>
        <v>0</v>
      </c>
    </row>
    <row r="390" spans="1:12" ht="15.75" thickBot="1">
      <c r="A390" s="204" t="str">
        <f>IF(ISBLANK(Mat_Transport[[#This Row],[DATE]]),"",ROW(Mat_Transport[[#This Row],[NUM]])-ROW($A$19))</f>
        <v/>
      </c>
      <c r="B390" s="33"/>
      <c r="C390" s="98"/>
      <c r="D390" s="99"/>
      <c r="E390" s="98"/>
      <c r="F390" s="95"/>
      <c r="G390" s="27"/>
      <c r="H390" s="105"/>
      <c r="I390" s="111">
        <f>IF(Mat_Transport[[#This Row],[MOTIF]]="",0,Mat_Transport[[#This Row],[MONTANT HTVA REALISE]])</f>
        <v>0</v>
      </c>
      <c r="J390" s="32"/>
      <c r="L390" s="55">
        <f t="shared" si="7"/>
        <v>0</v>
      </c>
    </row>
    <row r="391" spans="1:12" ht="15.75" thickBot="1">
      <c r="A391" s="204" t="str">
        <f>IF(ISBLANK(Mat_Transport[[#This Row],[DATE]]),"",ROW(Mat_Transport[[#This Row],[NUM]])-ROW($A$19))</f>
        <v/>
      </c>
      <c r="B391" s="33"/>
      <c r="C391" s="98"/>
      <c r="D391" s="99"/>
      <c r="E391" s="98"/>
      <c r="F391" s="95"/>
      <c r="G391" s="27"/>
      <c r="H391" s="105"/>
      <c r="I391" s="111">
        <f>IF(Mat_Transport[[#This Row],[MOTIF]]="",0,Mat_Transport[[#This Row],[MONTANT HTVA REALISE]])</f>
        <v>0</v>
      </c>
      <c r="J391" s="32"/>
      <c r="L391" s="55">
        <f t="shared" si="7"/>
        <v>0</v>
      </c>
    </row>
    <row r="392" spans="1:12" ht="15.75" thickBot="1">
      <c r="A392" s="204" t="str">
        <f>IF(ISBLANK(Mat_Transport[[#This Row],[DATE]]),"",ROW(Mat_Transport[[#This Row],[NUM]])-ROW($A$19))</f>
        <v/>
      </c>
      <c r="B392" s="33"/>
      <c r="C392" s="98"/>
      <c r="D392" s="99"/>
      <c r="E392" s="98"/>
      <c r="F392" s="95"/>
      <c r="G392" s="27"/>
      <c r="H392" s="105"/>
      <c r="I392" s="111">
        <f>IF(Mat_Transport[[#This Row],[MOTIF]]="",0,Mat_Transport[[#This Row],[MONTANT HTVA REALISE]])</f>
        <v>0</v>
      </c>
      <c r="J392" s="32"/>
      <c r="L392" s="55">
        <f t="shared" si="7"/>
        <v>0</v>
      </c>
    </row>
    <row r="393" spans="1:12" ht="15.75" thickBot="1">
      <c r="A393" s="204" t="str">
        <f>IF(ISBLANK(Mat_Transport[[#This Row],[DATE]]),"",ROW(Mat_Transport[[#This Row],[NUM]])-ROW($A$19))</f>
        <v/>
      </c>
      <c r="B393" s="33"/>
      <c r="C393" s="98"/>
      <c r="D393" s="99"/>
      <c r="E393" s="98"/>
      <c r="F393" s="95"/>
      <c r="G393" s="27"/>
      <c r="H393" s="105"/>
      <c r="I393" s="111">
        <f>IF(Mat_Transport[[#This Row],[MOTIF]]="",0,Mat_Transport[[#This Row],[MONTANT HTVA REALISE]])</f>
        <v>0</v>
      </c>
      <c r="J393" s="32"/>
      <c r="L393" s="55">
        <f t="shared" si="7"/>
        <v>0</v>
      </c>
    </row>
    <row r="394" spans="1:12" ht="15.75" thickBot="1">
      <c r="A394" s="204" t="str">
        <f>IF(ISBLANK(Mat_Transport[[#This Row],[DATE]]),"",ROW(Mat_Transport[[#This Row],[NUM]])-ROW($A$19))</f>
        <v/>
      </c>
      <c r="B394" s="33"/>
      <c r="C394" s="98"/>
      <c r="D394" s="99"/>
      <c r="E394" s="98"/>
      <c r="F394" s="95"/>
      <c r="G394" s="27"/>
      <c r="H394" s="105"/>
      <c r="I394" s="111">
        <f>IF(Mat_Transport[[#This Row],[MOTIF]]="",0,Mat_Transport[[#This Row],[MONTANT HTVA REALISE]])</f>
        <v>0</v>
      </c>
      <c r="J394" s="32"/>
      <c r="L394" s="55">
        <f t="shared" si="7"/>
        <v>0</v>
      </c>
    </row>
    <row r="395" spans="1:12" ht="15.75" thickBot="1">
      <c r="A395" s="204" t="str">
        <f>IF(ISBLANK(Mat_Transport[[#This Row],[DATE]]),"",ROW(Mat_Transport[[#This Row],[NUM]])-ROW($A$19))</f>
        <v/>
      </c>
      <c r="B395" s="33"/>
      <c r="C395" s="98"/>
      <c r="D395" s="99"/>
      <c r="E395" s="98"/>
      <c r="F395" s="95"/>
      <c r="G395" s="27"/>
      <c r="H395" s="105"/>
      <c r="I395" s="111">
        <f>IF(Mat_Transport[[#This Row],[MOTIF]]="",0,Mat_Transport[[#This Row],[MONTANT HTVA REALISE]])</f>
        <v>0</v>
      </c>
      <c r="J395" s="32"/>
      <c r="L395" s="55">
        <f t="shared" si="7"/>
        <v>0</v>
      </c>
    </row>
    <row r="396" spans="1:12" ht="15.75" thickBot="1">
      <c r="A396" s="204" t="str">
        <f>IF(ISBLANK(Mat_Transport[[#This Row],[DATE]]),"",ROW(Mat_Transport[[#This Row],[NUM]])-ROW($A$19))</f>
        <v/>
      </c>
      <c r="B396" s="33"/>
      <c r="C396" s="98"/>
      <c r="D396" s="99"/>
      <c r="E396" s="98"/>
      <c r="F396" s="95"/>
      <c r="G396" s="27"/>
      <c r="H396" s="105"/>
      <c r="I396" s="111">
        <f>IF(Mat_Transport[[#This Row],[MOTIF]]="",0,Mat_Transport[[#This Row],[MONTANT HTVA REALISE]])</f>
        <v>0</v>
      </c>
      <c r="J396" s="32"/>
      <c r="L396" s="55">
        <f t="shared" si="7"/>
        <v>0</v>
      </c>
    </row>
    <row r="397" spans="1:12" ht="15.75" thickBot="1">
      <c r="A397" s="204" t="str">
        <f>IF(ISBLANK(Mat_Transport[[#This Row],[DATE]]),"",ROW(Mat_Transport[[#This Row],[NUM]])-ROW($A$19))</f>
        <v/>
      </c>
      <c r="B397" s="33"/>
      <c r="C397" s="98"/>
      <c r="D397" s="99"/>
      <c r="E397" s="98"/>
      <c r="F397" s="95"/>
      <c r="G397" s="27"/>
      <c r="H397" s="105"/>
      <c r="I397" s="111">
        <f>IF(Mat_Transport[[#This Row],[MOTIF]]="",0,Mat_Transport[[#This Row],[MONTANT HTVA REALISE]])</f>
        <v>0</v>
      </c>
      <c r="J397" s="32"/>
      <c r="L397" s="55">
        <f t="shared" si="7"/>
        <v>0</v>
      </c>
    </row>
    <row r="398" spans="1:12" ht="15.75" thickBot="1">
      <c r="A398" s="204" t="str">
        <f>IF(ISBLANK(Mat_Transport[[#This Row],[DATE]]),"",ROW(Mat_Transport[[#This Row],[NUM]])-ROW($A$19))</f>
        <v/>
      </c>
      <c r="B398" s="33"/>
      <c r="C398" s="98"/>
      <c r="D398" s="99"/>
      <c r="E398" s="98"/>
      <c r="F398" s="95"/>
      <c r="G398" s="27"/>
      <c r="H398" s="105"/>
      <c r="I398" s="111">
        <f>IF(Mat_Transport[[#This Row],[MOTIF]]="",0,Mat_Transport[[#This Row],[MONTANT HTVA REALISE]])</f>
        <v>0</v>
      </c>
      <c r="J398" s="32"/>
      <c r="L398" s="55">
        <f t="shared" si="7"/>
        <v>0</v>
      </c>
    </row>
    <row r="399" spans="1:12" ht="15.75" thickBot="1">
      <c r="A399" s="204" t="str">
        <f>IF(ISBLANK(Mat_Transport[[#This Row],[DATE]]),"",ROW(Mat_Transport[[#This Row],[NUM]])-ROW($A$19))</f>
        <v/>
      </c>
      <c r="B399" s="33"/>
      <c r="C399" s="98"/>
      <c r="D399" s="99"/>
      <c r="E399" s="98"/>
      <c r="F399" s="95"/>
      <c r="G399" s="27"/>
      <c r="H399" s="105"/>
      <c r="I399" s="111">
        <f>IF(Mat_Transport[[#This Row],[MOTIF]]="",0,Mat_Transport[[#This Row],[MONTANT HTVA REALISE]])</f>
        <v>0</v>
      </c>
      <c r="J399" s="32"/>
      <c r="L399" s="55">
        <f t="shared" si="7"/>
        <v>0</v>
      </c>
    </row>
    <row r="400" spans="1:12" ht="15.75" thickBot="1">
      <c r="A400" s="204" t="str">
        <f>IF(ISBLANK(Mat_Transport[[#This Row],[DATE]]),"",ROW(Mat_Transport[[#This Row],[NUM]])-ROW($A$19))</f>
        <v/>
      </c>
      <c r="B400" s="33"/>
      <c r="C400" s="98"/>
      <c r="D400" s="99"/>
      <c r="E400" s="98"/>
      <c r="F400" s="95"/>
      <c r="G400" s="27"/>
      <c r="H400" s="105"/>
      <c r="I400" s="111">
        <f>IF(Mat_Transport[[#This Row],[MOTIF]]="",0,Mat_Transport[[#This Row],[MONTANT HTVA REALISE]])</f>
        <v>0</v>
      </c>
      <c r="J400" s="32"/>
      <c r="L400" s="55">
        <f t="shared" si="7"/>
        <v>0</v>
      </c>
    </row>
    <row r="401" spans="1:12" ht="15.75" thickBot="1">
      <c r="A401" s="204" t="str">
        <f>IF(ISBLANK(Mat_Transport[[#This Row],[DATE]]),"",ROW(Mat_Transport[[#This Row],[NUM]])-ROW($A$19))</f>
        <v/>
      </c>
      <c r="B401" s="33"/>
      <c r="C401" s="98"/>
      <c r="D401" s="99"/>
      <c r="E401" s="98"/>
      <c r="F401" s="95"/>
      <c r="G401" s="27"/>
      <c r="H401" s="105"/>
      <c r="I401" s="111">
        <f>IF(Mat_Transport[[#This Row],[MOTIF]]="",0,Mat_Transport[[#This Row],[MONTANT HTVA REALISE]])</f>
        <v>0</v>
      </c>
      <c r="J401" s="32"/>
      <c r="L401" s="55">
        <f t="shared" si="7"/>
        <v>0</v>
      </c>
    </row>
    <row r="402" spans="1:12" ht="15.75" thickBot="1">
      <c r="A402" s="204" t="str">
        <f>IF(ISBLANK(Mat_Transport[[#This Row],[DATE]]),"",ROW(Mat_Transport[[#This Row],[NUM]])-ROW($A$19))</f>
        <v/>
      </c>
      <c r="B402" s="33"/>
      <c r="C402" s="98"/>
      <c r="D402" s="99"/>
      <c r="E402" s="98"/>
      <c r="F402" s="95"/>
      <c r="G402" s="27"/>
      <c r="H402" s="105"/>
      <c r="I402" s="111">
        <f>IF(Mat_Transport[[#This Row],[MOTIF]]="",0,Mat_Transport[[#This Row],[MONTANT HTVA REALISE]])</f>
        <v>0</v>
      </c>
      <c r="J402" s="32"/>
      <c r="L402" s="55">
        <f t="shared" si="7"/>
        <v>0</v>
      </c>
    </row>
    <row r="403" spans="1:12" ht="15.75" thickBot="1">
      <c r="A403" s="204" t="str">
        <f>IF(ISBLANK(Mat_Transport[[#This Row],[DATE]]),"",ROW(Mat_Transport[[#This Row],[NUM]])-ROW($A$19))</f>
        <v/>
      </c>
      <c r="B403" s="33"/>
      <c r="C403" s="98"/>
      <c r="D403" s="99"/>
      <c r="E403" s="98"/>
      <c r="F403" s="95"/>
      <c r="G403" s="27"/>
      <c r="H403" s="105"/>
      <c r="I403" s="111">
        <f>IF(Mat_Transport[[#This Row],[MOTIF]]="",0,Mat_Transport[[#This Row],[MONTANT HTVA REALISE]])</f>
        <v>0</v>
      </c>
      <c r="J403" s="32"/>
      <c r="L403" s="55">
        <f t="shared" si="7"/>
        <v>0</v>
      </c>
    </row>
    <row r="404" spans="1:12" ht="15.75" thickBot="1">
      <c r="A404" s="204" t="str">
        <f>IF(ISBLANK(Mat_Transport[[#This Row],[DATE]]),"",ROW(Mat_Transport[[#This Row],[NUM]])-ROW($A$19))</f>
        <v/>
      </c>
      <c r="B404" s="33"/>
      <c r="C404" s="98"/>
      <c r="D404" s="99"/>
      <c r="E404" s="98"/>
      <c r="F404" s="95"/>
      <c r="G404" s="27"/>
      <c r="H404" s="105"/>
      <c r="I404" s="111">
        <f>IF(Mat_Transport[[#This Row],[MOTIF]]="",0,Mat_Transport[[#This Row],[MONTANT HTVA REALISE]])</f>
        <v>0</v>
      </c>
      <c r="J404" s="32"/>
      <c r="L404" s="55">
        <f t="shared" si="7"/>
        <v>0</v>
      </c>
    </row>
    <row r="405" spans="1:12" ht="15.75" thickBot="1">
      <c r="A405" s="204" t="str">
        <f>IF(ISBLANK(Mat_Transport[[#This Row],[DATE]]),"",ROW(Mat_Transport[[#This Row],[NUM]])-ROW($A$19))</f>
        <v/>
      </c>
      <c r="B405" s="33"/>
      <c r="C405" s="98"/>
      <c r="D405" s="99"/>
      <c r="E405" s="98"/>
      <c r="F405" s="95"/>
      <c r="G405" s="27"/>
      <c r="H405" s="105"/>
      <c r="I405" s="111">
        <f>IF(Mat_Transport[[#This Row],[MOTIF]]="",0,Mat_Transport[[#This Row],[MONTANT HTVA REALISE]])</f>
        <v>0</v>
      </c>
      <c r="J405" s="32"/>
      <c r="L405" s="55">
        <f t="shared" si="7"/>
        <v>0</v>
      </c>
    </row>
    <row r="406" spans="1:12" ht="15.75" thickBot="1">
      <c r="A406" s="204" t="str">
        <f>IF(ISBLANK(Mat_Transport[[#This Row],[DATE]]),"",ROW(Mat_Transport[[#This Row],[NUM]])-ROW($A$19))</f>
        <v/>
      </c>
      <c r="B406" s="33"/>
      <c r="C406" s="98"/>
      <c r="D406" s="99"/>
      <c r="E406" s="98"/>
      <c r="F406" s="95"/>
      <c r="G406" s="27"/>
      <c r="H406" s="105"/>
      <c r="I406" s="111">
        <f>IF(Mat_Transport[[#This Row],[MOTIF]]="",0,Mat_Transport[[#This Row],[MONTANT HTVA REALISE]])</f>
        <v>0</v>
      </c>
      <c r="J406" s="32"/>
      <c r="L406" s="55">
        <f t="shared" si="7"/>
        <v>0</v>
      </c>
    </row>
    <row r="407" spans="1:12" ht="15.75" thickBot="1">
      <c r="A407" s="204" t="str">
        <f>IF(ISBLANK(Mat_Transport[[#This Row],[DATE]]),"",ROW(Mat_Transport[[#This Row],[NUM]])-ROW($A$19))</f>
        <v/>
      </c>
      <c r="B407" s="33"/>
      <c r="C407" s="98"/>
      <c r="D407" s="99"/>
      <c r="E407" s="98"/>
      <c r="F407" s="95"/>
      <c r="G407" s="27"/>
      <c r="H407" s="105"/>
      <c r="I407" s="111">
        <f>IF(Mat_Transport[[#This Row],[MOTIF]]="",0,Mat_Transport[[#This Row],[MONTANT HTVA REALISE]])</f>
        <v>0</v>
      </c>
      <c r="J407" s="32"/>
      <c r="L407" s="55">
        <f t="shared" si="7"/>
        <v>0</v>
      </c>
    </row>
    <row r="408" spans="1:12" ht="15.75" thickBot="1">
      <c r="A408" s="204" t="str">
        <f>IF(ISBLANK(Mat_Transport[[#This Row],[DATE]]),"",ROW(Mat_Transport[[#This Row],[NUM]])-ROW($A$19))</f>
        <v/>
      </c>
      <c r="B408" s="33"/>
      <c r="C408" s="98"/>
      <c r="D408" s="99"/>
      <c r="E408" s="98"/>
      <c r="F408" s="95"/>
      <c r="G408" s="27"/>
      <c r="H408" s="105"/>
      <c r="I408" s="111">
        <f>IF(Mat_Transport[[#This Row],[MOTIF]]="",0,Mat_Transport[[#This Row],[MONTANT HTVA REALISE]])</f>
        <v>0</v>
      </c>
      <c r="J408" s="32"/>
      <c r="L408" s="55">
        <f t="shared" si="7"/>
        <v>0</v>
      </c>
    </row>
    <row r="409" spans="1:12" ht="15.75" thickBot="1">
      <c r="A409" s="204" t="str">
        <f>IF(ISBLANK(Mat_Transport[[#This Row],[DATE]]),"",ROW(Mat_Transport[[#This Row],[NUM]])-ROW($A$19))</f>
        <v/>
      </c>
      <c r="B409" s="33"/>
      <c r="C409" s="98"/>
      <c r="D409" s="99"/>
      <c r="E409" s="98"/>
      <c r="F409" s="95"/>
      <c r="G409" s="27"/>
      <c r="H409" s="105"/>
      <c r="I409" s="111">
        <f>IF(Mat_Transport[[#This Row],[MOTIF]]="",0,Mat_Transport[[#This Row],[MONTANT HTVA REALISE]])</f>
        <v>0</v>
      </c>
      <c r="J409" s="32"/>
      <c r="L409" s="55">
        <f t="shared" ref="L409:L472" si="8">+F409-I409</f>
        <v>0</v>
      </c>
    </row>
    <row r="410" spans="1:12" ht="15.75" thickBot="1">
      <c r="A410" s="204" t="str">
        <f>IF(ISBLANK(Mat_Transport[[#This Row],[DATE]]),"",ROW(Mat_Transport[[#This Row],[NUM]])-ROW($A$19))</f>
        <v/>
      </c>
      <c r="B410" s="33"/>
      <c r="C410" s="98"/>
      <c r="D410" s="99"/>
      <c r="E410" s="98"/>
      <c r="F410" s="95"/>
      <c r="G410" s="27"/>
      <c r="H410" s="105"/>
      <c r="I410" s="111">
        <f>IF(Mat_Transport[[#This Row],[MOTIF]]="",0,Mat_Transport[[#This Row],[MONTANT HTVA REALISE]])</f>
        <v>0</v>
      </c>
      <c r="J410" s="32"/>
      <c r="L410" s="55">
        <f t="shared" si="8"/>
        <v>0</v>
      </c>
    </row>
    <row r="411" spans="1:12" ht="15.75" thickBot="1">
      <c r="A411" s="204" t="str">
        <f>IF(ISBLANK(Mat_Transport[[#This Row],[DATE]]),"",ROW(Mat_Transport[[#This Row],[NUM]])-ROW($A$19))</f>
        <v/>
      </c>
      <c r="B411" s="33"/>
      <c r="C411" s="98"/>
      <c r="D411" s="99"/>
      <c r="E411" s="98"/>
      <c r="F411" s="95"/>
      <c r="G411" s="27"/>
      <c r="H411" s="105"/>
      <c r="I411" s="111">
        <f>IF(Mat_Transport[[#This Row],[MOTIF]]="",0,Mat_Transport[[#This Row],[MONTANT HTVA REALISE]])</f>
        <v>0</v>
      </c>
      <c r="J411" s="32"/>
      <c r="L411" s="55">
        <f t="shared" si="8"/>
        <v>0</v>
      </c>
    </row>
    <row r="412" spans="1:12" ht="15.75" thickBot="1">
      <c r="A412" s="204" t="str">
        <f>IF(ISBLANK(Mat_Transport[[#This Row],[DATE]]),"",ROW(Mat_Transport[[#This Row],[NUM]])-ROW($A$19))</f>
        <v/>
      </c>
      <c r="B412" s="33"/>
      <c r="C412" s="98"/>
      <c r="D412" s="99"/>
      <c r="E412" s="98"/>
      <c r="F412" s="95"/>
      <c r="G412" s="27"/>
      <c r="H412" s="105"/>
      <c r="I412" s="111">
        <f>IF(Mat_Transport[[#This Row],[MOTIF]]="",0,Mat_Transport[[#This Row],[MONTANT HTVA REALISE]])</f>
        <v>0</v>
      </c>
      <c r="J412" s="32"/>
      <c r="L412" s="55">
        <f t="shared" si="8"/>
        <v>0</v>
      </c>
    </row>
    <row r="413" spans="1:12" ht="15.75" thickBot="1">
      <c r="A413" s="204" t="str">
        <f>IF(ISBLANK(Mat_Transport[[#This Row],[DATE]]),"",ROW(Mat_Transport[[#This Row],[NUM]])-ROW($A$19))</f>
        <v/>
      </c>
      <c r="B413" s="33"/>
      <c r="C413" s="98"/>
      <c r="D413" s="99"/>
      <c r="E413" s="98"/>
      <c r="F413" s="95"/>
      <c r="G413" s="27"/>
      <c r="H413" s="105"/>
      <c r="I413" s="111">
        <f>IF(Mat_Transport[[#This Row],[MOTIF]]="",0,Mat_Transport[[#This Row],[MONTANT HTVA REALISE]])</f>
        <v>0</v>
      </c>
      <c r="J413" s="32"/>
      <c r="L413" s="55">
        <f t="shared" si="8"/>
        <v>0</v>
      </c>
    </row>
    <row r="414" spans="1:12" ht="15.75" thickBot="1">
      <c r="A414" s="204" t="str">
        <f>IF(ISBLANK(Mat_Transport[[#This Row],[DATE]]),"",ROW(Mat_Transport[[#This Row],[NUM]])-ROW($A$19))</f>
        <v/>
      </c>
      <c r="B414" s="33"/>
      <c r="C414" s="98"/>
      <c r="D414" s="99"/>
      <c r="E414" s="98"/>
      <c r="F414" s="95"/>
      <c r="G414" s="27"/>
      <c r="H414" s="105"/>
      <c r="I414" s="111">
        <f>IF(Mat_Transport[[#This Row],[MOTIF]]="",0,Mat_Transport[[#This Row],[MONTANT HTVA REALISE]])</f>
        <v>0</v>
      </c>
      <c r="J414" s="32"/>
      <c r="L414" s="55">
        <f t="shared" si="8"/>
        <v>0</v>
      </c>
    </row>
    <row r="415" spans="1:12" ht="15.75" thickBot="1">
      <c r="A415" s="204" t="str">
        <f>IF(ISBLANK(Mat_Transport[[#This Row],[DATE]]),"",ROW(Mat_Transport[[#This Row],[NUM]])-ROW($A$19))</f>
        <v/>
      </c>
      <c r="B415" s="33"/>
      <c r="C415" s="98"/>
      <c r="D415" s="99"/>
      <c r="E415" s="98"/>
      <c r="F415" s="95"/>
      <c r="G415" s="27"/>
      <c r="H415" s="105"/>
      <c r="I415" s="111">
        <f>IF(Mat_Transport[[#This Row],[MOTIF]]="",0,Mat_Transport[[#This Row],[MONTANT HTVA REALISE]])</f>
        <v>0</v>
      </c>
      <c r="J415" s="32"/>
      <c r="L415" s="55">
        <f t="shared" si="8"/>
        <v>0</v>
      </c>
    </row>
    <row r="416" spans="1:12" ht="15.75" thickBot="1">
      <c r="A416" s="204" t="str">
        <f>IF(ISBLANK(Mat_Transport[[#This Row],[DATE]]),"",ROW(Mat_Transport[[#This Row],[NUM]])-ROW($A$19))</f>
        <v/>
      </c>
      <c r="B416" s="33"/>
      <c r="C416" s="98"/>
      <c r="D416" s="99"/>
      <c r="E416" s="98"/>
      <c r="F416" s="95"/>
      <c r="G416" s="27"/>
      <c r="H416" s="105"/>
      <c r="I416" s="111">
        <f>IF(Mat_Transport[[#This Row],[MOTIF]]="",0,Mat_Transport[[#This Row],[MONTANT HTVA REALISE]])</f>
        <v>0</v>
      </c>
      <c r="J416" s="32"/>
      <c r="L416" s="55">
        <f t="shared" si="8"/>
        <v>0</v>
      </c>
    </row>
    <row r="417" spans="1:12" ht="15.75" thickBot="1">
      <c r="A417" s="204" t="str">
        <f>IF(ISBLANK(Mat_Transport[[#This Row],[DATE]]),"",ROW(Mat_Transport[[#This Row],[NUM]])-ROW($A$19))</f>
        <v/>
      </c>
      <c r="B417" s="33"/>
      <c r="C417" s="98"/>
      <c r="D417" s="99"/>
      <c r="E417" s="98"/>
      <c r="F417" s="95"/>
      <c r="G417" s="27"/>
      <c r="H417" s="105"/>
      <c r="I417" s="111">
        <f>IF(Mat_Transport[[#This Row],[MOTIF]]="",0,Mat_Transport[[#This Row],[MONTANT HTVA REALISE]])</f>
        <v>0</v>
      </c>
      <c r="J417" s="32"/>
      <c r="L417" s="55">
        <f t="shared" si="8"/>
        <v>0</v>
      </c>
    </row>
    <row r="418" spans="1:12" ht="15.75" thickBot="1">
      <c r="A418" s="204" t="str">
        <f>IF(ISBLANK(Mat_Transport[[#This Row],[DATE]]),"",ROW(Mat_Transport[[#This Row],[NUM]])-ROW($A$19))</f>
        <v/>
      </c>
      <c r="B418" s="33"/>
      <c r="C418" s="98"/>
      <c r="D418" s="99"/>
      <c r="E418" s="98"/>
      <c r="F418" s="95"/>
      <c r="G418" s="27"/>
      <c r="H418" s="105"/>
      <c r="I418" s="111">
        <f>IF(Mat_Transport[[#This Row],[MOTIF]]="",0,Mat_Transport[[#This Row],[MONTANT HTVA REALISE]])</f>
        <v>0</v>
      </c>
      <c r="J418" s="32"/>
      <c r="L418" s="55">
        <f t="shared" si="8"/>
        <v>0</v>
      </c>
    </row>
    <row r="419" spans="1:12" ht="15.75" thickBot="1">
      <c r="A419" s="204" t="str">
        <f>IF(ISBLANK(Mat_Transport[[#This Row],[DATE]]),"",ROW(Mat_Transport[[#This Row],[NUM]])-ROW($A$19))</f>
        <v/>
      </c>
      <c r="B419" s="33"/>
      <c r="C419" s="98"/>
      <c r="D419" s="99"/>
      <c r="E419" s="98"/>
      <c r="F419" s="95"/>
      <c r="G419" s="27"/>
      <c r="H419" s="105"/>
      <c r="I419" s="111">
        <f>IF(Mat_Transport[[#This Row],[MOTIF]]="",0,Mat_Transport[[#This Row],[MONTANT HTVA REALISE]])</f>
        <v>0</v>
      </c>
      <c r="J419" s="32"/>
      <c r="L419" s="55">
        <f t="shared" si="8"/>
        <v>0</v>
      </c>
    </row>
    <row r="420" spans="1:12" ht="15.75" thickBot="1">
      <c r="A420" s="204" t="str">
        <f>IF(ISBLANK(Mat_Transport[[#This Row],[DATE]]),"",ROW(Mat_Transport[[#This Row],[NUM]])-ROW($A$19))</f>
        <v/>
      </c>
      <c r="B420" s="33"/>
      <c r="C420" s="98"/>
      <c r="D420" s="99"/>
      <c r="E420" s="98"/>
      <c r="F420" s="95"/>
      <c r="G420" s="27"/>
      <c r="H420" s="105"/>
      <c r="I420" s="111">
        <f>IF(Mat_Transport[[#This Row],[MOTIF]]="",0,Mat_Transport[[#This Row],[MONTANT HTVA REALISE]])</f>
        <v>0</v>
      </c>
      <c r="J420" s="32"/>
      <c r="L420" s="55">
        <f t="shared" si="8"/>
        <v>0</v>
      </c>
    </row>
    <row r="421" spans="1:12" ht="15.75" thickBot="1">
      <c r="A421" s="204" t="str">
        <f>IF(ISBLANK(Mat_Transport[[#This Row],[DATE]]),"",ROW(Mat_Transport[[#This Row],[NUM]])-ROW($A$19))</f>
        <v/>
      </c>
      <c r="B421" s="33"/>
      <c r="C421" s="98"/>
      <c r="D421" s="99"/>
      <c r="E421" s="98"/>
      <c r="F421" s="95"/>
      <c r="G421" s="27"/>
      <c r="H421" s="105"/>
      <c r="I421" s="111">
        <f>IF(Mat_Transport[[#This Row],[MOTIF]]="",0,Mat_Transport[[#This Row],[MONTANT HTVA REALISE]])</f>
        <v>0</v>
      </c>
      <c r="J421" s="32"/>
      <c r="L421" s="55">
        <f t="shared" si="8"/>
        <v>0</v>
      </c>
    </row>
    <row r="422" spans="1:12" ht="15.75" thickBot="1">
      <c r="A422" s="204" t="str">
        <f>IF(ISBLANK(Mat_Transport[[#This Row],[DATE]]),"",ROW(Mat_Transport[[#This Row],[NUM]])-ROW($A$19))</f>
        <v/>
      </c>
      <c r="B422" s="33"/>
      <c r="C422" s="98"/>
      <c r="D422" s="99"/>
      <c r="E422" s="98"/>
      <c r="F422" s="95"/>
      <c r="G422" s="27"/>
      <c r="H422" s="105"/>
      <c r="I422" s="111">
        <f>IF(Mat_Transport[[#This Row],[MOTIF]]="",0,Mat_Transport[[#This Row],[MONTANT HTVA REALISE]])</f>
        <v>0</v>
      </c>
      <c r="J422" s="32"/>
      <c r="L422" s="55">
        <f t="shared" si="8"/>
        <v>0</v>
      </c>
    </row>
    <row r="423" spans="1:12" ht="15.75" thickBot="1">
      <c r="A423" s="204" t="str">
        <f>IF(ISBLANK(Mat_Transport[[#This Row],[DATE]]),"",ROW(Mat_Transport[[#This Row],[NUM]])-ROW($A$19))</f>
        <v/>
      </c>
      <c r="B423" s="33"/>
      <c r="C423" s="98"/>
      <c r="D423" s="99"/>
      <c r="E423" s="98"/>
      <c r="F423" s="95"/>
      <c r="G423" s="27"/>
      <c r="H423" s="105"/>
      <c r="I423" s="111">
        <f>IF(Mat_Transport[[#This Row],[MOTIF]]="",0,Mat_Transport[[#This Row],[MONTANT HTVA REALISE]])</f>
        <v>0</v>
      </c>
      <c r="J423" s="32"/>
      <c r="L423" s="55">
        <f t="shared" si="8"/>
        <v>0</v>
      </c>
    </row>
    <row r="424" spans="1:12" ht="15.75" thickBot="1">
      <c r="A424" s="204" t="str">
        <f>IF(ISBLANK(Mat_Transport[[#This Row],[DATE]]),"",ROW(Mat_Transport[[#This Row],[NUM]])-ROW($A$19))</f>
        <v/>
      </c>
      <c r="B424" s="33"/>
      <c r="C424" s="98"/>
      <c r="D424" s="99"/>
      <c r="E424" s="98"/>
      <c r="F424" s="95"/>
      <c r="G424" s="27"/>
      <c r="H424" s="105"/>
      <c r="I424" s="111">
        <f>IF(Mat_Transport[[#This Row],[MOTIF]]="",0,Mat_Transport[[#This Row],[MONTANT HTVA REALISE]])</f>
        <v>0</v>
      </c>
      <c r="J424" s="32"/>
      <c r="L424" s="55">
        <f t="shared" si="8"/>
        <v>0</v>
      </c>
    </row>
    <row r="425" spans="1:12" ht="15.75" thickBot="1">
      <c r="A425" s="204" t="str">
        <f>IF(ISBLANK(Mat_Transport[[#This Row],[DATE]]),"",ROW(Mat_Transport[[#This Row],[NUM]])-ROW($A$19))</f>
        <v/>
      </c>
      <c r="B425" s="33"/>
      <c r="C425" s="98"/>
      <c r="D425" s="99"/>
      <c r="E425" s="98"/>
      <c r="F425" s="95"/>
      <c r="G425" s="27"/>
      <c r="H425" s="105"/>
      <c r="I425" s="111">
        <f>IF(Mat_Transport[[#This Row],[MOTIF]]="",0,Mat_Transport[[#This Row],[MONTANT HTVA REALISE]])</f>
        <v>0</v>
      </c>
      <c r="J425" s="32"/>
      <c r="L425" s="55">
        <f t="shared" si="8"/>
        <v>0</v>
      </c>
    </row>
    <row r="426" spans="1:12" ht="15.75" thickBot="1">
      <c r="A426" s="204" t="str">
        <f>IF(ISBLANK(Mat_Transport[[#This Row],[DATE]]),"",ROW(Mat_Transport[[#This Row],[NUM]])-ROW($A$19))</f>
        <v/>
      </c>
      <c r="B426" s="33"/>
      <c r="C426" s="98"/>
      <c r="D426" s="99"/>
      <c r="E426" s="98"/>
      <c r="F426" s="95"/>
      <c r="G426" s="27"/>
      <c r="H426" s="105"/>
      <c r="I426" s="111">
        <f>IF(Mat_Transport[[#This Row],[MOTIF]]="",0,Mat_Transport[[#This Row],[MONTANT HTVA REALISE]])</f>
        <v>0</v>
      </c>
      <c r="J426" s="32"/>
      <c r="L426" s="55">
        <f t="shared" si="8"/>
        <v>0</v>
      </c>
    </row>
    <row r="427" spans="1:12" ht="15.75" thickBot="1">
      <c r="A427" s="204" t="str">
        <f>IF(ISBLANK(Mat_Transport[[#This Row],[DATE]]),"",ROW(Mat_Transport[[#This Row],[NUM]])-ROW($A$19))</f>
        <v/>
      </c>
      <c r="B427" s="33"/>
      <c r="C427" s="98"/>
      <c r="D427" s="99"/>
      <c r="E427" s="98"/>
      <c r="F427" s="95"/>
      <c r="G427" s="27"/>
      <c r="H427" s="105"/>
      <c r="I427" s="111">
        <f>IF(Mat_Transport[[#This Row],[MOTIF]]="",0,Mat_Transport[[#This Row],[MONTANT HTVA REALISE]])</f>
        <v>0</v>
      </c>
      <c r="J427" s="32"/>
      <c r="L427" s="55">
        <f t="shared" si="8"/>
        <v>0</v>
      </c>
    </row>
    <row r="428" spans="1:12" ht="15.75" thickBot="1">
      <c r="A428" s="204" t="str">
        <f>IF(ISBLANK(Mat_Transport[[#This Row],[DATE]]),"",ROW(Mat_Transport[[#This Row],[NUM]])-ROW($A$19))</f>
        <v/>
      </c>
      <c r="B428" s="33"/>
      <c r="C428" s="98"/>
      <c r="D428" s="99"/>
      <c r="E428" s="98"/>
      <c r="F428" s="95"/>
      <c r="G428" s="27"/>
      <c r="H428" s="105"/>
      <c r="I428" s="111">
        <f>IF(Mat_Transport[[#This Row],[MOTIF]]="",0,Mat_Transport[[#This Row],[MONTANT HTVA REALISE]])</f>
        <v>0</v>
      </c>
      <c r="J428" s="32"/>
      <c r="L428" s="55">
        <f t="shared" si="8"/>
        <v>0</v>
      </c>
    </row>
    <row r="429" spans="1:12" ht="15.75" thickBot="1">
      <c r="A429" s="204" t="str">
        <f>IF(ISBLANK(Mat_Transport[[#This Row],[DATE]]),"",ROW(Mat_Transport[[#This Row],[NUM]])-ROW($A$19))</f>
        <v/>
      </c>
      <c r="B429" s="33"/>
      <c r="C429" s="98"/>
      <c r="D429" s="99"/>
      <c r="E429" s="98"/>
      <c r="F429" s="95"/>
      <c r="G429" s="27"/>
      <c r="H429" s="105"/>
      <c r="I429" s="111">
        <f>IF(Mat_Transport[[#This Row],[MOTIF]]="",0,Mat_Transport[[#This Row],[MONTANT HTVA REALISE]])</f>
        <v>0</v>
      </c>
      <c r="J429" s="32"/>
      <c r="L429" s="55">
        <f t="shared" si="8"/>
        <v>0</v>
      </c>
    </row>
    <row r="430" spans="1:12" ht="15.75" thickBot="1">
      <c r="A430" s="204" t="str">
        <f>IF(ISBLANK(Mat_Transport[[#This Row],[DATE]]),"",ROW(Mat_Transport[[#This Row],[NUM]])-ROW($A$19))</f>
        <v/>
      </c>
      <c r="B430" s="33"/>
      <c r="C430" s="98"/>
      <c r="D430" s="99"/>
      <c r="E430" s="98"/>
      <c r="F430" s="95"/>
      <c r="G430" s="27"/>
      <c r="H430" s="105"/>
      <c r="I430" s="111">
        <f>IF(Mat_Transport[[#This Row],[MOTIF]]="",0,Mat_Transport[[#This Row],[MONTANT HTVA REALISE]])</f>
        <v>0</v>
      </c>
      <c r="J430" s="32"/>
      <c r="L430" s="55">
        <f t="shared" si="8"/>
        <v>0</v>
      </c>
    </row>
    <row r="431" spans="1:12" ht="15.75" thickBot="1">
      <c r="A431" s="204" t="str">
        <f>IF(ISBLANK(Mat_Transport[[#This Row],[DATE]]),"",ROW(Mat_Transport[[#This Row],[NUM]])-ROW($A$19))</f>
        <v/>
      </c>
      <c r="B431" s="33"/>
      <c r="C431" s="98"/>
      <c r="D431" s="99"/>
      <c r="E431" s="98"/>
      <c r="F431" s="95"/>
      <c r="G431" s="27"/>
      <c r="H431" s="105"/>
      <c r="I431" s="111">
        <f>IF(Mat_Transport[[#This Row],[MOTIF]]="",0,Mat_Transport[[#This Row],[MONTANT HTVA REALISE]])</f>
        <v>0</v>
      </c>
      <c r="J431" s="32"/>
      <c r="L431" s="55">
        <f t="shared" si="8"/>
        <v>0</v>
      </c>
    </row>
    <row r="432" spans="1:12" ht="15.75" thickBot="1">
      <c r="A432" s="204" t="str">
        <f>IF(ISBLANK(Mat_Transport[[#This Row],[DATE]]),"",ROW(Mat_Transport[[#This Row],[NUM]])-ROW($A$19))</f>
        <v/>
      </c>
      <c r="B432" s="33"/>
      <c r="C432" s="98"/>
      <c r="D432" s="99"/>
      <c r="E432" s="98"/>
      <c r="F432" s="95"/>
      <c r="G432" s="27"/>
      <c r="H432" s="105"/>
      <c r="I432" s="111">
        <f>IF(Mat_Transport[[#This Row],[MOTIF]]="",0,Mat_Transport[[#This Row],[MONTANT HTVA REALISE]])</f>
        <v>0</v>
      </c>
      <c r="J432" s="32"/>
      <c r="L432" s="55">
        <f t="shared" si="8"/>
        <v>0</v>
      </c>
    </row>
    <row r="433" spans="1:12" ht="15.75" thickBot="1">
      <c r="A433" s="204" t="str">
        <f>IF(ISBLANK(Mat_Transport[[#This Row],[DATE]]),"",ROW(Mat_Transport[[#This Row],[NUM]])-ROW($A$19))</f>
        <v/>
      </c>
      <c r="B433" s="33"/>
      <c r="C433" s="98"/>
      <c r="D433" s="99"/>
      <c r="E433" s="98"/>
      <c r="F433" s="95"/>
      <c r="G433" s="27"/>
      <c r="H433" s="105"/>
      <c r="I433" s="111">
        <f>IF(Mat_Transport[[#This Row],[MOTIF]]="",0,Mat_Transport[[#This Row],[MONTANT HTVA REALISE]])</f>
        <v>0</v>
      </c>
      <c r="J433" s="32"/>
      <c r="L433" s="55">
        <f t="shared" si="8"/>
        <v>0</v>
      </c>
    </row>
    <row r="434" spans="1:12" ht="15.75" thickBot="1">
      <c r="A434" s="204" t="str">
        <f>IF(ISBLANK(Mat_Transport[[#This Row],[DATE]]),"",ROW(Mat_Transport[[#This Row],[NUM]])-ROW($A$19))</f>
        <v/>
      </c>
      <c r="B434" s="33"/>
      <c r="C434" s="98"/>
      <c r="D434" s="99"/>
      <c r="E434" s="98"/>
      <c r="F434" s="95"/>
      <c r="G434" s="27"/>
      <c r="H434" s="105"/>
      <c r="I434" s="111">
        <f>IF(Mat_Transport[[#This Row],[MOTIF]]="",0,Mat_Transport[[#This Row],[MONTANT HTVA REALISE]])</f>
        <v>0</v>
      </c>
      <c r="J434" s="32"/>
      <c r="L434" s="55">
        <f t="shared" si="8"/>
        <v>0</v>
      </c>
    </row>
    <row r="435" spans="1:12" ht="15.75" thickBot="1">
      <c r="A435" s="204" t="str">
        <f>IF(ISBLANK(Mat_Transport[[#This Row],[DATE]]),"",ROW(Mat_Transport[[#This Row],[NUM]])-ROW($A$19))</f>
        <v/>
      </c>
      <c r="B435" s="33"/>
      <c r="C435" s="98"/>
      <c r="D435" s="99"/>
      <c r="E435" s="98"/>
      <c r="F435" s="95"/>
      <c r="G435" s="27"/>
      <c r="H435" s="105"/>
      <c r="I435" s="111">
        <f>IF(Mat_Transport[[#This Row],[MOTIF]]="",0,Mat_Transport[[#This Row],[MONTANT HTVA REALISE]])</f>
        <v>0</v>
      </c>
      <c r="J435" s="32"/>
      <c r="L435" s="55">
        <f t="shared" si="8"/>
        <v>0</v>
      </c>
    </row>
    <row r="436" spans="1:12" ht="15.75" thickBot="1">
      <c r="A436" s="204" t="str">
        <f>IF(ISBLANK(Mat_Transport[[#This Row],[DATE]]),"",ROW(Mat_Transport[[#This Row],[NUM]])-ROW($A$19))</f>
        <v/>
      </c>
      <c r="B436" s="33"/>
      <c r="C436" s="98"/>
      <c r="D436" s="99"/>
      <c r="E436" s="98"/>
      <c r="F436" s="95"/>
      <c r="G436" s="27"/>
      <c r="H436" s="105"/>
      <c r="I436" s="111">
        <f>IF(Mat_Transport[[#This Row],[MOTIF]]="",0,Mat_Transport[[#This Row],[MONTANT HTVA REALISE]])</f>
        <v>0</v>
      </c>
      <c r="J436" s="32"/>
      <c r="L436" s="55">
        <f t="shared" si="8"/>
        <v>0</v>
      </c>
    </row>
    <row r="437" spans="1:12" ht="15.75" thickBot="1">
      <c r="A437" s="204" t="str">
        <f>IF(ISBLANK(Mat_Transport[[#This Row],[DATE]]),"",ROW(Mat_Transport[[#This Row],[NUM]])-ROW($A$19))</f>
        <v/>
      </c>
      <c r="B437" s="33"/>
      <c r="C437" s="98"/>
      <c r="D437" s="99"/>
      <c r="E437" s="98"/>
      <c r="F437" s="95"/>
      <c r="G437" s="27"/>
      <c r="H437" s="105"/>
      <c r="I437" s="111">
        <f>IF(Mat_Transport[[#This Row],[MOTIF]]="",0,Mat_Transport[[#This Row],[MONTANT HTVA REALISE]])</f>
        <v>0</v>
      </c>
      <c r="J437" s="32"/>
      <c r="L437" s="55">
        <f t="shared" si="8"/>
        <v>0</v>
      </c>
    </row>
    <row r="438" spans="1:12" ht="15.75" thickBot="1">
      <c r="A438" s="204" t="str">
        <f>IF(ISBLANK(Mat_Transport[[#This Row],[DATE]]),"",ROW(Mat_Transport[[#This Row],[NUM]])-ROW($A$19))</f>
        <v/>
      </c>
      <c r="B438" s="33"/>
      <c r="C438" s="98"/>
      <c r="D438" s="99"/>
      <c r="E438" s="98"/>
      <c r="F438" s="95"/>
      <c r="G438" s="27"/>
      <c r="H438" s="105"/>
      <c r="I438" s="111">
        <f>IF(Mat_Transport[[#This Row],[MOTIF]]="",0,Mat_Transport[[#This Row],[MONTANT HTVA REALISE]])</f>
        <v>0</v>
      </c>
      <c r="J438" s="32"/>
      <c r="L438" s="55">
        <f t="shared" si="8"/>
        <v>0</v>
      </c>
    </row>
    <row r="439" spans="1:12" ht="15.75" thickBot="1">
      <c r="A439" s="204" t="str">
        <f>IF(ISBLANK(Mat_Transport[[#This Row],[DATE]]),"",ROW(Mat_Transport[[#This Row],[NUM]])-ROW($A$19))</f>
        <v/>
      </c>
      <c r="B439" s="33"/>
      <c r="C439" s="98"/>
      <c r="D439" s="99"/>
      <c r="E439" s="98"/>
      <c r="F439" s="95"/>
      <c r="G439" s="27"/>
      <c r="H439" s="105"/>
      <c r="I439" s="111">
        <f>IF(Mat_Transport[[#This Row],[MOTIF]]="",0,Mat_Transport[[#This Row],[MONTANT HTVA REALISE]])</f>
        <v>0</v>
      </c>
      <c r="J439" s="32"/>
      <c r="L439" s="55">
        <f t="shared" si="8"/>
        <v>0</v>
      </c>
    </row>
    <row r="440" spans="1:12" ht="15.75" thickBot="1">
      <c r="A440" s="204" t="str">
        <f>IF(ISBLANK(Mat_Transport[[#This Row],[DATE]]),"",ROW(Mat_Transport[[#This Row],[NUM]])-ROW($A$19))</f>
        <v/>
      </c>
      <c r="B440" s="33"/>
      <c r="C440" s="98"/>
      <c r="D440" s="99"/>
      <c r="E440" s="98"/>
      <c r="F440" s="95"/>
      <c r="G440" s="27"/>
      <c r="H440" s="105"/>
      <c r="I440" s="111">
        <f>IF(Mat_Transport[[#This Row],[MOTIF]]="",0,Mat_Transport[[#This Row],[MONTANT HTVA REALISE]])</f>
        <v>0</v>
      </c>
      <c r="J440" s="32"/>
      <c r="L440" s="55">
        <f t="shared" si="8"/>
        <v>0</v>
      </c>
    </row>
    <row r="441" spans="1:12" ht="15.75" thickBot="1">
      <c r="A441" s="204" t="str">
        <f>IF(ISBLANK(Mat_Transport[[#This Row],[DATE]]),"",ROW(Mat_Transport[[#This Row],[NUM]])-ROW($A$19))</f>
        <v/>
      </c>
      <c r="B441" s="33"/>
      <c r="C441" s="98"/>
      <c r="D441" s="99"/>
      <c r="E441" s="98"/>
      <c r="F441" s="95"/>
      <c r="G441" s="27"/>
      <c r="H441" s="105"/>
      <c r="I441" s="111">
        <f>IF(Mat_Transport[[#This Row],[MOTIF]]="",0,Mat_Transport[[#This Row],[MONTANT HTVA REALISE]])</f>
        <v>0</v>
      </c>
      <c r="J441" s="32"/>
      <c r="L441" s="55">
        <f t="shared" si="8"/>
        <v>0</v>
      </c>
    </row>
    <row r="442" spans="1:12" ht="15.75" thickBot="1">
      <c r="A442" s="204" t="str">
        <f>IF(ISBLANK(Mat_Transport[[#This Row],[DATE]]),"",ROW(Mat_Transport[[#This Row],[NUM]])-ROW($A$19))</f>
        <v/>
      </c>
      <c r="B442" s="33"/>
      <c r="C442" s="98"/>
      <c r="D442" s="99"/>
      <c r="E442" s="98"/>
      <c r="F442" s="95"/>
      <c r="G442" s="27"/>
      <c r="H442" s="105"/>
      <c r="I442" s="111">
        <f>IF(Mat_Transport[[#This Row],[MOTIF]]="",0,Mat_Transport[[#This Row],[MONTANT HTVA REALISE]])</f>
        <v>0</v>
      </c>
      <c r="J442" s="32"/>
      <c r="L442" s="55">
        <f t="shared" si="8"/>
        <v>0</v>
      </c>
    </row>
    <row r="443" spans="1:12" ht="15.75" thickBot="1">
      <c r="A443" s="204" t="str">
        <f>IF(ISBLANK(Mat_Transport[[#This Row],[DATE]]),"",ROW(Mat_Transport[[#This Row],[NUM]])-ROW($A$19))</f>
        <v/>
      </c>
      <c r="B443" s="33"/>
      <c r="C443" s="98"/>
      <c r="D443" s="99"/>
      <c r="E443" s="98"/>
      <c r="F443" s="95"/>
      <c r="G443" s="27"/>
      <c r="H443" s="105"/>
      <c r="I443" s="111">
        <f>IF(Mat_Transport[[#This Row],[MOTIF]]="",0,Mat_Transport[[#This Row],[MONTANT HTVA REALISE]])</f>
        <v>0</v>
      </c>
      <c r="J443" s="32"/>
      <c r="L443" s="55">
        <f t="shared" si="8"/>
        <v>0</v>
      </c>
    </row>
    <row r="444" spans="1:12" ht="15.75" thickBot="1">
      <c r="A444" s="204" t="str">
        <f>IF(ISBLANK(Mat_Transport[[#This Row],[DATE]]),"",ROW(Mat_Transport[[#This Row],[NUM]])-ROW($A$19))</f>
        <v/>
      </c>
      <c r="B444" s="33"/>
      <c r="C444" s="98"/>
      <c r="D444" s="99"/>
      <c r="E444" s="98"/>
      <c r="F444" s="95"/>
      <c r="G444" s="27"/>
      <c r="H444" s="105"/>
      <c r="I444" s="111">
        <f>IF(Mat_Transport[[#This Row],[MOTIF]]="",0,Mat_Transport[[#This Row],[MONTANT HTVA REALISE]])</f>
        <v>0</v>
      </c>
      <c r="J444" s="32"/>
      <c r="L444" s="55">
        <f t="shared" si="8"/>
        <v>0</v>
      </c>
    </row>
    <row r="445" spans="1:12" ht="15.75" thickBot="1">
      <c r="A445" s="204" t="str">
        <f>IF(ISBLANK(Mat_Transport[[#This Row],[DATE]]),"",ROW(Mat_Transport[[#This Row],[NUM]])-ROW($A$19))</f>
        <v/>
      </c>
      <c r="B445" s="33"/>
      <c r="C445" s="98"/>
      <c r="D445" s="99"/>
      <c r="E445" s="98"/>
      <c r="F445" s="95"/>
      <c r="G445" s="27"/>
      <c r="H445" s="105"/>
      <c r="I445" s="111">
        <f>IF(Mat_Transport[[#This Row],[MOTIF]]="",0,Mat_Transport[[#This Row],[MONTANT HTVA REALISE]])</f>
        <v>0</v>
      </c>
      <c r="J445" s="32"/>
      <c r="L445" s="55">
        <f t="shared" si="8"/>
        <v>0</v>
      </c>
    </row>
    <row r="446" spans="1:12" ht="15.75" thickBot="1">
      <c r="A446" s="204" t="str">
        <f>IF(ISBLANK(Mat_Transport[[#This Row],[DATE]]),"",ROW(Mat_Transport[[#This Row],[NUM]])-ROW($A$19))</f>
        <v/>
      </c>
      <c r="B446" s="33"/>
      <c r="C446" s="98"/>
      <c r="D446" s="99"/>
      <c r="E446" s="98"/>
      <c r="F446" s="95"/>
      <c r="G446" s="27"/>
      <c r="H446" s="105"/>
      <c r="I446" s="111">
        <f>IF(Mat_Transport[[#This Row],[MOTIF]]="",0,Mat_Transport[[#This Row],[MONTANT HTVA REALISE]])</f>
        <v>0</v>
      </c>
      <c r="J446" s="32"/>
      <c r="L446" s="55">
        <f t="shared" si="8"/>
        <v>0</v>
      </c>
    </row>
    <row r="447" spans="1:12" ht="15.75" thickBot="1">
      <c r="A447" s="204" t="str">
        <f>IF(ISBLANK(Mat_Transport[[#This Row],[DATE]]),"",ROW(Mat_Transport[[#This Row],[NUM]])-ROW($A$19))</f>
        <v/>
      </c>
      <c r="B447" s="33"/>
      <c r="C447" s="98"/>
      <c r="D447" s="99"/>
      <c r="E447" s="98"/>
      <c r="F447" s="95"/>
      <c r="G447" s="27"/>
      <c r="H447" s="105"/>
      <c r="I447" s="111">
        <f>IF(Mat_Transport[[#This Row],[MOTIF]]="",0,Mat_Transport[[#This Row],[MONTANT HTVA REALISE]])</f>
        <v>0</v>
      </c>
      <c r="J447" s="32"/>
      <c r="L447" s="55">
        <f t="shared" si="8"/>
        <v>0</v>
      </c>
    </row>
    <row r="448" spans="1:12" ht="15.75" thickBot="1">
      <c r="A448" s="204" t="str">
        <f>IF(ISBLANK(Mat_Transport[[#This Row],[DATE]]),"",ROW(Mat_Transport[[#This Row],[NUM]])-ROW($A$19))</f>
        <v/>
      </c>
      <c r="B448" s="33"/>
      <c r="C448" s="98"/>
      <c r="D448" s="99"/>
      <c r="E448" s="98"/>
      <c r="F448" s="95"/>
      <c r="G448" s="27"/>
      <c r="H448" s="105"/>
      <c r="I448" s="111">
        <f>IF(Mat_Transport[[#This Row],[MOTIF]]="",0,Mat_Transport[[#This Row],[MONTANT HTVA REALISE]])</f>
        <v>0</v>
      </c>
      <c r="J448" s="32"/>
      <c r="L448" s="55">
        <f t="shared" si="8"/>
        <v>0</v>
      </c>
    </row>
    <row r="449" spans="1:12" ht="15.75" thickBot="1">
      <c r="A449" s="204" t="str">
        <f>IF(ISBLANK(Mat_Transport[[#This Row],[DATE]]),"",ROW(Mat_Transport[[#This Row],[NUM]])-ROW($A$19))</f>
        <v/>
      </c>
      <c r="B449" s="33"/>
      <c r="C449" s="98"/>
      <c r="D449" s="99"/>
      <c r="E449" s="98"/>
      <c r="F449" s="95"/>
      <c r="G449" s="27"/>
      <c r="H449" s="105"/>
      <c r="I449" s="111">
        <f>IF(Mat_Transport[[#This Row],[MOTIF]]="",0,Mat_Transport[[#This Row],[MONTANT HTVA REALISE]])</f>
        <v>0</v>
      </c>
      <c r="J449" s="32"/>
      <c r="L449" s="55">
        <f t="shared" si="8"/>
        <v>0</v>
      </c>
    </row>
    <row r="450" spans="1:12" ht="15.75" thickBot="1">
      <c r="A450" s="204" t="str">
        <f>IF(ISBLANK(Mat_Transport[[#This Row],[DATE]]),"",ROW(Mat_Transport[[#This Row],[NUM]])-ROW($A$19))</f>
        <v/>
      </c>
      <c r="B450" s="33"/>
      <c r="C450" s="98"/>
      <c r="D450" s="99"/>
      <c r="E450" s="98"/>
      <c r="F450" s="95"/>
      <c r="G450" s="27"/>
      <c r="H450" s="105"/>
      <c r="I450" s="111">
        <f>IF(Mat_Transport[[#This Row],[MOTIF]]="",0,Mat_Transport[[#This Row],[MONTANT HTVA REALISE]])</f>
        <v>0</v>
      </c>
      <c r="J450" s="32"/>
      <c r="L450" s="55">
        <f t="shared" si="8"/>
        <v>0</v>
      </c>
    </row>
    <row r="451" spans="1:12" ht="15.75" thickBot="1">
      <c r="A451" s="204" t="str">
        <f>IF(ISBLANK(Mat_Transport[[#This Row],[DATE]]),"",ROW(Mat_Transport[[#This Row],[NUM]])-ROW($A$19))</f>
        <v/>
      </c>
      <c r="B451" s="33"/>
      <c r="C451" s="98"/>
      <c r="D451" s="99"/>
      <c r="E451" s="98"/>
      <c r="F451" s="95"/>
      <c r="G451" s="27"/>
      <c r="H451" s="105"/>
      <c r="I451" s="111">
        <f>IF(Mat_Transport[[#This Row],[MOTIF]]="",0,Mat_Transport[[#This Row],[MONTANT HTVA REALISE]])</f>
        <v>0</v>
      </c>
      <c r="J451" s="32"/>
      <c r="L451" s="55">
        <f t="shared" si="8"/>
        <v>0</v>
      </c>
    </row>
    <row r="452" spans="1:12" ht="15.75" thickBot="1">
      <c r="A452" s="204" t="str">
        <f>IF(ISBLANK(Mat_Transport[[#This Row],[DATE]]),"",ROW(Mat_Transport[[#This Row],[NUM]])-ROW($A$19))</f>
        <v/>
      </c>
      <c r="B452" s="33"/>
      <c r="C452" s="98"/>
      <c r="D452" s="99"/>
      <c r="E452" s="98"/>
      <c r="F452" s="95"/>
      <c r="G452" s="27"/>
      <c r="H452" s="105"/>
      <c r="I452" s="111">
        <f>IF(Mat_Transport[[#This Row],[MOTIF]]="",0,Mat_Transport[[#This Row],[MONTANT HTVA REALISE]])</f>
        <v>0</v>
      </c>
      <c r="J452" s="32"/>
      <c r="L452" s="55">
        <f t="shared" si="8"/>
        <v>0</v>
      </c>
    </row>
    <row r="453" spans="1:12" ht="15.75" thickBot="1">
      <c r="A453" s="204" t="str">
        <f>IF(ISBLANK(Mat_Transport[[#This Row],[DATE]]),"",ROW(Mat_Transport[[#This Row],[NUM]])-ROW($A$19))</f>
        <v/>
      </c>
      <c r="B453" s="33"/>
      <c r="C453" s="98"/>
      <c r="D453" s="99"/>
      <c r="E453" s="98"/>
      <c r="F453" s="95"/>
      <c r="G453" s="27"/>
      <c r="H453" s="105"/>
      <c r="I453" s="111">
        <f>IF(Mat_Transport[[#This Row],[MOTIF]]="",0,Mat_Transport[[#This Row],[MONTANT HTVA REALISE]])</f>
        <v>0</v>
      </c>
      <c r="J453" s="32"/>
      <c r="L453" s="55">
        <f t="shared" si="8"/>
        <v>0</v>
      </c>
    </row>
    <row r="454" spans="1:12" ht="15.75" thickBot="1">
      <c r="A454" s="204" t="str">
        <f>IF(ISBLANK(Mat_Transport[[#This Row],[DATE]]),"",ROW(Mat_Transport[[#This Row],[NUM]])-ROW($A$19))</f>
        <v/>
      </c>
      <c r="B454" s="33"/>
      <c r="C454" s="98"/>
      <c r="D454" s="99"/>
      <c r="E454" s="98"/>
      <c r="F454" s="95"/>
      <c r="G454" s="27"/>
      <c r="H454" s="105"/>
      <c r="I454" s="111">
        <f>IF(Mat_Transport[[#This Row],[MOTIF]]="",0,Mat_Transport[[#This Row],[MONTANT HTVA REALISE]])</f>
        <v>0</v>
      </c>
      <c r="J454" s="32"/>
      <c r="L454" s="55">
        <f t="shared" si="8"/>
        <v>0</v>
      </c>
    </row>
    <row r="455" spans="1:12" ht="15.75" thickBot="1">
      <c r="A455" s="204" t="str">
        <f>IF(ISBLANK(Mat_Transport[[#This Row],[DATE]]),"",ROW(Mat_Transport[[#This Row],[NUM]])-ROW($A$19))</f>
        <v/>
      </c>
      <c r="B455" s="33"/>
      <c r="C455" s="98"/>
      <c r="D455" s="99"/>
      <c r="E455" s="98"/>
      <c r="F455" s="95"/>
      <c r="G455" s="27"/>
      <c r="H455" s="105"/>
      <c r="I455" s="111">
        <f>IF(Mat_Transport[[#This Row],[MOTIF]]="",0,Mat_Transport[[#This Row],[MONTANT HTVA REALISE]])</f>
        <v>0</v>
      </c>
      <c r="J455" s="32"/>
      <c r="L455" s="55">
        <f t="shared" si="8"/>
        <v>0</v>
      </c>
    </row>
    <row r="456" spans="1:12" ht="15.75" thickBot="1">
      <c r="A456" s="204" t="str">
        <f>IF(ISBLANK(Mat_Transport[[#This Row],[DATE]]),"",ROW(Mat_Transport[[#This Row],[NUM]])-ROW($A$19))</f>
        <v/>
      </c>
      <c r="B456" s="33"/>
      <c r="C456" s="98"/>
      <c r="D456" s="99"/>
      <c r="E456" s="98"/>
      <c r="F456" s="95"/>
      <c r="G456" s="27"/>
      <c r="H456" s="105"/>
      <c r="I456" s="111">
        <f>IF(Mat_Transport[[#This Row],[MOTIF]]="",0,Mat_Transport[[#This Row],[MONTANT HTVA REALISE]])</f>
        <v>0</v>
      </c>
      <c r="J456" s="32"/>
      <c r="L456" s="55">
        <f t="shared" si="8"/>
        <v>0</v>
      </c>
    </row>
    <row r="457" spans="1:12" ht="15.75" thickBot="1">
      <c r="A457" s="204" t="str">
        <f>IF(ISBLANK(Mat_Transport[[#This Row],[DATE]]),"",ROW(Mat_Transport[[#This Row],[NUM]])-ROW($A$19))</f>
        <v/>
      </c>
      <c r="B457" s="33"/>
      <c r="C457" s="98"/>
      <c r="D457" s="99"/>
      <c r="E457" s="98"/>
      <c r="F457" s="95"/>
      <c r="G457" s="27"/>
      <c r="H457" s="105"/>
      <c r="I457" s="111">
        <f>IF(Mat_Transport[[#This Row],[MOTIF]]="",0,Mat_Transport[[#This Row],[MONTANT HTVA REALISE]])</f>
        <v>0</v>
      </c>
      <c r="J457" s="32"/>
      <c r="L457" s="55">
        <f t="shared" si="8"/>
        <v>0</v>
      </c>
    </row>
    <row r="458" spans="1:12" ht="15.75" thickBot="1">
      <c r="A458" s="204" t="str">
        <f>IF(ISBLANK(Mat_Transport[[#This Row],[DATE]]),"",ROW(Mat_Transport[[#This Row],[NUM]])-ROW($A$19))</f>
        <v/>
      </c>
      <c r="B458" s="33"/>
      <c r="C458" s="98"/>
      <c r="D458" s="99"/>
      <c r="E458" s="98"/>
      <c r="F458" s="95"/>
      <c r="G458" s="27"/>
      <c r="H458" s="105"/>
      <c r="I458" s="111">
        <f>IF(Mat_Transport[[#This Row],[MOTIF]]="",0,Mat_Transport[[#This Row],[MONTANT HTVA REALISE]])</f>
        <v>0</v>
      </c>
      <c r="J458" s="32"/>
      <c r="L458" s="55">
        <f t="shared" si="8"/>
        <v>0</v>
      </c>
    </row>
    <row r="459" spans="1:12" ht="15.75" thickBot="1">
      <c r="A459" s="204" t="str">
        <f>IF(ISBLANK(Mat_Transport[[#This Row],[DATE]]),"",ROW(Mat_Transport[[#This Row],[NUM]])-ROW($A$19))</f>
        <v/>
      </c>
      <c r="B459" s="33"/>
      <c r="C459" s="98"/>
      <c r="D459" s="99"/>
      <c r="E459" s="98"/>
      <c r="F459" s="95"/>
      <c r="G459" s="27"/>
      <c r="H459" s="105"/>
      <c r="I459" s="111">
        <f>IF(Mat_Transport[[#This Row],[MOTIF]]="",0,Mat_Transport[[#This Row],[MONTANT HTVA REALISE]])</f>
        <v>0</v>
      </c>
      <c r="J459" s="32"/>
      <c r="L459" s="55">
        <f t="shared" si="8"/>
        <v>0</v>
      </c>
    </row>
    <row r="460" spans="1:12" ht="15.75" thickBot="1">
      <c r="A460" s="204" t="str">
        <f>IF(ISBLANK(Mat_Transport[[#This Row],[DATE]]),"",ROW(Mat_Transport[[#This Row],[NUM]])-ROW($A$19))</f>
        <v/>
      </c>
      <c r="B460" s="33"/>
      <c r="C460" s="98"/>
      <c r="D460" s="99"/>
      <c r="E460" s="98"/>
      <c r="F460" s="95"/>
      <c r="G460" s="27"/>
      <c r="H460" s="105"/>
      <c r="I460" s="111">
        <f>IF(Mat_Transport[[#This Row],[MOTIF]]="",0,Mat_Transport[[#This Row],[MONTANT HTVA REALISE]])</f>
        <v>0</v>
      </c>
      <c r="J460" s="32"/>
      <c r="L460" s="55">
        <f t="shared" si="8"/>
        <v>0</v>
      </c>
    </row>
    <row r="461" spans="1:12" ht="15.75" thickBot="1">
      <c r="A461" s="204" t="str">
        <f>IF(ISBLANK(Mat_Transport[[#This Row],[DATE]]),"",ROW(Mat_Transport[[#This Row],[NUM]])-ROW($A$19))</f>
        <v/>
      </c>
      <c r="B461" s="33"/>
      <c r="C461" s="98"/>
      <c r="D461" s="99"/>
      <c r="E461" s="98"/>
      <c r="F461" s="95"/>
      <c r="G461" s="27"/>
      <c r="H461" s="105"/>
      <c r="I461" s="111">
        <f>IF(Mat_Transport[[#This Row],[MOTIF]]="",0,Mat_Transport[[#This Row],[MONTANT HTVA REALISE]])</f>
        <v>0</v>
      </c>
      <c r="J461" s="32"/>
      <c r="L461" s="55">
        <f t="shared" si="8"/>
        <v>0</v>
      </c>
    </row>
    <row r="462" spans="1:12" ht="15.75" thickBot="1">
      <c r="A462" s="204" t="str">
        <f>IF(ISBLANK(Mat_Transport[[#This Row],[DATE]]),"",ROW(Mat_Transport[[#This Row],[NUM]])-ROW($A$19))</f>
        <v/>
      </c>
      <c r="B462" s="33"/>
      <c r="C462" s="98"/>
      <c r="D462" s="99"/>
      <c r="E462" s="98"/>
      <c r="F462" s="95"/>
      <c r="G462" s="27"/>
      <c r="H462" s="105"/>
      <c r="I462" s="111">
        <f>IF(Mat_Transport[[#This Row],[MOTIF]]="",0,Mat_Transport[[#This Row],[MONTANT HTVA REALISE]])</f>
        <v>0</v>
      </c>
      <c r="J462" s="32"/>
      <c r="L462" s="55">
        <f t="shared" si="8"/>
        <v>0</v>
      </c>
    </row>
    <row r="463" spans="1:12" ht="15.75" thickBot="1">
      <c r="A463" s="204" t="str">
        <f>IF(ISBLANK(Mat_Transport[[#This Row],[DATE]]),"",ROW(Mat_Transport[[#This Row],[NUM]])-ROW($A$19))</f>
        <v/>
      </c>
      <c r="B463" s="33"/>
      <c r="C463" s="98"/>
      <c r="D463" s="99"/>
      <c r="E463" s="98"/>
      <c r="F463" s="95"/>
      <c r="G463" s="27"/>
      <c r="H463" s="105"/>
      <c r="I463" s="111">
        <f>IF(Mat_Transport[[#This Row],[MOTIF]]="",0,Mat_Transport[[#This Row],[MONTANT HTVA REALISE]])</f>
        <v>0</v>
      </c>
      <c r="J463" s="32"/>
      <c r="L463" s="55">
        <f t="shared" si="8"/>
        <v>0</v>
      </c>
    </row>
    <row r="464" spans="1:12" ht="15.75" thickBot="1">
      <c r="A464" s="204" t="str">
        <f>IF(ISBLANK(Mat_Transport[[#This Row],[DATE]]),"",ROW(Mat_Transport[[#This Row],[NUM]])-ROW($A$19))</f>
        <v/>
      </c>
      <c r="B464" s="33"/>
      <c r="C464" s="98"/>
      <c r="D464" s="99"/>
      <c r="E464" s="98"/>
      <c r="F464" s="95"/>
      <c r="G464" s="27"/>
      <c r="H464" s="105"/>
      <c r="I464" s="111">
        <f>IF(Mat_Transport[[#This Row],[MOTIF]]="",0,Mat_Transport[[#This Row],[MONTANT HTVA REALISE]])</f>
        <v>0</v>
      </c>
      <c r="J464" s="32"/>
      <c r="L464" s="55">
        <f t="shared" si="8"/>
        <v>0</v>
      </c>
    </row>
    <row r="465" spans="1:12" ht="15.75" thickBot="1">
      <c r="A465" s="204" t="str">
        <f>IF(ISBLANK(Mat_Transport[[#This Row],[DATE]]),"",ROW(Mat_Transport[[#This Row],[NUM]])-ROW($A$19))</f>
        <v/>
      </c>
      <c r="B465" s="33"/>
      <c r="C465" s="98"/>
      <c r="D465" s="99"/>
      <c r="E465" s="98"/>
      <c r="F465" s="95"/>
      <c r="G465" s="27"/>
      <c r="H465" s="105"/>
      <c r="I465" s="111">
        <f>IF(Mat_Transport[[#This Row],[MOTIF]]="",0,Mat_Transport[[#This Row],[MONTANT HTVA REALISE]])</f>
        <v>0</v>
      </c>
      <c r="J465" s="32"/>
      <c r="L465" s="55">
        <f t="shared" si="8"/>
        <v>0</v>
      </c>
    </row>
    <row r="466" spans="1:12" ht="15.75" thickBot="1">
      <c r="A466" s="204" t="str">
        <f>IF(ISBLANK(Mat_Transport[[#This Row],[DATE]]),"",ROW(Mat_Transport[[#This Row],[NUM]])-ROW($A$19))</f>
        <v/>
      </c>
      <c r="B466" s="33"/>
      <c r="C466" s="98"/>
      <c r="D466" s="99"/>
      <c r="E466" s="98"/>
      <c r="F466" s="95"/>
      <c r="G466" s="27"/>
      <c r="H466" s="105"/>
      <c r="I466" s="111">
        <f>IF(Mat_Transport[[#This Row],[MOTIF]]="",0,Mat_Transport[[#This Row],[MONTANT HTVA REALISE]])</f>
        <v>0</v>
      </c>
      <c r="J466" s="32"/>
      <c r="L466" s="55">
        <f t="shared" si="8"/>
        <v>0</v>
      </c>
    </row>
    <row r="467" spans="1:12" ht="15.75" thickBot="1">
      <c r="A467" s="204" t="str">
        <f>IF(ISBLANK(Mat_Transport[[#This Row],[DATE]]),"",ROW(Mat_Transport[[#This Row],[NUM]])-ROW($A$19))</f>
        <v/>
      </c>
      <c r="B467" s="33"/>
      <c r="C467" s="98"/>
      <c r="D467" s="99"/>
      <c r="E467" s="98"/>
      <c r="F467" s="95"/>
      <c r="G467" s="27"/>
      <c r="H467" s="105"/>
      <c r="I467" s="111">
        <f>IF(Mat_Transport[[#This Row],[MOTIF]]="",0,Mat_Transport[[#This Row],[MONTANT HTVA REALISE]])</f>
        <v>0</v>
      </c>
      <c r="J467" s="32"/>
      <c r="L467" s="55">
        <f t="shared" si="8"/>
        <v>0</v>
      </c>
    </row>
    <row r="468" spans="1:12" ht="15.75" thickBot="1">
      <c r="A468" s="204" t="str">
        <f>IF(ISBLANK(Mat_Transport[[#This Row],[DATE]]),"",ROW(Mat_Transport[[#This Row],[NUM]])-ROW($A$19))</f>
        <v/>
      </c>
      <c r="B468" s="33"/>
      <c r="C468" s="98"/>
      <c r="D468" s="99"/>
      <c r="E468" s="98"/>
      <c r="F468" s="95"/>
      <c r="G468" s="27"/>
      <c r="H468" s="105"/>
      <c r="I468" s="111">
        <f>IF(Mat_Transport[[#This Row],[MOTIF]]="",0,Mat_Transport[[#This Row],[MONTANT HTVA REALISE]])</f>
        <v>0</v>
      </c>
      <c r="J468" s="32"/>
      <c r="L468" s="55">
        <f t="shared" si="8"/>
        <v>0</v>
      </c>
    </row>
    <row r="469" spans="1:12" ht="15.75" thickBot="1">
      <c r="A469" s="204" t="str">
        <f>IF(ISBLANK(Mat_Transport[[#This Row],[DATE]]),"",ROW(Mat_Transport[[#This Row],[NUM]])-ROW($A$19))</f>
        <v/>
      </c>
      <c r="B469" s="33"/>
      <c r="C469" s="98"/>
      <c r="D469" s="99"/>
      <c r="E469" s="98"/>
      <c r="F469" s="95"/>
      <c r="G469" s="27"/>
      <c r="H469" s="105"/>
      <c r="I469" s="111">
        <f>IF(Mat_Transport[[#This Row],[MOTIF]]="",0,Mat_Transport[[#This Row],[MONTANT HTVA REALISE]])</f>
        <v>0</v>
      </c>
      <c r="J469" s="32"/>
      <c r="L469" s="55">
        <f t="shared" si="8"/>
        <v>0</v>
      </c>
    </row>
    <row r="470" spans="1:12" ht="15.75" thickBot="1">
      <c r="A470" s="204" t="str">
        <f>IF(ISBLANK(Mat_Transport[[#This Row],[DATE]]),"",ROW(Mat_Transport[[#This Row],[NUM]])-ROW($A$19))</f>
        <v/>
      </c>
      <c r="B470" s="33"/>
      <c r="C470" s="98"/>
      <c r="D470" s="99"/>
      <c r="E470" s="98"/>
      <c r="F470" s="95"/>
      <c r="G470" s="27"/>
      <c r="H470" s="105"/>
      <c r="I470" s="111">
        <f>IF(Mat_Transport[[#This Row],[MOTIF]]="",0,Mat_Transport[[#This Row],[MONTANT HTVA REALISE]])</f>
        <v>0</v>
      </c>
      <c r="J470" s="32"/>
      <c r="L470" s="55">
        <f t="shared" si="8"/>
        <v>0</v>
      </c>
    </row>
    <row r="471" spans="1:12" ht="15.75" thickBot="1">
      <c r="A471" s="204" t="str">
        <f>IF(ISBLANK(Mat_Transport[[#This Row],[DATE]]),"",ROW(Mat_Transport[[#This Row],[NUM]])-ROW($A$19))</f>
        <v/>
      </c>
      <c r="B471" s="33"/>
      <c r="C471" s="98"/>
      <c r="D471" s="99"/>
      <c r="E471" s="98"/>
      <c r="F471" s="95"/>
      <c r="G471" s="27"/>
      <c r="H471" s="105"/>
      <c r="I471" s="111">
        <f>IF(Mat_Transport[[#This Row],[MOTIF]]="",0,Mat_Transport[[#This Row],[MONTANT HTVA REALISE]])</f>
        <v>0</v>
      </c>
      <c r="J471" s="32"/>
      <c r="L471" s="55">
        <f t="shared" si="8"/>
        <v>0</v>
      </c>
    </row>
    <row r="472" spans="1:12" ht="15.75" thickBot="1">
      <c r="A472" s="204" t="str">
        <f>IF(ISBLANK(Mat_Transport[[#This Row],[DATE]]),"",ROW(Mat_Transport[[#This Row],[NUM]])-ROW($A$19))</f>
        <v/>
      </c>
      <c r="B472" s="33"/>
      <c r="C472" s="98"/>
      <c r="D472" s="99"/>
      <c r="E472" s="98"/>
      <c r="F472" s="95"/>
      <c r="G472" s="27"/>
      <c r="H472" s="105"/>
      <c r="I472" s="111">
        <f>IF(Mat_Transport[[#This Row],[MOTIF]]="",0,Mat_Transport[[#This Row],[MONTANT HTVA REALISE]])</f>
        <v>0</v>
      </c>
      <c r="J472" s="32"/>
      <c r="L472" s="55">
        <f t="shared" si="8"/>
        <v>0</v>
      </c>
    </row>
    <row r="473" spans="1:12" ht="15.75" thickBot="1">
      <c r="A473" s="204" t="str">
        <f>IF(ISBLANK(Mat_Transport[[#This Row],[DATE]]),"",ROW(Mat_Transport[[#This Row],[NUM]])-ROW($A$19))</f>
        <v/>
      </c>
      <c r="B473" s="33"/>
      <c r="C473" s="98"/>
      <c r="D473" s="99"/>
      <c r="E473" s="98"/>
      <c r="F473" s="95"/>
      <c r="G473" s="27"/>
      <c r="H473" s="105"/>
      <c r="I473" s="111">
        <f>IF(Mat_Transport[[#This Row],[MOTIF]]="",0,Mat_Transport[[#This Row],[MONTANT HTVA REALISE]])</f>
        <v>0</v>
      </c>
      <c r="J473" s="32"/>
      <c r="L473" s="55">
        <f t="shared" ref="L473:L536" si="9">+F473-I473</f>
        <v>0</v>
      </c>
    </row>
    <row r="474" spans="1:12" ht="15.75" thickBot="1">
      <c r="A474" s="204" t="str">
        <f>IF(ISBLANK(Mat_Transport[[#This Row],[DATE]]),"",ROW(Mat_Transport[[#This Row],[NUM]])-ROW($A$19))</f>
        <v/>
      </c>
      <c r="B474" s="33"/>
      <c r="C474" s="98"/>
      <c r="D474" s="99"/>
      <c r="E474" s="98"/>
      <c r="F474" s="95"/>
      <c r="G474" s="27"/>
      <c r="H474" s="105"/>
      <c r="I474" s="111">
        <f>IF(Mat_Transport[[#This Row],[MOTIF]]="",0,Mat_Transport[[#This Row],[MONTANT HTVA REALISE]])</f>
        <v>0</v>
      </c>
      <c r="J474" s="32"/>
      <c r="L474" s="55">
        <f t="shared" si="9"/>
        <v>0</v>
      </c>
    </row>
    <row r="475" spans="1:12" ht="15.75" thickBot="1">
      <c r="A475" s="204" t="str">
        <f>IF(ISBLANK(Mat_Transport[[#This Row],[DATE]]),"",ROW(Mat_Transport[[#This Row],[NUM]])-ROW($A$19))</f>
        <v/>
      </c>
      <c r="B475" s="33"/>
      <c r="C475" s="98"/>
      <c r="D475" s="99"/>
      <c r="E475" s="98"/>
      <c r="F475" s="95"/>
      <c r="G475" s="27"/>
      <c r="H475" s="105"/>
      <c r="I475" s="111">
        <f>IF(Mat_Transport[[#This Row],[MOTIF]]="",0,Mat_Transport[[#This Row],[MONTANT HTVA REALISE]])</f>
        <v>0</v>
      </c>
      <c r="J475" s="32"/>
      <c r="L475" s="55">
        <f t="shared" si="9"/>
        <v>0</v>
      </c>
    </row>
    <row r="476" spans="1:12" ht="15.75" thickBot="1">
      <c r="A476" s="204" t="str">
        <f>IF(ISBLANK(Mat_Transport[[#This Row],[DATE]]),"",ROW(Mat_Transport[[#This Row],[NUM]])-ROW($A$19))</f>
        <v/>
      </c>
      <c r="B476" s="33"/>
      <c r="C476" s="98"/>
      <c r="D476" s="99"/>
      <c r="E476" s="98"/>
      <c r="F476" s="95"/>
      <c r="G476" s="27"/>
      <c r="H476" s="105"/>
      <c r="I476" s="111">
        <f>IF(Mat_Transport[[#This Row],[MOTIF]]="",0,Mat_Transport[[#This Row],[MONTANT HTVA REALISE]])</f>
        <v>0</v>
      </c>
      <c r="J476" s="32"/>
      <c r="L476" s="55">
        <f t="shared" si="9"/>
        <v>0</v>
      </c>
    </row>
    <row r="477" spans="1:12" ht="15.75" thickBot="1">
      <c r="A477" s="204" t="str">
        <f>IF(ISBLANK(Mat_Transport[[#This Row],[DATE]]),"",ROW(Mat_Transport[[#This Row],[NUM]])-ROW($A$19))</f>
        <v/>
      </c>
      <c r="B477" s="33"/>
      <c r="C477" s="98"/>
      <c r="D477" s="99"/>
      <c r="E477" s="98"/>
      <c r="F477" s="95"/>
      <c r="G477" s="27"/>
      <c r="H477" s="105"/>
      <c r="I477" s="111">
        <f>IF(Mat_Transport[[#This Row],[MOTIF]]="",0,Mat_Transport[[#This Row],[MONTANT HTVA REALISE]])</f>
        <v>0</v>
      </c>
      <c r="J477" s="32"/>
      <c r="L477" s="55">
        <f t="shared" si="9"/>
        <v>0</v>
      </c>
    </row>
    <row r="478" spans="1:12" ht="15.75" thickBot="1">
      <c r="A478" s="204" t="str">
        <f>IF(ISBLANK(Mat_Transport[[#This Row],[DATE]]),"",ROW(Mat_Transport[[#This Row],[NUM]])-ROW($A$19))</f>
        <v/>
      </c>
      <c r="B478" s="33"/>
      <c r="C478" s="98"/>
      <c r="D478" s="99"/>
      <c r="E478" s="98"/>
      <c r="F478" s="95"/>
      <c r="G478" s="27"/>
      <c r="H478" s="105"/>
      <c r="I478" s="111">
        <f>IF(Mat_Transport[[#This Row],[MOTIF]]="",0,Mat_Transport[[#This Row],[MONTANT HTVA REALISE]])</f>
        <v>0</v>
      </c>
      <c r="J478" s="32"/>
      <c r="L478" s="55">
        <f t="shared" si="9"/>
        <v>0</v>
      </c>
    </row>
    <row r="479" spans="1:12" ht="15.75" thickBot="1">
      <c r="A479" s="204" t="str">
        <f>IF(ISBLANK(Mat_Transport[[#This Row],[DATE]]),"",ROW(Mat_Transport[[#This Row],[NUM]])-ROW($A$19))</f>
        <v/>
      </c>
      <c r="B479" s="33"/>
      <c r="C479" s="98"/>
      <c r="D479" s="99"/>
      <c r="E479" s="98"/>
      <c r="F479" s="95"/>
      <c r="G479" s="27"/>
      <c r="H479" s="105"/>
      <c r="I479" s="111">
        <f>IF(Mat_Transport[[#This Row],[MOTIF]]="",0,Mat_Transport[[#This Row],[MONTANT HTVA REALISE]])</f>
        <v>0</v>
      </c>
      <c r="J479" s="32"/>
      <c r="L479" s="55">
        <f t="shared" si="9"/>
        <v>0</v>
      </c>
    </row>
    <row r="480" spans="1:12" ht="15.75" thickBot="1">
      <c r="A480" s="204" t="str">
        <f>IF(ISBLANK(Mat_Transport[[#This Row],[DATE]]),"",ROW(Mat_Transport[[#This Row],[NUM]])-ROW($A$19))</f>
        <v/>
      </c>
      <c r="B480" s="33"/>
      <c r="C480" s="98"/>
      <c r="D480" s="99"/>
      <c r="E480" s="98"/>
      <c r="F480" s="95"/>
      <c r="G480" s="27"/>
      <c r="H480" s="105"/>
      <c r="I480" s="111">
        <f>IF(Mat_Transport[[#This Row],[MOTIF]]="",0,Mat_Transport[[#This Row],[MONTANT HTVA REALISE]])</f>
        <v>0</v>
      </c>
      <c r="J480" s="32"/>
      <c r="L480" s="55">
        <f t="shared" si="9"/>
        <v>0</v>
      </c>
    </row>
    <row r="481" spans="1:12" ht="15.75" thickBot="1">
      <c r="A481" s="204" t="str">
        <f>IF(ISBLANK(Mat_Transport[[#This Row],[DATE]]),"",ROW(Mat_Transport[[#This Row],[NUM]])-ROW($A$19))</f>
        <v/>
      </c>
      <c r="B481" s="33"/>
      <c r="C481" s="98"/>
      <c r="D481" s="99"/>
      <c r="E481" s="98"/>
      <c r="F481" s="95"/>
      <c r="G481" s="27"/>
      <c r="H481" s="105"/>
      <c r="I481" s="111">
        <f>IF(Mat_Transport[[#This Row],[MOTIF]]="",0,Mat_Transport[[#This Row],[MONTANT HTVA REALISE]])</f>
        <v>0</v>
      </c>
      <c r="J481" s="32"/>
      <c r="L481" s="55">
        <f t="shared" si="9"/>
        <v>0</v>
      </c>
    </row>
    <row r="482" spans="1:12" ht="15.75" thickBot="1">
      <c r="A482" s="204" t="str">
        <f>IF(ISBLANK(Mat_Transport[[#This Row],[DATE]]),"",ROW(Mat_Transport[[#This Row],[NUM]])-ROW($A$19))</f>
        <v/>
      </c>
      <c r="B482" s="33"/>
      <c r="C482" s="98"/>
      <c r="D482" s="99"/>
      <c r="E482" s="98"/>
      <c r="F482" s="95"/>
      <c r="G482" s="27"/>
      <c r="H482" s="105"/>
      <c r="I482" s="111">
        <f>IF(Mat_Transport[[#This Row],[MOTIF]]="",0,Mat_Transport[[#This Row],[MONTANT HTVA REALISE]])</f>
        <v>0</v>
      </c>
      <c r="J482" s="32"/>
      <c r="L482" s="55">
        <f t="shared" si="9"/>
        <v>0</v>
      </c>
    </row>
    <row r="483" spans="1:12" ht="15.75" thickBot="1">
      <c r="A483" s="204" t="str">
        <f>IF(ISBLANK(Mat_Transport[[#This Row],[DATE]]),"",ROW(Mat_Transport[[#This Row],[NUM]])-ROW($A$19))</f>
        <v/>
      </c>
      <c r="B483" s="33"/>
      <c r="C483" s="98"/>
      <c r="D483" s="99"/>
      <c r="E483" s="98"/>
      <c r="F483" s="95"/>
      <c r="G483" s="27"/>
      <c r="H483" s="105"/>
      <c r="I483" s="111">
        <f>IF(Mat_Transport[[#This Row],[MOTIF]]="",0,Mat_Transport[[#This Row],[MONTANT HTVA REALISE]])</f>
        <v>0</v>
      </c>
      <c r="J483" s="32"/>
      <c r="L483" s="55">
        <f t="shared" si="9"/>
        <v>0</v>
      </c>
    </row>
    <row r="484" spans="1:12" ht="15.75" thickBot="1">
      <c r="A484" s="204" t="str">
        <f>IF(ISBLANK(Mat_Transport[[#This Row],[DATE]]),"",ROW(Mat_Transport[[#This Row],[NUM]])-ROW($A$19))</f>
        <v/>
      </c>
      <c r="B484" s="33"/>
      <c r="C484" s="98"/>
      <c r="D484" s="99"/>
      <c r="E484" s="98"/>
      <c r="F484" s="95"/>
      <c r="G484" s="27"/>
      <c r="H484" s="105"/>
      <c r="I484" s="111">
        <f>IF(Mat_Transport[[#This Row],[MOTIF]]="",0,Mat_Transport[[#This Row],[MONTANT HTVA REALISE]])</f>
        <v>0</v>
      </c>
      <c r="J484" s="32"/>
      <c r="L484" s="55">
        <f t="shared" si="9"/>
        <v>0</v>
      </c>
    </row>
    <row r="485" spans="1:12" ht="15.75" thickBot="1">
      <c r="A485" s="204" t="str">
        <f>IF(ISBLANK(Mat_Transport[[#This Row],[DATE]]),"",ROW(Mat_Transport[[#This Row],[NUM]])-ROW($A$19))</f>
        <v/>
      </c>
      <c r="B485" s="33"/>
      <c r="C485" s="98"/>
      <c r="D485" s="99"/>
      <c r="E485" s="98"/>
      <c r="F485" s="95"/>
      <c r="G485" s="27"/>
      <c r="H485" s="105"/>
      <c r="I485" s="111">
        <f>IF(Mat_Transport[[#This Row],[MOTIF]]="",0,Mat_Transport[[#This Row],[MONTANT HTVA REALISE]])</f>
        <v>0</v>
      </c>
      <c r="J485" s="32"/>
      <c r="L485" s="55">
        <f t="shared" si="9"/>
        <v>0</v>
      </c>
    </row>
    <row r="486" spans="1:12" ht="15.75" thickBot="1">
      <c r="A486" s="204" t="str">
        <f>IF(ISBLANK(Mat_Transport[[#This Row],[DATE]]),"",ROW(Mat_Transport[[#This Row],[NUM]])-ROW($A$19))</f>
        <v/>
      </c>
      <c r="B486" s="33"/>
      <c r="C486" s="98"/>
      <c r="D486" s="99"/>
      <c r="E486" s="98"/>
      <c r="F486" s="95"/>
      <c r="G486" s="27"/>
      <c r="H486" s="105"/>
      <c r="I486" s="111">
        <f>IF(Mat_Transport[[#This Row],[MOTIF]]="",0,Mat_Transport[[#This Row],[MONTANT HTVA REALISE]])</f>
        <v>0</v>
      </c>
      <c r="J486" s="32"/>
      <c r="L486" s="55">
        <f t="shared" si="9"/>
        <v>0</v>
      </c>
    </row>
    <row r="487" spans="1:12" ht="15.75" thickBot="1">
      <c r="A487" s="204" t="str">
        <f>IF(ISBLANK(Mat_Transport[[#This Row],[DATE]]),"",ROW(Mat_Transport[[#This Row],[NUM]])-ROW($A$19))</f>
        <v/>
      </c>
      <c r="B487" s="33"/>
      <c r="C487" s="98"/>
      <c r="D487" s="99"/>
      <c r="E487" s="98"/>
      <c r="F487" s="95"/>
      <c r="G487" s="27"/>
      <c r="H487" s="105"/>
      <c r="I487" s="111">
        <f>IF(Mat_Transport[[#This Row],[MOTIF]]="",0,Mat_Transport[[#This Row],[MONTANT HTVA REALISE]])</f>
        <v>0</v>
      </c>
      <c r="J487" s="32"/>
      <c r="L487" s="55">
        <f t="shared" si="9"/>
        <v>0</v>
      </c>
    </row>
    <row r="488" spans="1:12" ht="15.75" thickBot="1">
      <c r="A488" s="204" t="str">
        <f>IF(ISBLANK(Mat_Transport[[#This Row],[DATE]]),"",ROW(Mat_Transport[[#This Row],[NUM]])-ROW($A$19))</f>
        <v/>
      </c>
      <c r="B488" s="33"/>
      <c r="C488" s="98"/>
      <c r="D488" s="99"/>
      <c r="E488" s="98"/>
      <c r="F488" s="95"/>
      <c r="G488" s="27"/>
      <c r="H488" s="105"/>
      <c r="I488" s="111">
        <f>IF(Mat_Transport[[#This Row],[MOTIF]]="",0,Mat_Transport[[#This Row],[MONTANT HTVA REALISE]])</f>
        <v>0</v>
      </c>
      <c r="J488" s="32"/>
      <c r="L488" s="55">
        <f t="shared" si="9"/>
        <v>0</v>
      </c>
    </row>
    <row r="489" spans="1:12" ht="15.75" thickBot="1">
      <c r="A489" s="204" t="str">
        <f>IF(ISBLANK(Mat_Transport[[#This Row],[DATE]]),"",ROW(Mat_Transport[[#This Row],[NUM]])-ROW($A$19))</f>
        <v/>
      </c>
      <c r="B489" s="33"/>
      <c r="C489" s="98"/>
      <c r="D489" s="99"/>
      <c r="E489" s="98"/>
      <c r="F489" s="95"/>
      <c r="G489" s="27"/>
      <c r="H489" s="105"/>
      <c r="I489" s="111">
        <f>IF(Mat_Transport[[#This Row],[MOTIF]]="",0,Mat_Transport[[#This Row],[MONTANT HTVA REALISE]])</f>
        <v>0</v>
      </c>
      <c r="J489" s="32"/>
      <c r="L489" s="55">
        <f t="shared" si="9"/>
        <v>0</v>
      </c>
    </row>
    <row r="490" spans="1:12" ht="15.75" thickBot="1">
      <c r="A490" s="204" t="str">
        <f>IF(ISBLANK(Mat_Transport[[#This Row],[DATE]]),"",ROW(Mat_Transport[[#This Row],[NUM]])-ROW($A$19))</f>
        <v/>
      </c>
      <c r="B490" s="33"/>
      <c r="C490" s="98"/>
      <c r="D490" s="99"/>
      <c r="E490" s="98"/>
      <c r="F490" s="95"/>
      <c r="G490" s="27"/>
      <c r="H490" s="105"/>
      <c r="I490" s="111">
        <f>IF(Mat_Transport[[#This Row],[MOTIF]]="",0,Mat_Transport[[#This Row],[MONTANT HTVA REALISE]])</f>
        <v>0</v>
      </c>
      <c r="J490" s="32"/>
      <c r="L490" s="55">
        <f t="shared" si="9"/>
        <v>0</v>
      </c>
    </row>
    <row r="491" spans="1:12" ht="15.75" thickBot="1">
      <c r="A491" s="204" t="str">
        <f>IF(ISBLANK(Mat_Transport[[#This Row],[DATE]]),"",ROW(Mat_Transport[[#This Row],[NUM]])-ROW($A$19))</f>
        <v/>
      </c>
      <c r="B491" s="33"/>
      <c r="C491" s="98"/>
      <c r="D491" s="99"/>
      <c r="E491" s="98"/>
      <c r="F491" s="95"/>
      <c r="G491" s="27"/>
      <c r="H491" s="105"/>
      <c r="I491" s="111">
        <f>IF(Mat_Transport[[#This Row],[MOTIF]]="",0,Mat_Transport[[#This Row],[MONTANT HTVA REALISE]])</f>
        <v>0</v>
      </c>
      <c r="J491" s="32"/>
      <c r="L491" s="55">
        <f t="shared" si="9"/>
        <v>0</v>
      </c>
    </row>
    <row r="492" spans="1:12" ht="15.75" thickBot="1">
      <c r="A492" s="204" t="str">
        <f>IF(ISBLANK(Mat_Transport[[#This Row],[DATE]]),"",ROW(Mat_Transport[[#This Row],[NUM]])-ROW($A$19))</f>
        <v/>
      </c>
      <c r="B492" s="33"/>
      <c r="C492" s="98"/>
      <c r="D492" s="99"/>
      <c r="E492" s="98"/>
      <c r="F492" s="95"/>
      <c r="G492" s="27"/>
      <c r="H492" s="105"/>
      <c r="I492" s="111">
        <f>IF(Mat_Transport[[#This Row],[MOTIF]]="",0,Mat_Transport[[#This Row],[MONTANT HTVA REALISE]])</f>
        <v>0</v>
      </c>
      <c r="J492" s="32"/>
      <c r="L492" s="55">
        <f t="shared" si="9"/>
        <v>0</v>
      </c>
    </row>
    <row r="493" spans="1:12" ht="15.75" thickBot="1">
      <c r="A493" s="204" t="str">
        <f>IF(ISBLANK(Mat_Transport[[#This Row],[DATE]]),"",ROW(Mat_Transport[[#This Row],[NUM]])-ROW($A$19))</f>
        <v/>
      </c>
      <c r="B493" s="33"/>
      <c r="C493" s="98"/>
      <c r="D493" s="99"/>
      <c r="E493" s="98"/>
      <c r="F493" s="95"/>
      <c r="G493" s="27"/>
      <c r="H493" s="105"/>
      <c r="I493" s="111">
        <f>IF(Mat_Transport[[#This Row],[MOTIF]]="",0,Mat_Transport[[#This Row],[MONTANT HTVA REALISE]])</f>
        <v>0</v>
      </c>
      <c r="J493" s="32"/>
      <c r="L493" s="55">
        <f t="shared" si="9"/>
        <v>0</v>
      </c>
    </row>
    <row r="494" spans="1:12" ht="15.75" thickBot="1">
      <c r="A494" s="204" t="str">
        <f>IF(ISBLANK(Mat_Transport[[#This Row],[DATE]]),"",ROW(Mat_Transport[[#This Row],[NUM]])-ROW($A$19))</f>
        <v/>
      </c>
      <c r="B494" s="33"/>
      <c r="C494" s="98"/>
      <c r="D494" s="99"/>
      <c r="E494" s="98"/>
      <c r="F494" s="95"/>
      <c r="G494" s="27"/>
      <c r="H494" s="105"/>
      <c r="I494" s="111">
        <f>IF(Mat_Transport[[#This Row],[MOTIF]]="",0,Mat_Transport[[#This Row],[MONTANT HTVA REALISE]])</f>
        <v>0</v>
      </c>
      <c r="J494" s="32"/>
      <c r="L494" s="55">
        <f t="shared" si="9"/>
        <v>0</v>
      </c>
    </row>
    <row r="495" spans="1:12" ht="15.75" thickBot="1">
      <c r="A495" s="204" t="str">
        <f>IF(ISBLANK(Mat_Transport[[#This Row],[DATE]]),"",ROW(Mat_Transport[[#This Row],[NUM]])-ROW($A$19))</f>
        <v/>
      </c>
      <c r="B495" s="33"/>
      <c r="C495" s="98"/>
      <c r="D495" s="99"/>
      <c r="E495" s="98"/>
      <c r="F495" s="95"/>
      <c r="G495" s="27"/>
      <c r="H495" s="105"/>
      <c r="I495" s="111">
        <f>IF(Mat_Transport[[#This Row],[MOTIF]]="",0,Mat_Transport[[#This Row],[MONTANT HTVA REALISE]])</f>
        <v>0</v>
      </c>
      <c r="J495" s="32"/>
      <c r="L495" s="55">
        <f t="shared" si="9"/>
        <v>0</v>
      </c>
    </row>
    <row r="496" spans="1:12" ht="15.75" thickBot="1">
      <c r="A496" s="204" t="str">
        <f>IF(ISBLANK(Mat_Transport[[#This Row],[DATE]]),"",ROW(Mat_Transport[[#This Row],[NUM]])-ROW($A$19))</f>
        <v/>
      </c>
      <c r="B496" s="33"/>
      <c r="C496" s="98"/>
      <c r="D496" s="99"/>
      <c r="E496" s="98"/>
      <c r="F496" s="95"/>
      <c r="G496" s="27"/>
      <c r="H496" s="105"/>
      <c r="I496" s="111">
        <f>IF(Mat_Transport[[#This Row],[MOTIF]]="",0,Mat_Transport[[#This Row],[MONTANT HTVA REALISE]])</f>
        <v>0</v>
      </c>
      <c r="J496" s="32"/>
      <c r="L496" s="55">
        <f t="shared" si="9"/>
        <v>0</v>
      </c>
    </row>
    <row r="497" spans="1:12" ht="15.75" thickBot="1">
      <c r="A497" s="204" t="str">
        <f>IF(ISBLANK(Mat_Transport[[#This Row],[DATE]]),"",ROW(Mat_Transport[[#This Row],[NUM]])-ROW($A$19))</f>
        <v/>
      </c>
      <c r="B497" s="33"/>
      <c r="C497" s="98"/>
      <c r="D497" s="99"/>
      <c r="E497" s="98"/>
      <c r="F497" s="95"/>
      <c r="G497" s="27"/>
      <c r="H497" s="105"/>
      <c r="I497" s="111">
        <f>IF(Mat_Transport[[#This Row],[MOTIF]]="",0,Mat_Transport[[#This Row],[MONTANT HTVA REALISE]])</f>
        <v>0</v>
      </c>
      <c r="J497" s="32"/>
      <c r="L497" s="55">
        <f t="shared" si="9"/>
        <v>0</v>
      </c>
    </row>
    <row r="498" spans="1:12" ht="15.75" thickBot="1">
      <c r="A498" s="204" t="str">
        <f>IF(ISBLANK(Mat_Transport[[#This Row],[DATE]]),"",ROW(Mat_Transport[[#This Row],[NUM]])-ROW($A$19))</f>
        <v/>
      </c>
      <c r="B498" s="33"/>
      <c r="C498" s="98"/>
      <c r="D498" s="99"/>
      <c r="E498" s="98"/>
      <c r="F498" s="95"/>
      <c r="G498" s="27"/>
      <c r="H498" s="105"/>
      <c r="I498" s="111">
        <f>IF(Mat_Transport[[#This Row],[MOTIF]]="",0,Mat_Transport[[#This Row],[MONTANT HTVA REALISE]])</f>
        <v>0</v>
      </c>
      <c r="J498" s="32"/>
      <c r="L498" s="55">
        <f t="shared" si="9"/>
        <v>0</v>
      </c>
    </row>
    <row r="499" spans="1:12" ht="15.75" thickBot="1">
      <c r="A499" s="204" t="str">
        <f>IF(ISBLANK(Mat_Transport[[#This Row],[DATE]]),"",ROW(Mat_Transport[[#This Row],[NUM]])-ROW($A$19))</f>
        <v/>
      </c>
      <c r="B499" s="33"/>
      <c r="C499" s="98"/>
      <c r="D499" s="99"/>
      <c r="E499" s="98"/>
      <c r="F499" s="95"/>
      <c r="G499" s="27"/>
      <c r="H499" s="105"/>
      <c r="I499" s="111">
        <f>IF(Mat_Transport[[#This Row],[MOTIF]]="",0,Mat_Transport[[#This Row],[MONTANT HTVA REALISE]])</f>
        <v>0</v>
      </c>
      <c r="J499" s="32"/>
      <c r="L499" s="55">
        <f t="shared" si="9"/>
        <v>0</v>
      </c>
    </row>
    <row r="500" spans="1:12" ht="15.75" thickBot="1">
      <c r="A500" s="204" t="str">
        <f>IF(ISBLANK(Mat_Transport[[#This Row],[DATE]]),"",ROW(Mat_Transport[[#This Row],[NUM]])-ROW($A$19))</f>
        <v/>
      </c>
      <c r="B500" s="33"/>
      <c r="C500" s="98"/>
      <c r="D500" s="99"/>
      <c r="E500" s="98"/>
      <c r="F500" s="95"/>
      <c r="G500" s="27"/>
      <c r="H500" s="105"/>
      <c r="I500" s="111">
        <f>IF(Mat_Transport[[#This Row],[MOTIF]]="",0,Mat_Transport[[#This Row],[MONTANT HTVA REALISE]])</f>
        <v>0</v>
      </c>
      <c r="J500" s="32"/>
      <c r="L500" s="55">
        <f t="shared" si="9"/>
        <v>0</v>
      </c>
    </row>
    <row r="501" spans="1:12" ht="15.75" thickBot="1">
      <c r="A501" s="204" t="str">
        <f>IF(ISBLANK(Mat_Transport[[#This Row],[DATE]]),"",ROW(Mat_Transport[[#This Row],[NUM]])-ROW($A$19))</f>
        <v/>
      </c>
      <c r="B501" s="33"/>
      <c r="C501" s="98"/>
      <c r="D501" s="99"/>
      <c r="E501" s="98"/>
      <c r="F501" s="95"/>
      <c r="G501" s="27"/>
      <c r="H501" s="105"/>
      <c r="I501" s="111">
        <f>IF(Mat_Transport[[#This Row],[MOTIF]]="",0,Mat_Transport[[#This Row],[MONTANT HTVA REALISE]])</f>
        <v>0</v>
      </c>
      <c r="J501" s="32"/>
      <c r="L501" s="55">
        <f t="shared" si="9"/>
        <v>0</v>
      </c>
    </row>
    <row r="502" spans="1:12" ht="15.75" thickBot="1">
      <c r="A502" s="204" t="str">
        <f>IF(ISBLANK(Mat_Transport[[#This Row],[DATE]]),"",ROW(Mat_Transport[[#This Row],[NUM]])-ROW($A$19))</f>
        <v/>
      </c>
      <c r="B502" s="33"/>
      <c r="C502" s="98"/>
      <c r="D502" s="99"/>
      <c r="E502" s="98"/>
      <c r="F502" s="95"/>
      <c r="G502" s="27"/>
      <c r="H502" s="105"/>
      <c r="I502" s="111">
        <f>IF(Mat_Transport[[#This Row],[MOTIF]]="",0,Mat_Transport[[#This Row],[MONTANT HTVA REALISE]])</f>
        <v>0</v>
      </c>
      <c r="J502" s="32"/>
      <c r="L502" s="55">
        <f t="shared" si="9"/>
        <v>0</v>
      </c>
    </row>
    <row r="503" spans="1:12" ht="15.75" thickBot="1">
      <c r="A503" s="204" t="str">
        <f>IF(ISBLANK(Mat_Transport[[#This Row],[DATE]]),"",ROW(Mat_Transport[[#This Row],[NUM]])-ROW($A$19))</f>
        <v/>
      </c>
      <c r="B503" s="33"/>
      <c r="C503" s="98"/>
      <c r="D503" s="99"/>
      <c r="E503" s="98"/>
      <c r="F503" s="95"/>
      <c r="G503" s="27"/>
      <c r="H503" s="105"/>
      <c r="I503" s="111">
        <f>IF(Mat_Transport[[#This Row],[MOTIF]]="",0,Mat_Transport[[#This Row],[MONTANT HTVA REALISE]])</f>
        <v>0</v>
      </c>
      <c r="J503" s="32"/>
      <c r="L503" s="55">
        <f t="shared" si="9"/>
        <v>0</v>
      </c>
    </row>
    <row r="504" spans="1:12" ht="15.75" thickBot="1">
      <c r="A504" s="204" t="str">
        <f>IF(ISBLANK(Mat_Transport[[#This Row],[DATE]]),"",ROW(Mat_Transport[[#This Row],[NUM]])-ROW($A$19))</f>
        <v/>
      </c>
      <c r="B504" s="33"/>
      <c r="C504" s="98"/>
      <c r="D504" s="99"/>
      <c r="E504" s="98"/>
      <c r="F504" s="95"/>
      <c r="G504" s="27"/>
      <c r="H504" s="105"/>
      <c r="I504" s="111">
        <f>IF(Mat_Transport[[#This Row],[MOTIF]]="",0,Mat_Transport[[#This Row],[MONTANT HTVA REALISE]])</f>
        <v>0</v>
      </c>
      <c r="J504" s="32"/>
      <c r="L504" s="55">
        <f t="shared" si="9"/>
        <v>0</v>
      </c>
    </row>
    <row r="505" spans="1:12" ht="15.75" thickBot="1">
      <c r="A505" s="204" t="str">
        <f>IF(ISBLANK(Mat_Transport[[#This Row],[DATE]]),"",ROW(Mat_Transport[[#This Row],[NUM]])-ROW($A$19))</f>
        <v/>
      </c>
      <c r="B505" s="33"/>
      <c r="C505" s="98"/>
      <c r="D505" s="99"/>
      <c r="E505" s="98"/>
      <c r="F505" s="95"/>
      <c r="G505" s="27"/>
      <c r="H505" s="105"/>
      <c r="I505" s="111">
        <f>IF(Mat_Transport[[#This Row],[MOTIF]]="",0,Mat_Transport[[#This Row],[MONTANT HTVA REALISE]])</f>
        <v>0</v>
      </c>
      <c r="J505" s="32"/>
      <c r="L505" s="55">
        <f t="shared" si="9"/>
        <v>0</v>
      </c>
    </row>
    <row r="506" spans="1:12" ht="15.75" thickBot="1">
      <c r="A506" s="204" t="str">
        <f>IF(ISBLANK(Mat_Transport[[#This Row],[DATE]]),"",ROW(Mat_Transport[[#This Row],[NUM]])-ROW($A$19))</f>
        <v/>
      </c>
      <c r="B506" s="33"/>
      <c r="C506" s="98"/>
      <c r="D506" s="99"/>
      <c r="E506" s="98"/>
      <c r="F506" s="95"/>
      <c r="G506" s="27"/>
      <c r="H506" s="105"/>
      <c r="I506" s="111">
        <f>IF(Mat_Transport[[#This Row],[MOTIF]]="",0,Mat_Transport[[#This Row],[MONTANT HTVA REALISE]])</f>
        <v>0</v>
      </c>
      <c r="J506" s="32"/>
      <c r="L506" s="55">
        <f t="shared" si="9"/>
        <v>0</v>
      </c>
    </row>
    <row r="507" spans="1:12" ht="15.75" thickBot="1">
      <c r="A507" s="204" t="str">
        <f>IF(ISBLANK(Mat_Transport[[#This Row],[DATE]]),"",ROW(Mat_Transport[[#This Row],[NUM]])-ROW($A$19))</f>
        <v/>
      </c>
      <c r="B507" s="33"/>
      <c r="C507" s="98"/>
      <c r="D507" s="99"/>
      <c r="E507" s="98"/>
      <c r="F507" s="95"/>
      <c r="G507" s="27"/>
      <c r="H507" s="105"/>
      <c r="I507" s="111">
        <f>IF(Mat_Transport[[#This Row],[MOTIF]]="",0,Mat_Transport[[#This Row],[MONTANT HTVA REALISE]])</f>
        <v>0</v>
      </c>
      <c r="J507" s="32"/>
      <c r="L507" s="55">
        <f t="shared" si="9"/>
        <v>0</v>
      </c>
    </row>
    <row r="508" spans="1:12" ht="15.75" thickBot="1">
      <c r="A508" s="204" t="str">
        <f>IF(ISBLANK(Mat_Transport[[#This Row],[DATE]]),"",ROW(Mat_Transport[[#This Row],[NUM]])-ROW($A$19))</f>
        <v/>
      </c>
      <c r="B508" s="33"/>
      <c r="C508" s="98"/>
      <c r="D508" s="99"/>
      <c r="E508" s="98"/>
      <c r="F508" s="95"/>
      <c r="G508" s="27"/>
      <c r="H508" s="105"/>
      <c r="I508" s="111">
        <f>IF(Mat_Transport[[#This Row],[MOTIF]]="",0,Mat_Transport[[#This Row],[MONTANT HTVA REALISE]])</f>
        <v>0</v>
      </c>
      <c r="J508" s="32"/>
      <c r="L508" s="55">
        <f t="shared" si="9"/>
        <v>0</v>
      </c>
    </row>
    <row r="509" spans="1:12" ht="15.75" thickBot="1">
      <c r="A509" s="204" t="str">
        <f>IF(ISBLANK(Mat_Transport[[#This Row],[DATE]]),"",ROW(Mat_Transport[[#This Row],[NUM]])-ROW($A$19))</f>
        <v/>
      </c>
      <c r="B509" s="33"/>
      <c r="C509" s="98"/>
      <c r="D509" s="99"/>
      <c r="E509" s="98"/>
      <c r="F509" s="95"/>
      <c r="G509" s="27"/>
      <c r="H509" s="105"/>
      <c r="I509" s="111">
        <f>IF(Mat_Transport[[#This Row],[MOTIF]]="",0,Mat_Transport[[#This Row],[MONTANT HTVA REALISE]])</f>
        <v>0</v>
      </c>
      <c r="J509" s="32"/>
      <c r="L509" s="55">
        <f t="shared" si="9"/>
        <v>0</v>
      </c>
    </row>
    <row r="510" spans="1:12" ht="15.75" thickBot="1">
      <c r="A510" s="204" t="str">
        <f>IF(ISBLANK(Mat_Transport[[#This Row],[DATE]]),"",ROW(Mat_Transport[[#This Row],[NUM]])-ROW($A$19))</f>
        <v/>
      </c>
      <c r="B510" s="33"/>
      <c r="C510" s="98"/>
      <c r="D510" s="99"/>
      <c r="E510" s="98"/>
      <c r="F510" s="95"/>
      <c r="G510" s="27"/>
      <c r="H510" s="105"/>
      <c r="I510" s="111">
        <f>IF(Mat_Transport[[#This Row],[MOTIF]]="",0,Mat_Transport[[#This Row],[MONTANT HTVA REALISE]])</f>
        <v>0</v>
      </c>
      <c r="J510" s="32"/>
      <c r="L510" s="55">
        <f t="shared" si="9"/>
        <v>0</v>
      </c>
    </row>
    <row r="511" spans="1:12" ht="15.75" thickBot="1">
      <c r="A511" s="204" t="str">
        <f>IF(ISBLANK(Mat_Transport[[#This Row],[DATE]]),"",ROW(Mat_Transport[[#This Row],[NUM]])-ROW($A$19))</f>
        <v/>
      </c>
      <c r="B511" s="33"/>
      <c r="C511" s="98"/>
      <c r="D511" s="99"/>
      <c r="E511" s="98"/>
      <c r="F511" s="95"/>
      <c r="G511" s="27"/>
      <c r="H511" s="105"/>
      <c r="I511" s="111">
        <f>IF(Mat_Transport[[#This Row],[MOTIF]]="",0,Mat_Transport[[#This Row],[MONTANT HTVA REALISE]])</f>
        <v>0</v>
      </c>
      <c r="J511" s="32"/>
      <c r="L511" s="55">
        <f t="shared" si="9"/>
        <v>0</v>
      </c>
    </row>
    <row r="512" spans="1:12" ht="15.75" thickBot="1">
      <c r="A512" s="204" t="str">
        <f>IF(ISBLANK(Mat_Transport[[#This Row],[DATE]]),"",ROW(Mat_Transport[[#This Row],[NUM]])-ROW($A$19))</f>
        <v/>
      </c>
      <c r="B512" s="33"/>
      <c r="C512" s="98"/>
      <c r="D512" s="99"/>
      <c r="E512" s="98"/>
      <c r="F512" s="95"/>
      <c r="G512" s="27"/>
      <c r="H512" s="105"/>
      <c r="I512" s="111">
        <f>IF(Mat_Transport[[#This Row],[MOTIF]]="",0,Mat_Transport[[#This Row],[MONTANT HTVA REALISE]])</f>
        <v>0</v>
      </c>
      <c r="J512" s="32"/>
      <c r="L512" s="55">
        <f t="shared" si="9"/>
        <v>0</v>
      </c>
    </row>
    <row r="513" spans="1:12" ht="15.75" thickBot="1">
      <c r="A513" s="204" t="str">
        <f>IF(ISBLANK(Mat_Transport[[#This Row],[DATE]]),"",ROW(Mat_Transport[[#This Row],[NUM]])-ROW($A$19))</f>
        <v/>
      </c>
      <c r="B513" s="33"/>
      <c r="C513" s="98"/>
      <c r="D513" s="99"/>
      <c r="E513" s="98"/>
      <c r="F513" s="95"/>
      <c r="G513" s="27"/>
      <c r="H513" s="105"/>
      <c r="I513" s="111">
        <f>IF(Mat_Transport[[#This Row],[MOTIF]]="",0,Mat_Transport[[#This Row],[MONTANT HTVA REALISE]])</f>
        <v>0</v>
      </c>
      <c r="J513" s="32"/>
      <c r="L513" s="55">
        <f t="shared" si="9"/>
        <v>0</v>
      </c>
    </row>
    <row r="514" spans="1:12" ht="15.75" thickBot="1">
      <c r="A514" s="204" t="str">
        <f>IF(ISBLANK(Mat_Transport[[#This Row],[DATE]]),"",ROW(Mat_Transport[[#This Row],[NUM]])-ROW($A$19))</f>
        <v/>
      </c>
      <c r="B514" s="33"/>
      <c r="C514" s="98"/>
      <c r="D514" s="99"/>
      <c r="E514" s="98"/>
      <c r="F514" s="95"/>
      <c r="G514" s="27"/>
      <c r="H514" s="105"/>
      <c r="I514" s="111">
        <f>IF(Mat_Transport[[#This Row],[MOTIF]]="",0,Mat_Transport[[#This Row],[MONTANT HTVA REALISE]])</f>
        <v>0</v>
      </c>
      <c r="J514" s="32"/>
      <c r="L514" s="55">
        <f t="shared" si="9"/>
        <v>0</v>
      </c>
    </row>
    <row r="515" spans="1:12" ht="15.75" thickBot="1">
      <c r="A515" s="204" t="str">
        <f>IF(ISBLANK(Mat_Transport[[#This Row],[DATE]]),"",ROW(Mat_Transport[[#This Row],[NUM]])-ROW($A$19))</f>
        <v/>
      </c>
      <c r="B515" s="33"/>
      <c r="C515" s="98"/>
      <c r="D515" s="99"/>
      <c r="E515" s="98"/>
      <c r="F515" s="95"/>
      <c r="G515" s="27"/>
      <c r="H515" s="105"/>
      <c r="I515" s="111">
        <f>IF(Mat_Transport[[#This Row],[MOTIF]]="",0,Mat_Transport[[#This Row],[MONTANT HTVA REALISE]])</f>
        <v>0</v>
      </c>
      <c r="J515" s="32"/>
      <c r="L515" s="55">
        <f t="shared" si="9"/>
        <v>0</v>
      </c>
    </row>
    <row r="516" spans="1:12" ht="15.75" thickBot="1">
      <c r="A516" s="204" t="str">
        <f>IF(ISBLANK(Mat_Transport[[#This Row],[DATE]]),"",ROW(Mat_Transport[[#This Row],[NUM]])-ROW($A$19))</f>
        <v/>
      </c>
      <c r="B516" s="33"/>
      <c r="C516" s="98"/>
      <c r="D516" s="99"/>
      <c r="E516" s="98"/>
      <c r="F516" s="95"/>
      <c r="G516" s="27"/>
      <c r="H516" s="105"/>
      <c r="I516" s="111">
        <f>IF(Mat_Transport[[#This Row],[MOTIF]]="",0,Mat_Transport[[#This Row],[MONTANT HTVA REALISE]])</f>
        <v>0</v>
      </c>
      <c r="J516" s="32"/>
      <c r="L516" s="55">
        <f t="shared" si="9"/>
        <v>0</v>
      </c>
    </row>
    <row r="517" spans="1:12" ht="15.75" thickBot="1">
      <c r="A517" s="204" t="str">
        <f>IF(ISBLANK(Mat_Transport[[#This Row],[DATE]]),"",ROW(Mat_Transport[[#This Row],[NUM]])-ROW($A$19))</f>
        <v/>
      </c>
      <c r="B517" s="33"/>
      <c r="C517" s="98"/>
      <c r="D517" s="99"/>
      <c r="E517" s="98"/>
      <c r="F517" s="95"/>
      <c r="G517" s="27"/>
      <c r="H517" s="105"/>
      <c r="I517" s="111">
        <f>IF(Mat_Transport[[#This Row],[MOTIF]]="",0,Mat_Transport[[#This Row],[MONTANT HTVA REALISE]])</f>
        <v>0</v>
      </c>
      <c r="J517" s="32"/>
      <c r="L517" s="55">
        <f t="shared" si="9"/>
        <v>0</v>
      </c>
    </row>
    <row r="518" spans="1:12" ht="15.75" thickBot="1">
      <c r="A518" s="204" t="str">
        <f>IF(ISBLANK(Mat_Transport[[#This Row],[DATE]]),"",ROW(Mat_Transport[[#This Row],[NUM]])-ROW($A$19))</f>
        <v/>
      </c>
      <c r="B518" s="33"/>
      <c r="C518" s="98"/>
      <c r="D518" s="99"/>
      <c r="E518" s="98"/>
      <c r="F518" s="95"/>
      <c r="G518" s="27"/>
      <c r="H518" s="105"/>
      <c r="I518" s="111">
        <f>IF(Mat_Transport[[#This Row],[MOTIF]]="",0,Mat_Transport[[#This Row],[MONTANT HTVA REALISE]])</f>
        <v>0</v>
      </c>
      <c r="J518" s="32"/>
      <c r="L518" s="55">
        <f t="shared" si="9"/>
        <v>0</v>
      </c>
    </row>
    <row r="519" spans="1:12" ht="15.75" thickBot="1">
      <c r="A519" s="204" t="str">
        <f>IF(ISBLANK(Mat_Transport[[#This Row],[DATE]]),"",ROW(Mat_Transport[[#This Row],[NUM]])-ROW($A$19))</f>
        <v/>
      </c>
      <c r="B519" s="33"/>
      <c r="C519" s="98"/>
      <c r="D519" s="99"/>
      <c r="E519" s="98"/>
      <c r="F519" s="95"/>
      <c r="G519" s="27"/>
      <c r="H519" s="105"/>
      <c r="I519" s="111">
        <f>IF(Mat_Transport[[#This Row],[MOTIF]]="",0,Mat_Transport[[#This Row],[MONTANT HTVA REALISE]])</f>
        <v>0</v>
      </c>
      <c r="J519" s="32"/>
      <c r="L519" s="55">
        <f t="shared" si="9"/>
        <v>0</v>
      </c>
    </row>
    <row r="520" spans="1:12" ht="15.75" thickBot="1">
      <c r="A520" s="204" t="str">
        <f>IF(ISBLANK(Mat_Transport[[#This Row],[DATE]]),"",ROW(Mat_Transport[[#This Row],[NUM]])-ROW($A$19))</f>
        <v/>
      </c>
      <c r="B520" s="33"/>
      <c r="C520" s="98"/>
      <c r="D520" s="99"/>
      <c r="E520" s="98"/>
      <c r="F520" s="95"/>
      <c r="G520" s="27"/>
      <c r="H520" s="105"/>
      <c r="I520" s="111">
        <f>IF(Mat_Transport[[#This Row],[MOTIF]]="",0,Mat_Transport[[#This Row],[MONTANT HTVA REALISE]])</f>
        <v>0</v>
      </c>
      <c r="J520" s="32"/>
      <c r="L520" s="55">
        <f t="shared" si="9"/>
        <v>0</v>
      </c>
    </row>
    <row r="521" spans="1:12" ht="15.75" thickBot="1">
      <c r="A521" s="204" t="str">
        <f>IF(ISBLANK(Mat_Transport[[#This Row],[DATE]]),"",ROW(Mat_Transport[[#This Row],[NUM]])-ROW($A$19))</f>
        <v/>
      </c>
      <c r="B521" s="33"/>
      <c r="C521" s="98"/>
      <c r="D521" s="99"/>
      <c r="E521" s="98"/>
      <c r="F521" s="95"/>
      <c r="G521" s="27"/>
      <c r="H521" s="105"/>
      <c r="I521" s="111">
        <f>IF(Mat_Transport[[#This Row],[MOTIF]]="",0,Mat_Transport[[#This Row],[MONTANT HTVA REALISE]])</f>
        <v>0</v>
      </c>
      <c r="J521" s="32"/>
      <c r="L521" s="55">
        <f t="shared" si="9"/>
        <v>0</v>
      </c>
    </row>
    <row r="522" spans="1:12" ht="15.75" thickBot="1">
      <c r="A522" s="204" t="str">
        <f>IF(ISBLANK(Mat_Transport[[#This Row],[DATE]]),"",ROW(Mat_Transport[[#This Row],[NUM]])-ROW($A$19))</f>
        <v/>
      </c>
      <c r="B522" s="33"/>
      <c r="C522" s="98"/>
      <c r="D522" s="99"/>
      <c r="E522" s="98"/>
      <c r="F522" s="95"/>
      <c r="G522" s="27"/>
      <c r="H522" s="105"/>
      <c r="I522" s="111">
        <f>IF(Mat_Transport[[#This Row],[MOTIF]]="",0,Mat_Transport[[#This Row],[MONTANT HTVA REALISE]])</f>
        <v>0</v>
      </c>
      <c r="J522" s="32"/>
      <c r="L522" s="55">
        <f t="shared" si="9"/>
        <v>0</v>
      </c>
    </row>
    <row r="523" spans="1:12" ht="15.75" thickBot="1">
      <c r="A523" s="204" t="str">
        <f>IF(ISBLANK(Mat_Transport[[#This Row],[DATE]]),"",ROW(Mat_Transport[[#This Row],[NUM]])-ROW($A$19))</f>
        <v/>
      </c>
      <c r="B523" s="33"/>
      <c r="C523" s="98"/>
      <c r="D523" s="99"/>
      <c r="E523" s="98"/>
      <c r="F523" s="95"/>
      <c r="G523" s="27"/>
      <c r="H523" s="105"/>
      <c r="I523" s="111">
        <f>IF(Mat_Transport[[#This Row],[MOTIF]]="",0,Mat_Transport[[#This Row],[MONTANT HTVA REALISE]])</f>
        <v>0</v>
      </c>
      <c r="J523" s="32"/>
      <c r="L523" s="55">
        <f t="shared" si="9"/>
        <v>0</v>
      </c>
    </row>
    <row r="524" spans="1:12" ht="15.75" thickBot="1">
      <c r="A524" s="204" t="str">
        <f>IF(ISBLANK(Mat_Transport[[#This Row],[DATE]]),"",ROW(Mat_Transport[[#This Row],[NUM]])-ROW($A$19))</f>
        <v/>
      </c>
      <c r="B524" s="33"/>
      <c r="C524" s="98"/>
      <c r="D524" s="99"/>
      <c r="E524" s="98"/>
      <c r="F524" s="95"/>
      <c r="G524" s="27"/>
      <c r="H524" s="105"/>
      <c r="I524" s="111">
        <f>IF(Mat_Transport[[#This Row],[MOTIF]]="",0,Mat_Transport[[#This Row],[MONTANT HTVA REALISE]])</f>
        <v>0</v>
      </c>
      <c r="J524" s="32"/>
      <c r="L524" s="55">
        <f t="shared" si="9"/>
        <v>0</v>
      </c>
    </row>
    <row r="525" spans="1:12" ht="15.75" thickBot="1">
      <c r="A525" s="204" t="str">
        <f>IF(ISBLANK(Mat_Transport[[#This Row],[DATE]]),"",ROW(Mat_Transport[[#This Row],[NUM]])-ROW($A$19))</f>
        <v/>
      </c>
      <c r="B525" s="33"/>
      <c r="C525" s="98"/>
      <c r="D525" s="99"/>
      <c r="E525" s="98"/>
      <c r="F525" s="95"/>
      <c r="G525" s="27"/>
      <c r="H525" s="105"/>
      <c r="I525" s="111">
        <f>IF(Mat_Transport[[#This Row],[MOTIF]]="",0,Mat_Transport[[#This Row],[MONTANT HTVA REALISE]])</f>
        <v>0</v>
      </c>
      <c r="J525" s="32"/>
      <c r="L525" s="55">
        <f t="shared" si="9"/>
        <v>0</v>
      </c>
    </row>
    <row r="526" spans="1:12" ht="15.75" thickBot="1">
      <c r="A526" s="204" t="str">
        <f>IF(ISBLANK(Mat_Transport[[#This Row],[DATE]]),"",ROW(Mat_Transport[[#This Row],[NUM]])-ROW($A$19))</f>
        <v/>
      </c>
      <c r="B526" s="33"/>
      <c r="C526" s="98"/>
      <c r="D526" s="99"/>
      <c r="E526" s="98"/>
      <c r="F526" s="95"/>
      <c r="G526" s="27"/>
      <c r="H526" s="105"/>
      <c r="I526" s="111">
        <f>IF(Mat_Transport[[#This Row],[MOTIF]]="",0,Mat_Transport[[#This Row],[MONTANT HTVA REALISE]])</f>
        <v>0</v>
      </c>
      <c r="J526" s="32"/>
      <c r="L526" s="55">
        <f t="shared" si="9"/>
        <v>0</v>
      </c>
    </row>
    <row r="527" spans="1:12" ht="15.75" thickBot="1">
      <c r="A527" s="204" t="str">
        <f>IF(ISBLANK(Mat_Transport[[#This Row],[DATE]]),"",ROW(Mat_Transport[[#This Row],[NUM]])-ROW($A$19))</f>
        <v/>
      </c>
      <c r="B527" s="33"/>
      <c r="C527" s="98"/>
      <c r="D527" s="99"/>
      <c r="E527" s="98"/>
      <c r="F527" s="95"/>
      <c r="G527" s="27"/>
      <c r="H527" s="105"/>
      <c r="I527" s="111">
        <f>IF(Mat_Transport[[#This Row],[MOTIF]]="",0,Mat_Transport[[#This Row],[MONTANT HTVA REALISE]])</f>
        <v>0</v>
      </c>
      <c r="J527" s="32"/>
      <c r="L527" s="55">
        <f t="shared" si="9"/>
        <v>0</v>
      </c>
    </row>
    <row r="528" spans="1:12" ht="15.75" thickBot="1">
      <c r="A528" s="204" t="str">
        <f>IF(ISBLANK(Mat_Transport[[#This Row],[DATE]]),"",ROW(Mat_Transport[[#This Row],[NUM]])-ROW($A$19))</f>
        <v/>
      </c>
      <c r="B528" s="33"/>
      <c r="C528" s="98"/>
      <c r="D528" s="99"/>
      <c r="E528" s="98"/>
      <c r="F528" s="95"/>
      <c r="G528" s="27"/>
      <c r="H528" s="105"/>
      <c r="I528" s="111">
        <f>IF(Mat_Transport[[#This Row],[MOTIF]]="",0,Mat_Transport[[#This Row],[MONTANT HTVA REALISE]])</f>
        <v>0</v>
      </c>
      <c r="J528" s="32"/>
      <c r="L528" s="55">
        <f t="shared" si="9"/>
        <v>0</v>
      </c>
    </row>
    <row r="529" spans="1:12" ht="15.75" thickBot="1">
      <c r="A529" s="204" t="str">
        <f>IF(ISBLANK(Mat_Transport[[#This Row],[DATE]]),"",ROW(Mat_Transport[[#This Row],[NUM]])-ROW($A$19))</f>
        <v/>
      </c>
      <c r="B529" s="33"/>
      <c r="C529" s="98"/>
      <c r="D529" s="99"/>
      <c r="E529" s="98"/>
      <c r="F529" s="95"/>
      <c r="G529" s="27"/>
      <c r="H529" s="105"/>
      <c r="I529" s="111">
        <f>IF(Mat_Transport[[#This Row],[MOTIF]]="",0,Mat_Transport[[#This Row],[MONTANT HTVA REALISE]])</f>
        <v>0</v>
      </c>
      <c r="J529" s="32"/>
      <c r="L529" s="55">
        <f t="shared" si="9"/>
        <v>0</v>
      </c>
    </row>
    <row r="530" spans="1:12" ht="15.75" thickBot="1">
      <c r="A530" s="204" t="str">
        <f>IF(ISBLANK(Mat_Transport[[#This Row],[DATE]]),"",ROW(Mat_Transport[[#This Row],[NUM]])-ROW($A$19))</f>
        <v/>
      </c>
      <c r="B530" s="33"/>
      <c r="C530" s="98"/>
      <c r="D530" s="99"/>
      <c r="E530" s="98"/>
      <c r="F530" s="95"/>
      <c r="G530" s="27"/>
      <c r="H530" s="105"/>
      <c r="I530" s="111">
        <f>IF(Mat_Transport[[#This Row],[MOTIF]]="",0,Mat_Transport[[#This Row],[MONTANT HTVA REALISE]])</f>
        <v>0</v>
      </c>
      <c r="J530" s="32"/>
      <c r="L530" s="55">
        <f t="shared" si="9"/>
        <v>0</v>
      </c>
    </row>
    <row r="531" spans="1:12" ht="15.75" thickBot="1">
      <c r="A531" s="204" t="str">
        <f>IF(ISBLANK(Mat_Transport[[#This Row],[DATE]]),"",ROW(Mat_Transport[[#This Row],[NUM]])-ROW($A$19))</f>
        <v/>
      </c>
      <c r="B531" s="33"/>
      <c r="C531" s="98"/>
      <c r="D531" s="99"/>
      <c r="E531" s="98"/>
      <c r="F531" s="95"/>
      <c r="G531" s="27"/>
      <c r="H531" s="105"/>
      <c r="I531" s="111">
        <f>IF(Mat_Transport[[#This Row],[MOTIF]]="",0,Mat_Transport[[#This Row],[MONTANT HTVA REALISE]])</f>
        <v>0</v>
      </c>
      <c r="J531" s="32"/>
      <c r="L531" s="55">
        <f t="shared" si="9"/>
        <v>0</v>
      </c>
    </row>
    <row r="532" spans="1:12" ht="15.75" thickBot="1">
      <c r="A532" s="204" t="str">
        <f>IF(ISBLANK(Mat_Transport[[#This Row],[DATE]]),"",ROW(Mat_Transport[[#This Row],[NUM]])-ROW($A$19))</f>
        <v/>
      </c>
      <c r="B532" s="33"/>
      <c r="C532" s="98"/>
      <c r="D532" s="99"/>
      <c r="E532" s="98"/>
      <c r="F532" s="95"/>
      <c r="G532" s="27"/>
      <c r="H532" s="105"/>
      <c r="I532" s="111">
        <f>IF(Mat_Transport[[#This Row],[MOTIF]]="",0,Mat_Transport[[#This Row],[MONTANT HTVA REALISE]])</f>
        <v>0</v>
      </c>
      <c r="J532" s="32"/>
      <c r="L532" s="55">
        <f t="shared" si="9"/>
        <v>0</v>
      </c>
    </row>
    <row r="533" spans="1:12" ht="15.75" thickBot="1">
      <c r="A533" s="204" t="str">
        <f>IF(ISBLANK(Mat_Transport[[#This Row],[DATE]]),"",ROW(Mat_Transport[[#This Row],[NUM]])-ROW($A$19))</f>
        <v/>
      </c>
      <c r="B533" s="33"/>
      <c r="C533" s="98"/>
      <c r="D533" s="99"/>
      <c r="E533" s="98"/>
      <c r="F533" s="95"/>
      <c r="G533" s="27"/>
      <c r="H533" s="105"/>
      <c r="I533" s="111">
        <f>IF(Mat_Transport[[#This Row],[MOTIF]]="",0,Mat_Transport[[#This Row],[MONTANT HTVA REALISE]])</f>
        <v>0</v>
      </c>
      <c r="J533" s="32"/>
      <c r="L533" s="55">
        <f t="shared" si="9"/>
        <v>0</v>
      </c>
    </row>
    <row r="534" spans="1:12" ht="15.75" thickBot="1">
      <c r="A534" s="204" t="str">
        <f>IF(ISBLANK(Mat_Transport[[#This Row],[DATE]]),"",ROW(Mat_Transport[[#This Row],[NUM]])-ROW($A$19))</f>
        <v/>
      </c>
      <c r="B534" s="33"/>
      <c r="C534" s="98"/>
      <c r="D534" s="99"/>
      <c r="E534" s="98"/>
      <c r="F534" s="95"/>
      <c r="G534" s="27"/>
      <c r="H534" s="105"/>
      <c r="I534" s="111">
        <f>IF(Mat_Transport[[#This Row],[MOTIF]]="",0,Mat_Transport[[#This Row],[MONTANT HTVA REALISE]])</f>
        <v>0</v>
      </c>
      <c r="J534" s="32"/>
      <c r="L534" s="55">
        <f t="shared" si="9"/>
        <v>0</v>
      </c>
    </row>
    <row r="535" spans="1:12" ht="15.75" thickBot="1">
      <c r="A535" s="204" t="str">
        <f>IF(ISBLANK(Mat_Transport[[#This Row],[DATE]]),"",ROW(Mat_Transport[[#This Row],[NUM]])-ROW($A$19))</f>
        <v/>
      </c>
      <c r="B535" s="33"/>
      <c r="C535" s="98"/>
      <c r="D535" s="99"/>
      <c r="E535" s="98"/>
      <c r="F535" s="95"/>
      <c r="G535" s="27"/>
      <c r="H535" s="105"/>
      <c r="I535" s="111">
        <f>IF(Mat_Transport[[#This Row],[MOTIF]]="",0,Mat_Transport[[#This Row],[MONTANT HTVA REALISE]])</f>
        <v>0</v>
      </c>
      <c r="J535" s="32"/>
      <c r="L535" s="55">
        <f t="shared" si="9"/>
        <v>0</v>
      </c>
    </row>
    <row r="536" spans="1:12" ht="15.75" thickBot="1">
      <c r="A536" s="204" t="str">
        <f>IF(ISBLANK(Mat_Transport[[#This Row],[DATE]]),"",ROW(Mat_Transport[[#This Row],[NUM]])-ROW($A$19))</f>
        <v/>
      </c>
      <c r="B536" s="33"/>
      <c r="C536" s="98"/>
      <c r="D536" s="99"/>
      <c r="E536" s="98"/>
      <c r="F536" s="95"/>
      <c r="G536" s="27"/>
      <c r="H536" s="105"/>
      <c r="I536" s="111">
        <f>IF(Mat_Transport[[#This Row],[MOTIF]]="",0,Mat_Transport[[#This Row],[MONTANT HTVA REALISE]])</f>
        <v>0</v>
      </c>
      <c r="J536" s="32"/>
      <c r="L536" s="55">
        <f t="shared" si="9"/>
        <v>0</v>
      </c>
    </row>
    <row r="537" spans="1:12" ht="15.75" thickBot="1">
      <c r="A537" s="204" t="str">
        <f>IF(ISBLANK(Mat_Transport[[#This Row],[DATE]]),"",ROW(Mat_Transport[[#This Row],[NUM]])-ROW($A$19))</f>
        <v/>
      </c>
      <c r="B537" s="33"/>
      <c r="C537" s="98"/>
      <c r="D537" s="99"/>
      <c r="E537" s="98"/>
      <c r="F537" s="95"/>
      <c r="G537" s="27"/>
      <c r="H537" s="105"/>
      <c r="I537" s="111">
        <f>IF(Mat_Transport[[#This Row],[MOTIF]]="",0,Mat_Transport[[#This Row],[MONTANT HTVA REALISE]])</f>
        <v>0</v>
      </c>
      <c r="J537" s="32"/>
      <c r="L537" s="55">
        <f t="shared" ref="L537:L600" si="10">+F537-I537</f>
        <v>0</v>
      </c>
    </row>
    <row r="538" spans="1:12" ht="15.75" thickBot="1">
      <c r="A538" s="204" t="str">
        <f>IF(ISBLANK(Mat_Transport[[#This Row],[DATE]]),"",ROW(Mat_Transport[[#This Row],[NUM]])-ROW($A$19))</f>
        <v/>
      </c>
      <c r="B538" s="33"/>
      <c r="C538" s="98"/>
      <c r="D538" s="99"/>
      <c r="E538" s="98"/>
      <c r="F538" s="95"/>
      <c r="G538" s="27"/>
      <c r="H538" s="105"/>
      <c r="I538" s="111">
        <f>IF(Mat_Transport[[#This Row],[MOTIF]]="",0,Mat_Transport[[#This Row],[MONTANT HTVA REALISE]])</f>
        <v>0</v>
      </c>
      <c r="J538" s="32"/>
      <c r="L538" s="55">
        <f t="shared" si="10"/>
        <v>0</v>
      </c>
    </row>
    <row r="539" spans="1:12" ht="15.75" thickBot="1">
      <c r="A539" s="204" t="str">
        <f>IF(ISBLANK(Mat_Transport[[#This Row],[DATE]]),"",ROW(Mat_Transport[[#This Row],[NUM]])-ROW($A$19))</f>
        <v/>
      </c>
      <c r="B539" s="33"/>
      <c r="C539" s="98"/>
      <c r="D539" s="99"/>
      <c r="E539" s="98"/>
      <c r="F539" s="95"/>
      <c r="G539" s="27"/>
      <c r="H539" s="105"/>
      <c r="I539" s="111">
        <f>IF(Mat_Transport[[#This Row],[MOTIF]]="",0,Mat_Transport[[#This Row],[MONTANT HTVA REALISE]])</f>
        <v>0</v>
      </c>
      <c r="J539" s="32"/>
      <c r="L539" s="55">
        <f t="shared" si="10"/>
        <v>0</v>
      </c>
    </row>
    <row r="540" spans="1:12" ht="15.75" thickBot="1">
      <c r="A540" s="204" t="str">
        <f>IF(ISBLANK(Mat_Transport[[#This Row],[DATE]]),"",ROW(Mat_Transport[[#This Row],[NUM]])-ROW($A$19))</f>
        <v/>
      </c>
      <c r="B540" s="33"/>
      <c r="C540" s="98"/>
      <c r="D540" s="99"/>
      <c r="E540" s="98"/>
      <c r="F540" s="95"/>
      <c r="G540" s="27"/>
      <c r="H540" s="105"/>
      <c r="I540" s="111">
        <f>IF(Mat_Transport[[#This Row],[MOTIF]]="",0,Mat_Transport[[#This Row],[MONTANT HTVA REALISE]])</f>
        <v>0</v>
      </c>
      <c r="J540" s="32"/>
      <c r="L540" s="55">
        <f t="shared" si="10"/>
        <v>0</v>
      </c>
    </row>
    <row r="541" spans="1:12" ht="15.75" thickBot="1">
      <c r="A541" s="204" t="str">
        <f>IF(ISBLANK(Mat_Transport[[#This Row],[DATE]]),"",ROW(Mat_Transport[[#This Row],[NUM]])-ROW($A$19))</f>
        <v/>
      </c>
      <c r="B541" s="33"/>
      <c r="C541" s="98"/>
      <c r="D541" s="99"/>
      <c r="E541" s="98"/>
      <c r="F541" s="95"/>
      <c r="G541" s="27"/>
      <c r="H541" s="105"/>
      <c r="I541" s="111">
        <f>IF(Mat_Transport[[#This Row],[MOTIF]]="",0,Mat_Transport[[#This Row],[MONTANT HTVA REALISE]])</f>
        <v>0</v>
      </c>
      <c r="J541" s="32"/>
      <c r="L541" s="55">
        <f t="shared" si="10"/>
        <v>0</v>
      </c>
    </row>
    <row r="542" spans="1:12" ht="15.75" thickBot="1">
      <c r="A542" s="204" t="str">
        <f>IF(ISBLANK(Mat_Transport[[#This Row],[DATE]]),"",ROW(Mat_Transport[[#This Row],[NUM]])-ROW($A$19))</f>
        <v/>
      </c>
      <c r="B542" s="33"/>
      <c r="C542" s="98"/>
      <c r="D542" s="99"/>
      <c r="E542" s="98"/>
      <c r="F542" s="95"/>
      <c r="G542" s="27"/>
      <c r="H542" s="105"/>
      <c r="I542" s="111">
        <f>IF(Mat_Transport[[#This Row],[MOTIF]]="",0,Mat_Transport[[#This Row],[MONTANT HTVA REALISE]])</f>
        <v>0</v>
      </c>
      <c r="J542" s="32"/>
      <c r="L542" s="55">
        <f t="shared" si="10"/>
        <v>0</v>
      </c>
    </row>
    <row r="543" spans="1:12" ht="15.75" thickBot="1">
      <c r="A543" s="204" t="str">
        <f>IF(ISBLANK(Mat_Transport[[#This Row],[DATE]]),"",ROW(Mat_Transport[[#This Row],[NUM]])-ROW($A$19))</f>
        <v/>
      </c>
      <c r="B543" s="33"/>
      <c r="C543" s="98"/>
      <c r="D543" s="99"/>
      <c r="E543" s="98"/>
      <c r="F543" s="95"/>
      <c r="G543" s="27"/>
      <c r="H543" s="105"/>
      <c r="I543" s="111">
        <f>IF(Mat_Transport[[#This Row],[MOTIF]]="",0,Mat_Transport[[#This Row],[MONTANT HTVA REALISE]])</f>
        <v>0</v>
      </c>
      <c r="J543" s="32"/>
      <c r="L543" s="55">
        <f t="shared" si="10"/>
        <v>0</v>
      </c>
    </row>
    <row r="544" spans="1:12" ht="15.75" thickBot="1">
      <c r="A544" s="204" t="str">
        <f>IF(ISBLANK(Mat_Transport[[#This Row],[DATE]]),"",ROW(Mat_Transport[[#This Row],[NUM]])-ROW($A$19))</f>
        <v/>
      </c>
      <c r="B544" s="33"/>
      <c r="C544" s="98"/>
      <c r="D544" s="99"/>
      <c r="E544" s="98"/>
      <c r="F544" s="95"/>
      <c r="G544" s="27"/>
      <c r="H544" s="105"/>
      <c r="I544" s="111">
        <f>IF(Mat_Transport[[#This Row],[MOTIF]]="",0,Mat_Transport[[#This Row],[MONTANT HTVA REALISE]])</f>
        <v>0</v>
      </c>
      <c r="J544" s="32"/>
      <c r="L544" s="55">
        <f t="shared" si="10"/>
        <v>0</v>
      </c>
    </row>
    <row r="545" spans="1:12" ht="15.75" thickBot="1">
      <c r="A545" s="204" t="str">
        <f>IF(ISBLANK(Mat_Transport[[#This Row],[DATE]]),"",ROW(Mat_Transport[[#This Row],[NUM]])-ROW($A$19))</f>
        <v/>
      </c>
      <c r="B545" s="33"/>
      <c r="C545" s="98"/>
      <c r="D545" s="99"/>
      <c r="E545" s="98"/>
      <c r="F545" s="95"/>
      <c r="G545" s="27"/>
      <c r="H545" s="105"/>
      <c r="I545" s="111">
        <f>IF(Mat_Transport[[#This Row],[MOTIF]]="",0,Mat_Transport[[#This Row],[MONTANT HTVA REALISE]])</f>
        <v>0</v>
      </c>
      <c r="J545" s="32"/>
      <c r="L545" s="55">
        <f t="shared" si="10"/>
        <v>0</v>
      </c>
    </row>
    <row r="546" spans="1:12" ht="15.75" thickBot="1">
      <c r="A546" s="204" t="str">
        <f>IF(ISBLANK(Mat_Transport[[#This Row],[DATE]]),"",ROW(Mat_Transport[[#This Row],[NUM]])-ROW($A$19))</f>
        <v/>
      </c>
      <c r="B546" s="33"/>
      <c r="C546" s="98"/>
      <c r="D546" s="99"/>
      <c r="E546" s="98"/>
      <c r="F546" s="95"/>
      <c r="G546" s="27"/>
      <c r="H546" s="105"/>
      <c r="I546" s="111">
        <f>IF(Mat_Transport[[#This Row],[MOTIF]]="",0,Mat_Transport[[#This Row],[MONTANT HTVA REALISE]])</f>
        <v>0</v>
      </c>
      <c r="J546" s="32"/>
      <c r="L546" s="55">
        <f t="shared" si="10"/>
        <v>0</v>
      </c>
    </row>
    <row r="547" spans="1:12" ht="15.75" thickBot="1">
      <c r="A547" s="204" t="str">
        <f>IF(ISBLANK(Mat_Transport[[#This Row],[DATE]]),"",ROW(Mat_Transport[[#This Row],[NUM]])-ROW($A$19))</f>
        <v/>
      </c>
      <c r="B547" s="33"/>
      <c r="C547" s="98"/>
      <c r="D547" s="99"/>
      <c r="E547" s="98"/>
      <c r="F547" s="95"/>
      <c r="G547" s="27"/>
      <c r="H547" s="105"/>
      <c r="I547" s="111">
        <f>IF(Mat_Transport[[#This Row],[MOTIF]]="",0,Mat_Transport[[#This Row],[MONTANT HTVA REALISE]])</f>
        <v>0</v>
      </c>
      <c r="J547" s="32"/>
      <c r="L547" s="55">
        <f t="shared" si="10"/>
        <v>0</v>
      </c>
    </row>
    <row r="548" spans="1:12" ht="15.75" thickBot="1">
      <c r="A548" s="204" t="str">
        <f>IF(ISBLANK(Mat_Transport[[#This Row],[DATE]]),"",ROW(Mat_Transport[[#This Row],[NUM]])-ROW($A$19))</f>
        <v/>
      </c>
      <c r="B548" s="33"/>
      <c r="C548" s="98"/>
      <c r="D548" s="99"/>
      <c r="E548" s="98"/>
      <c r="F548" s="95"/>
      <c r="G548" s="27"/>
      <c r="H548" s="105"/>
      <c r="I548" s="111">
        <f>IF(Mat_Transport[[#This Row],[MOTIF]]="",0,Mat_Transport[[#This Row],[MONTANT HTVA REALISE]])</f>
        <v>0</v>
      </c>
      <c r="J548" s="32"/>
      <c r="L548" s="55">
        <f t="shared" si="10"/>
        <v>0</v>
      </c>
    </row>
    <row r="549" spans="1:12" ht="15.75" thickBot="1">
      <c r="A549" s="204" t="str">
        <f>IF(ISBLANK(Mat_Transport[[#This Row],[DATE]]),"",ROW(Mat_Transport[[#This Row],[NUM]])-ROW($A$19))</f>
        <v/>
      </c>
      <c r="B549" s="33"/>
      <c r="C549" s="98"/>
      <c r="D549" s="99"/>
      <c r="E549" s="98"/>
      <c r="F549" s="95"/>
      <c r="G549" s="27"/>
      <c r="H549" s="105"/>
      <c r="I549" s="111">
        <f>IF(Mat_Transport[[#This Row],[MOTIF]]="",0,Mat_Transport[[#This Row],[MONTANT HTVA REALISE]])</f>
        <v>0</v>
      </c>
      <c r="J549" s="32"/>
      <c r="L549" s="55">
        <f t="shared" si="10"/>
        <v>0</v>
      </c>
    </row>
    <row r="550" spans="1:12" ht="15.75" thickBot="1">
      <c r="A550" s="204" t="str">
        <f>IF(ISBLANK(Mat_Transport[[#This Row],[DATE]]),"",ROW(Mat_Transport[[#This Row],[NUM]])-ROW($A$19))</f>
        <v/>
      </c>
      <c r="B550" s="33"/>
      <c r="C550" s="98"/>
      <c r="D550" s="99"/>
      <c r="E550" s="98"/>
      <c r="F550" s="95"/>
      <c r="G550" s="27"/>
      <c r="H550" s="105"/>
      <c r="I550" s="111">
        <f>IF(Mat_Transport[[#This Row],[MOTIF]]="",0,Mat_Transport[[#This Row],[MONTANT HTVA REALISE]])</f>
        <v>0</v>
      </c>
      <c r="J550" s="32"/>
      <c r="L550" s="55">
        <f t="shared" si="10"/>
        <v>0</v>
      </c>
    </row>
    <row r="551" spans="1:12" ht="15.75" thickBot="1">
      <c r="A551" s="204" t="str">
        <f>IF(ISBLANK(Mat_Transport[[#This Row],[DATE]]),"",ROW(Mat_Transport[[#This Row],[NUM]])-ROW($A$19))</f>
        <v/>
      </c>
      <c r="B551" s="33"/>
      <c r="C551" s="98"/>
      <c r="D551" s="99"/>
      <c r="E551" s="98"/>
      <c r="F551" s="95"/>
      <c r="G551" s="27"/>
      <c r="H551" s="105"/>
      <c r="I551" s="111">
        <f>IF(Mat_Transport[[#This Row],[MOTIF]]="",0,Mat_Transport[[#This Row],[MONTANT HTVA REALISE]])</f>
        <v>0</v>
      </c>
      <c r="J551" s="32"/>
      <c r="L551" s="55">
        <f t="shared" si="10"/>
        <v>0</v>
      </c>
    </row>
    <row r="552" spans="1:12" ht="15.75" thickBot="1">
      <c r="A552" s="204" t="str">
        <f>IF(ISBLANK(Mat_Transport[[#This Row],[DATE]]),"",ROW(Mat_Transport[[#This Row],[NUM]])-ROW($A$19))</f>
        <v/>
      </c>
      <c r="B552" s="33"/>
      <c r="C552" s="98"/>
      <c r="D552" s="99"/>
      <c r="E552" s="98"/>
      <c r="F552" s="95"/>
      <c r="G552" s="27"/>
      <c r="H552" s="105"/>
      <c r="I552" s="111">
        <f>IF(Mat_Transport[[#This Row],[MOTIF]]="",0,Mat_Transport[[#This Row],[MONTANT HTVA REALISE]])</f>
        <v>0</v>
      </c>
      <c r="J552" s="32"/>
      <c r="L552" s="55">
        <f t="shared" si="10"/>
        <v>0</v>
      </c>
    </row>
    <row r="553" spans="1:12" ht="15.75" thickBot="1">
      <c r="A553" s="204" t="str">
        <f>IF(ISBLANK(Mat_Transport[[#This Row],[DATE]]),"",ROW(Mat_Transport[[#This Row],[NUM]])-ROW($A$19))</f>
        <v/>
      </c>
      <c r="B553" s="33"/>
      <c r="C553" s="98"/>
      <c r="D553" s="99"/>
      <c r="E553" s="98"/>
      <c r="F553" s="95"/>
      <c r="G553" s="27"/>
      <c r="H553" s="105"/>
      <c r="I553" s="111">
        <f>IF(Mat_Transport[[#This Row],[MOTIF]]="",0,Mat_Transport[[#This Row],[MONTANT HTVA REALISE]])</f>
        <v>0</v>
      </c>
      <c r="J553" s="32"/>
      <c r="L553" s="55">
        <f t="shared" si="10"/>
        <v>0</v>
      </c>
    </row>
    <row r="554" spans="1:12" ht="15.75" thickBot="1">
      <c r="A554" s="204" t="str">
        <f>IF(ISBLANK(Mat_Transport[[#This Row],[DATE]]),"",ROW(Mat_Transport[[#This Row],[NUM]])-ROW($A$19))</f>
        <v/>
      </c>
      <c r="B554" s="33"/>
      <c r="C554" s="98"/>
      <c r="D554" s="99"/>
      <c r="E554" s="98"/>
      <c r="F554" s="95"/>
      <c r="G554" s="27"/>
      <c r="H554" s="105"/>
      <c r="I554" s="111">
        <f>IF(Mat_Transport[[#This Row],[MOTIF]]="",0,Mat_Transport[[#This Row],[MONTANT HTVA REALISE]])</f>
        <v>0</v>
      </c>
      <c r="J554" s="32"/>
      <c r="L554" s="55">
        <f t="shared" si="10"/>
        <v>0</v>
      </c>
    </row>
    <row r="555" spans="1:12" ht="15.75" thickBot="1">
      <c r="A555" s="204" t="str">
        <f>IF(ISBLANK(Mat_Transport[[#This Row],[DATE]]),"",ROW(Mat_Transport[[#This Row],[NUM]])-ROW($A$19))</f>
        <v/>
      </c>
      <c r="B555" s="33"/>
      <c r="C555" s="98"/>
      <c r="D555" s="99"/>
      <c r="E555" s="98"/>
      <c r="F555" s="95"/>
      <c r="G555" s="27"/>
      <c r="H555" s="105"/>
      <c r="I555" s="111">
        <f>IF(Mat_Transport[[#This Row],[MOTIF]]="",0,Mat_Transport[[#This Row],[MONTANT HTVA REALISE]])</f>
        <v>0</v>
      </c>
      <c r="J555" s="32"/>
      <c r="L555" s="55">
        <f t="shared" si="10"/>
        <v>0</v>
      </c>
    </row>
    <row r="556" spans="1:12" ht="15.75" thickBot="1">
      <c r="A556" s="204" t="str">
        <f>IF(ISBLANK(Mat_Transport[[#This Row],[DATE]]),"",ROW(Mat_Transport[[#This Row],[NUM]])-ROW($A$19))</f>
        <v/>
      </c>
      <c r="B556" s="33"/>
      <c r="C556" s="98"/>
      <c r="D556" s="99"/>
      <c r="E556" s="98"/>
      <c r="F556" s="95"/>
      <c r="G556" s="27"/>
      <c r="H556" s="105"/>
      <c r="I556" s="111">
        <f>IF(Mat_Transport[[#This Row],[MOTIF]]="",0,Mat_Transport[[#This Row],[MONTANT HTVA REALISE]])</f>
        <v>0</v>
      </c>
      <c r="J556" s="32"/>
      <c r="L556" s="55">
        <f t="shared" si="10"/>
        <v>0</v>
      </c>
    </row>
    <row r="557" spans="1:12" ht="15.75" thickBot="1">
      <c r="A557" s="204" t="str">
        <f>IF(ISBLANK(Mat_Transport[[#This Row],[DATE]]),"",ROW(Mat_Transport[[#This Row],[NUM]])-ROW($A$19))</f>
        <v/>
      </c>
      <c r="B557" s="33"/>
      <c r="C557" s="98"/>
      <c r="D557" s="99"/>
      <c r="E557" s="98"/>
      <c r="F557" s="95"/>
      <c r="G557" s="27"/>
      <c r="H557" s="105"/>
      <c r="I557" s="111">
        <f>IF(Mat_Transport[[#This Row],[MOTIF]]="",0,Mat_Transport[[#This Row],[MONTANT HTVA REALISE]])</f>
        <v>0</v>
      </c>
      <c r="J557" s="32"/>
      <c r="L557" s="55">
        <f t="shared" si="10"/>
        <v>0</v>
      </c>
    </row>
    <row r="558" spans="1:12" ht="15.75" thickBot="1">
      <c r="A558" s="204" t="str">
        <f>IF(ISBLANK(Mat_Transport[[#This Row],[DATE]]),"",ROW(Mat_Transport[[#This Row],[NUM]])-ROW($A$19))</f>
        <v/>
      </c>
      <c r="B558" s="33"/>
      <c r="C558" s="98"/>
      <c r="D558" s="99"/>
      <c r="E558" s="98"/>
      <c r="F558" s="95"/>
      <c r="G558" s="27"/>
      <c r="H558" s="105"/>
      <c r="I558" s="111">
        <f>IF(Mat_Transport[[#This Row],[MOTIF]]="",0,Mat_Transport[[#This Row],[MONTANT HTVA REALISE]])</f>
        <v>0</v>
      </c>
      <c r="J558" s="32"/>
      <c r="L558" s="55">
        <f t="shared" si="10"/>
        <v>0</v>
      </c>
    </row>
    <row r="559" spans="1:12" ht="15.75" thickBot="1">
      <c r="A559" s="204" t="str">
        <f>IF(ISBLANK(Mat_Transport[[#This Row],[DATE]]),"",ROW(Mat_Transport[[#This Row],[NUM]])-ROW($A$19))</f>
        <v/>
      </c>
      <c r="B559" s="33"/>
      <c r="C559" s="98"/>
      <c r="D559" s="99"/>
      <c r="E559" s="98"/>
      <c r="F559" s="95"/>
      <c r="G559" s="27"/>
      <c r="H559" s="105"/>
      <c r="I559" s="111">
        <f>IF(Mat_Transport[[#This Row],[MOTIF]]="",0,Mat_Transport[[#This Row],[MONTANT HTVA REALISE]])</f>
        <v>0</v>
      </c>
      <c r="J559" s="32"/>
      <c r="L559" s="55">
        <f t="shared" si="10"/>
        <v>0</v>
      </c>
    </row>
    <row r="560" spans="1:12" ht="15.75" thickBot="1">
      <c r="A560" s="204" t="str">
        <f>IF(ISBLANK(Mat_Transport[[#This Row],[DATE]]),"",ROW(Mat_Transport[[#This Row],[NUM]])-ROW($A$19))</f>
        <v/>
      </c>
      <c r="B560" s="33"/>
      <c r="C560" s="98"/>
      <c r="D560" s="99"/>
      <c r="E560" s="98"/>
      <c r="F560" s="95"/>
      <c r="G560" s="27"/>
      <c r="H560" s="105"/>
      <c r="I560" s="111">
        <f>IF(Mat_Transport[[#This Row],[MOTIF]]="",0,Mat_Transport[[#This Row],[MONTANT HTVA REALISE]])</f>
        <v>0</v>
      </c>
      <c r="J560" s="32"/>
      <c r="L560" s="55">
        <f t="shared" si="10"/>
        <v>0</v>
      </c>
    </row>
    <row r="561" spans="1:12" ht="15.75" thickBot="1">
      <c r="A561" s="204" t="str">
        <f>IF(ISBLANK(Mat_Transport[[#This Row],[DATE]]),"",ROW(Mat_Transport[[#This Row],[NUM]])-ROW($A$19))</f>
        <v/>
      </c>
      <c r="B561" s="33"/>
      <c r="C561" s="98"/>
      <c r="D561" s="99"/>
      <c r="E561" s="98"/>
      <c r="F561" s="95"/>
      <c r="G561" s="27"/>
      <c r="H561" s="105"/>
      <c r="I561" s="111">
        <f>IF(Mat_Transport[[#This Row],[MOTIF]]="",0,Mat_Transport[[#This Row],[MONTANT HTVA REALISE]])</f>
        <v>0</v>
      </c>
      <c r="J561" s="32"/>
      <c r="L561" s="55">
        <f t="shared" si="10"/>
        <v>0</v>
      </c>
    </row>
    <row r="562" spans="1:12" ht="15.75" thickBot="1">
      <c r="A562" s="204" t="str">
        <f>IF(ISBLANK(Mat_Transport[[#This Row],[DATE]]),"",ROW(Mat_Transport[[#This Row],[NUM]])-ROW($A$19))</f>
        <v/>
      </c>
      <c r="B562" s="33"/>
      <c r="C562" s="98"/>
      <c r="D562" s="99"/>
      <c r="E562" s="98"/>
      <c r="F562" s="95"/>
      <c r="G562" s="27"/>
      <c r="H562" s="105"/>
      <c r="I562" s="111">
        <f>IF(Mat_Transport[[#This Row],[MOTIF]]="",0,Mat_Transport[[#This Row],[MONTANT HTVA REALISE]])</f>
        <v>0</v>
      </c>
      <c r="J562" s="32"/>
      <c r="L562" s="55">
        <f t="shared" si="10"/>
        <v>0</v>
      </c>
    </row>
    <row r="563" spans="1:12" ht="15.75" thickBot="1">
      <c r="A563" s="204" t="str">
        <f>IF(ISBLANK(Mat_Transport[[#This Row],[DATE]]),"",ROW(Mat_Transport[[#This Row],[NUM]])-ROW($A$19))</f>
        <v/>
      </c>
      <c r="B563" s="33"/>
      <c r="C563" s="98"/>
      <c r="D563" s="99"/>
      <c r="E563" s="98"/>
      <c r="F563" s="95"/>
      <c r="G563" s="27"/>
      <c r="H563" s="105"/>
      <c r="I563" s="111">
        <f>IF(Mat_Transport[[#This Row],[MOTIF]]="",0,Mat_Transport[[#This Row],[MONTANT HTVA REALISE]])</f>
        <v>0</v>
      </c>
      <c r="J563" s="32"/>
      <c r="L563" s="55">
        <f t="shared" si="10"/>
        <v>0</v>
      </c>
    </row>
    <row r="564" spans="1:12" ht="15.75" thickBot="1">
      <c r="A564" s="204" t="str">
        <f>IF(ISBLANK(Mat_Transport[[#This Row],[DATE]]),"",ROW(Mat_Transport[[#This Row],[NUM]])-ROW($A$19))</f>
        <v/>
      </c>
      <c r="B564" s="33"/>
      <c r="C564" s="98"/>
      <c r="D564" s="99"/>
      <c r="E564" s="98"/>
      <c r="F564" s="95"/>
      <c r="G564" s="27"/>
      <c r="H564" s="105"/>
      <c r="I564" s="111">
        <f>IF(Mat_Transport[[#This Row],[MOTIF]]="",0,Mat_Transport[[#This Row],[MONTANT HTVA REALISE]])</f>
        <v>0</v>
      </c>
      <c r="J564" s="32"/>
      <c r="L564" s="55">
        <f t="shared" si="10"/>
        <v>0</v>
      </c>
    </row>
    <row r="565" spans="1:12" ht="15.75" thickBot="1">
      <c r="A565" s="204" t="str">
        <f>IF(ISBLANK(Mat_Transport[[#This Row],[DATE]]),"",ROW(Mat_Transport[[#This Row],[NUM]])-ROW($A$19))</f>
        <v/>
      </c>
      <c r="B565" s="33"/>
      <c r="C565" s="98"/>
      <c r="D565" s="99"/>
      <c r="E565" s="98"/>
      <c r="F565" s="95"/>
      <c r="G565" s="27"/>
      <c r="H565" s="105"/>
      <c r="I565" s="111">
        <f>IF(Mat_Transport[[#This Row],[MOTIF]]="",0,Mat_Transport[[#This Row],[MONTANT HTVA REALISE]])</f>
        <v>0</v>
      </c>
      <c r="J565" s="32"/>
      <c r="L565" s="55">
        <f t="shared" si="10"/>
        <v>0</v>
      </c>
    </row>
    <row r="566" spans="1:12" ht="15.75" thickBot="1">
      <c r="A566" s="204" t="str">
        <f>IF(ISBLANK(Mat_Transport[[#This Row],[DATE]]),"",ROW(Mat_Transport[[#This Row],[NUM]])-ROW($A$19))</f>
        <v/>
      </c>
      <c r="B566" s="33"/>
      <c r="C566" s="98"/>
      <c r="D566" s="99"/>
      <c r="E566" s="98"/>
      <c r="F566" s="95"/>
      <c r="G566" s="27"/>
      <c r="H566" s="105"/>
      <c r="I566" s="111">
        <f>IF(Mat_Transport[[#This Row],[MOTIF]]="",0,Mat_Transport[[#This Row],[MONTANT HTVA REALISE]])</f>
        <v>0</v>
      </c>
      <c r="J566" s="32"/>
      <c r="L566" s="55">
        <f t="shared" si="10"/>
        <v>0</v>
      </c>
    </row>
    <row r="567" spans="1:12" ht="15.75" thickBot="1">
      <c r="A567" s="204" t="str">
        <f>IF(ISBLANK(Mat_Transport[[#This Row],[DATE]]),"",ROW(Mat_Transport[[#This Row],[NUM]])-ROW($A$19))</f>
        <v/>
      </c>
      <c r="B567" s="33"/>
      <c r="C567" s="98"/>
      <c r="D567" s="99"/>
      <c r="E567" s="98"/>
      <c r="F567" s="95"/>
      <c r="G567" s="27"/>
      <c r="H567" s="105"/>
      <c r="I567" s="111">
        <f>IF(Mat_Transport[[#This Row],[MOTIF]]="",0,Mat_Transport[[#This Row],[MONTANT HTVA REALISE]])</f>
        <v>0</v>
      </c>
      <c r="J567" s="32"/>
      <c r="L567" s="55">
        <f t="shared" si="10"/>
        <v>0</v>
      </c>
    </row>
    <row r="568" spans="1:12" ht="15.75" thickBot="1">
      <c r="A568" s="204" t="str">
        <f>IF(ISBLANK(Mat_Transport[[#This Row],[DATE]]),"",ROW(Mat_Transport[[#This Row],[NUM]])-ROW($A$19))</f>
        <v/>
      </c>
      <c r="B568" s="33"/>
      <c r="C568" s="98"/>
      <c r="D568" s="99"/>
      <c r="E568" s="98"/>
      <c r="F568" s="95"/>
      <c r="G568" s="27"/>
      <c r="H568" s="105"/>
      <c r="I568" s="111">
        <f>IF(Mat_Transport[[#This Row],[MOTIF]]="",0,Mat_Transport[[#This Row],[MONTANT HTVA REALISE]])</f>
        <v>0</v>
      </c>
      <c r="J568" s="32"/>
      <c r="L568" s="55">
        <f t="shared" si="10"/>
        <v>0</v>
      </c>
    </row>
    <row r="569" spans="1:12" ht="15.75" thickBot="1">
      <c r="A569" s="204" t="str">
        <f>IF(ISBLANK(Mat_Transport[[#This Row],[DATE]]),"",ROW(Mat_Transport[[#This Row],[NUM]])-ROW($A$19))</f>
        <v/>
      </c>
      <c r="B569" s="33"/>
      <c r="C569" s="98"/>
      <c r="D569" s="99"/>
      <c r="E569" s="98"/>
      <c r="F569" s="95"/>
      <c r="G569" s="27"/>
      <c r="H569" s="105"/>
      <c r="I569" s="111">
        <f>IF(Mat_Transport[[#This Row],[MOTIF]]="",0,Mat_Transport[[#This Row],[MONTANT HTVA REALISE]])</f>
        <v>0</v>
      </c>
      <c r="J569" s="32"/>
      <c r="L569" s="55">
        <f t="shared" si="10"/>
        <v>0</v>
      </c>
    </row>
    <row r="570" spans="1:12" ht="15.75" thickBot="1">
      <c r="A570" s="204" t="str">
        <f>IF(ISBLANK(Mat_Transport[[#This Row],[DATE]]),"",ROW(Mat_Transport[[#This Row],[NUM]])-ROW($A$19))</f>
        <v/>
      </c>
      <c r="B570" s="33"/>
      <c r="C570" s="98"/>
      <c r="D570" s="99"/>
      <c r="E570" s="98"/>
      <c r="F570" s="95"/>
      <c r="G570" s="27"/>
      <c r="H570" s="105"/>
      <c r="I570" s="111">
        <f>IF(Mat_Transport[[#This Row],[MOTIF]]="",0,Mat_Transport[[#This Row],[MONTANT HTVA REALISE]])</f>
        <v>0</v>
      </c>
      <c r="J570" s="32"/>
      <c r="L570" s="55">
        <f t="shared" si="10"/>
        <v>0</v>
      </c>
    </row>
    <row r="571" spans="1:12" ht="15.75" thickBot="1">
      <c r="A571" s="204" t="str">
        <f>IF(ISBLANK(Mat_Transport[[#This Row],[DATE]]),"",ROW(Mat_Transport[[#This Row],[NUM]])-ROW($A$19))</f>
        <v/>
      </c>
      <c r="B571" s="33"/>
      <c r="C571" s="98"/>
      <c r="D571" s="99"/>
      <c r="E571" s="98"/>
      <c r="F571" s="95"/>
      <c r="G571" s="27"/>
      <c r="H571" s="105"/>
      <c r="I571" s="111">
        <f>IF(Mat_Transport[[#This Row],[MOTIF]]="",0,Mat_Transport[[#This Row],[MONTANT HTVA REALISE]])</f>
        <v>0</v>
      </c>
      <c r="J571" s="32"/>
      <c r="L571" s="55">
        <f t="shared" si="10"/>
        <v>0</v>
      </c>
    </row>
    <row r="572" spans="1:12" ht="15.75" thickBot="1">
      <c r="A572" s="204" t="str">
        <f>IF(ISBLANK(Mat_Transport[[#This Row],[DATE]]),"",ROW(Mat_Transport[[#This Row],[NUM]])-ROW($A$19))</f>
        <v/>
      </c>
      <c r="B572" s="33"/>
      <c r="C572" s="98"/>
      <c r="D572" s="99"/>
      <c r="E572" s="98"/>
      <c r="F572" s="95"/>
      <c r="G572" s="27"/>
      <c r="H572" s="105"/>
      <c r="I572" s="111">
        <f>IF(Mat_Transport[[#This Row],[MOTIF]]="",0,Mat_Transport[[#This Row],[MONTANT HTVA REALISE]])</f>
        <v>0</v>
      </c>
      <c r="J572" s="32"/>
      <c r="L572" s="55">
        <f t="shared" si="10"/>
        <v>0</v>
      </c>
    </row>
    <row r="573" spans="1:12" ht="15.75" thickBot="1">
      <c r="A573" s="204" t="str">
        <f>IF(ISBLANK(Mat_Transport[[#This Row],[DATE]]),"",ROW(Mat_Transport[[#This Row],[NUM]])-ROW($A$19))</f>
        <v/>
      </c>
      <c r="B573" s="33"/>
      <c r="C573" s="98"/>
      <c r="D573" s="99"/>
      <c r="E573" s="98"/>
      <c r="F573" s="95"/>
      <c r="G573" s="27"/>
      <c r="H573" s="105"/>
      <c r="I573" s="111">
        <f>IF(Mat_Transport[[#This Row],[MOTIF]]="",0,Mat_Transport[[#This Row],[MONTANT HTVA REALISE]])</f>
        <v>0</v>
      </c>
      <c r="J573" s="32"/>
      <c r="L573" s="55">
        <f t="shared" si="10"/>
        <v>0</v>
      </c>
    </row>
    <row r="574" spans="1:12" ht="15.75" thickBot="1">
      <c r="A574" s="204" t="str">
        <f>IF(ISBLANK(Mat_Transport[[#This Row],[DATE]]),"",ROW(Mat_Transport[[#This Row],[NUM]])-ROW($A$19))</f>
        <v/>
      </c>
      <c r="B574" s="33"/>
      <c r="C574" s="98"/>
      <c r="D574" s="99"/>
      <c r="E574" s="98"/>
      <c r="F574" s="95"/>
      <c r="G574" s="27"/>
      <c r="H574" s="105"/>
      <c r="I574" s="111">
        <f>IF(Mat_Transport[[#This Row],[MOTIF]]="",0,Mat_Transport[[#This Row],[MONTANT HTVA REALISE]])</f>
        <v>0</v>
      </c>
      <c r="J574" s="32"/>
      <c r="L574" s="55">
        <f t="shared" si="10"/>
        <v>0</v>
      </c>
    </row>
    <row r="575" spans="1:12" ht="15.75" thickBot="1">
      <c r="A575" s="204" t="str">
        <f>IF(ISBLANK(Mat_Transport[[#This Row],[DATE]]),"",ROW(Mat_Transport[[#This Row],[NUM]])-ROW($A$19))</f>
        <v/>
      </c>
      <c r="B575" s="33"/>
      <c r="C575" s="98"/>
      <c r="D575" s="99"/>
      <c r="E575" s="98"/>
      <c r="F575" s="95"/>
      <c r="G575" s="27"/>
      <c r="H575" s="105"/>
      <c r="I575" s="111">
        <f>IF(Mat_Transport[[#This Row],[MOTIF]]="",0,Mat_Transport[[#This Row],[MONTANT HTVA REALISE]])</f>
        <v>0</v>
      </c>
      <c r="J575" s="32"/>
      <c r="L575" s="55">
        <f t="shared" si="10"/>
        <v>0</v>
      </c>
    </row>
    <row r="576" spans="1:12" ht="15.75" thickBot="1">
      <c r="A576" s="204" t="str">
        <f>IF(ISBLANK(Mat_Transport[[#This Row],[DATE]]),"",ROW(Mat_Transport[[#This Row],[NUM]])-ROW($A$19))</f>
        <v/>
      </c>
      <c r="B576" s="33"/>
      <c r="C576" s="98"/>
      <c r="D576" s="99"/>
      <c r="E576" s="98"/>
      <c r="F576" s="95"/>
      <c r="G576" s="27"/>
      <c r="H576" s="105"/>
      <c r="I576" s="111">
        <f>IF(Mat_Transport[[#This Row],[MOTIF]]="",0,Mat_Transport[[#This Row],[MONTANT HTVA REALISE]])</f>
        <v>0</v>
      </c>
      <c r="J576" s="32"/>
      <c r="L576" s="55">
        <f t="shared" si="10"/>
        <v>0</v>
      </c>
    </row>
    <row r="577" spans="1:12" ht="15.75" thickBot="1">
      <c r="A577" s="204" t="str">
        <f>IF(ISBLANK(Mat_Transport[[#This Row],[DATE]]),"",ROW(Mat_Transport[[#This Row],[NUM]])-ROW($A$19))</f>
        <v/>
      </c>
      <c r="B577" s="33"/>
      <c r="C577" s="98"/>
      <c r="D577" s="99"/>
      <c r="E577" s="98"/>
      <c r="F577" s="95"/>
      <c r="G577" s="27"/>
      <c r="H577" s="105"/>
      <c r="I577" s="111">
        <f>IF(Mat_Transport[[#This Row],[MOTIF]]="",0,Mat_Transport[[#This Row],[MONTANT HTVA REALISE]])</f>
        <v>0</v>
      </c>
      <c r="J577" s="32"/>
      <c r="L577" s="55">
        <f t="shared" si="10"/>
        <v>0</v>
      </c>
    </row>
    <row r="578" spans="1:12" ht="15.75" thickBot="1">
      <c r="A578" s="204" t="str">
        <f>IF(ISBLANK(Mat_Transport[[#This Row],[DATE]]),"",ROW(Mat_Transport[[#This Row],[NUM]])-ROW($A$19))</f>
        <v/>
      </c>
      <c r="B578" s="33"/>
      <c r="C578" s="98"/>
      <c r="D578" s="99"/>
      <c r="E578" s="98"/>
      <c r="F578" s="95"/>
      <c r="G578" s="27"/>
      <c r="H578" s="105"/>
      <c r="I578" s="111">
        <f>IF(Mat_Transport[[#This Row],[MOTIF]]="",0,Mat_Transport[[#This Row],[MONTANT HTVA REALISE]])</f>
        <v>0</v>
      </c>
      <c r="J578" s="32"/>
      <c r="L578" s="55">
        <f t="shared" si="10"/>
        <v>0</v>
      </c>
    </row>
    <row r="579" spans="1:12" ht="15.75" thickBot="1">
      <c r="A579" s="204" t="str">
        <f>IF(ISBLANK(Mat_Transport[[#This Row],[DATE]]),"",ROW(Mat_Transport[[#This Row],[NUM]])-ROW($A$19))</f>
        <v/>
      </c>
      <c r="B579" s="33"/>
      <c r="C579" s="98"/>
      <c r="D579" s="99"/>
      <c r="E579" s="98"/>
      <c r="F579" s="95"/>
      <c r="G579" s="27"/>
      <c r="H579" s="105"/>
      <c r="I579" s="111">
        <f>IF(Mat_Transport[[#This Row],[MOTIF]]="",0,Mat_Transport[[#This Row],[MONTANT HTVA REALISE]])</f>
        <v>0</v>
      </c>
      <c r="J579" s="32"/>
      <c r="L579" s="55">
        <f t="shared" si="10"/>
        <v>0</v>
      </c>
    </row>
    <row r="580" spans="1:12" ht="15.75" thickBot="1">
      <c r="A580" s="204" t="str">
        <f>IF(ISBLANK(Mat_Transport[[#This Row],[DATE]]),"",ROW(Mat_Transport[[#This Row],[NUM]])-ROW($A$19))</f>
        <v/>
      </c>
      <c r="B580" s="33"/>
      <c r="C580" s="98"/>
      <c r="D580" s="99"/>
      <c r="E580" s="98"/>
      <c r="F580" s="95"/>
      <c r="G580" s="27"/>
      <c r="H580" s="105"/>
      <c r="I580" s="111">
        <f>IF(Mat_Transport[[#This Row],[MOTIF]]="",0,Mat_Transport[[#This Row],[MONTANT HTVA REALISE]])</f>
        <v>0</v>
      </c>
      <c r="J580" s="32"/>
      <c r="L580" s="55">
        <f t="shared" si="10"/>
        <v>0</v>
      </c>
    </row>
    <row r="581" spans="1:12" ht="15.75" thickBot="1">
      <c r="A581" s="204" t="str">
        <f>IF(ISBLANK(Mat_Transport[[#This Row],[DATE]]),"",ROW(Mat_Transport[[#This Row],[NUM]])-ROW($A$19))</f>
        <v/>
      </c>
      <c r="B581" s="33"/>
      <c r="C581" s="98"/>
      <c r="D581" s="99"/>
      <c r="E581" s="98"/>
      <c r="F581" s="95"/>
      <c r="G581" s="27"/>
      <c r="H581" s="105"/>
      <c r="I581" s="111">
        <f>IF(Mat_Transport[[#This Row],[MOTIF]]="",0,Mat_Transport[[#This Row],[MONTANT HTVA REALISE]])</f>
        <v>0</v>
      </c>
      <c r="J581" s="32"/>
      <c r="L581" s="55">
        <f t="shared" si="10"/>
        <v>0</v>
      </c>
    </row>
    <row r="582" spans="1:12" ht="15.75" thickBot="1">
      <c r="A582" s="204" t="str">
        <f>IF(ISBLANK(Mat_Transport[[#This Row],[DATE]]),"",ROW(Mat_Transport[[#This Row],[NUM]])-ROW($A$19))</f>
        <v/>
      </c>
      <c r="B582" s="33"/>
      <c r="C582" s="98"/>
      <c r="D582" s="99"/>
      <c r="E582" s="98"/>
      <c r="F582" s="95"/>
      <c r="G582" s="27"/>
      <c r="H582" s="105"/>
      <c r="I582" s="111">
        <f>IF(Mat_Transport[[#This Row],[MOTIF]]="",0,Mat_Transport[[#This Row],[MONTANT HTVA REALISE]])</f>
        <v>0</v>
      </c>
      <c r="J582" s="32"/>
      <c r="L582" s="55">
        <f t="shared" si="10"/>
        <v>0</v>
      </c>
    </row>
    <row r="583" spans="1:12" ht="15.75" thickBot="1">
      <c r="A583" s="204" t="str">
        <f>IF(ISBLANK(Mat_Transport[[#This Row],[DATE]]),"",ROW(Mat_Transport[[#This Row],[NUM]])-ROW($A$19))</f>
        <v/>
      </c>
      <c r="B583" s="33"/>
      <c r="C583" s="98"/>
      <c r="D583" s="99"/>
      <c r="E583" s="98"/>
      <c r="F583" s="95"/>
      <c r="G583" s="27"/>
      <c r="H583" s="105"/>
      <c r="I583" s="111">
        <f>IF(Mat_Transport[[#This Row],[MOTIF]]="",0,Mat_Transport[[#This Row],[MONTANT HTVA REALISE]])</f>
        <v>0</v>
      </c>
      <c r="J583" s="32"/>
      <c r="L583" s="55">
        <f t="shared" si="10"/>
        <v>0</v>
      </c>
    </row>
    <row r="584" spans="1:12" ht="15.75" thickBot="1">
      <c r="A584" s="204" t="str">
        <f>IF(ISBLANK(Mat_Transport[[#This Row],[DATE]]),"",ROW(Mat_Transport[[#This Row],[NUM]])-ROW($A$19))</f>
        <v/>
      </c>
      <c r="B584" s="33"/>
      <c r="C584" s="98"/>
      <c r="D584" s="99"/>
      <c r="E584" s="98"/>
      <c r="F584" s="95"/>
      <c r="G584" s="27"/>
      <c r="H584" s="105"/>
      <c r="I584" s="111">
        <f>IF(Mat_Transport[[#This Row],[MOTIF]]="",0,Mat_Transport[[#This Row],[MONTANT HTVA REALISE]])</f>
        <v>0</v>
      </c>
      <c r="J584" s="32"/>
      <c r="L584" s="55">
        <f t="shared" si="10"/>
        <v>0</v>
      </c>
    </row>
    <row r="585" spans="1:12" ht="15.75" thickBot="1">
      <c r="A585" s="204" t="str">
        <f>IF(ISBLANK(Mat_Transport[[#This Row],[DATE]]),"",ROW(Mat_Transport[[#This Row],[NUM]])-ROW($A$19))</f>
        <v/>
      </c>
      <c r="B585" s="33"/>
      <c r="C585" s="98"/>
      <c r="D585" s="99"/>
      <c r="E585" s="98"/>
      <c r="F585" s="95"/>
      <c r="G585" s="27"/>
      <c r="H585" s="105"/>
      <c r="I585" s="111">
        <f>IF(Mat_Transport[[#This Row],[MOTIF]]="",0,Mat_Transport[[#This Row],[MONTANT HTVA REALISE]])</f>
        <v>0</v>
      </c>
      <c r="J585" s="32"/>
      <c r="L585" s="55">
        <f t="shared" si="10"/>
        <v>0</v>
      </c>
    </row>
    <row r="586" spans="1:12" ht="15.75" thickBot="1">
      <c r="A586" s="204" t="str">
        <f>IF(ISBLANK(Mat_Transport[[#This Row],[DATE]]),"",ROW(Mat_Transport[[#This Row],[NUM]])-ROW($A$19))</f>
        <v/>
      </c>
      <c r="B586" s="33"/>
      <c r="C586" s="98"/>
      <c r="D586" s="99"/>
      <c r="E586" s="98"/>
      <c r="F586" s="95"/>
      <c r="G586" s="27"/>
      <c r="H586" s="105"/>
      <c r="I586" s="111">
        <f>IF(Mat_Transport[[#This Row],[MOTIF]]="",0,Mat_Transport[[#This Row],[MONTANT HTVA REALISE]])</f>
        <v>0</v>
      </c>
      <c r="J586" s="32"/>
      <c r="L586" s="55">
        <f t="shared" si="10"/>
        <v>0</v>
      </c>
    </row>
    <row r="587" spans="1:12" ht="15.75" thickBot="1">
      <c r="A587" s="204" t="str">
        <f>IF(ISBLANK(Mat_Transport[[#This Row],[DATE]]),"",ROW(Mat_Transport[[#This Row],[NUM]])-ROW($A$19))</f>
        <v/>
      </c>
      <c r="B587" s="33"/>
      <c r="C587" s="98"/>
      <c r="D587" s="99"/>
      <c r="E587" s="98"/>
      <c r="F587" s="95"/>
      <c r="G587" s="27"/>
      <c r="H587" s="105"/>
      <c r="I587" s="111">
        <f>IF(Mat_Transport[[#This Row],[MOTIF]]="",0,Mat_Transport[[#This Row],[MONTANT HTVA REALISE]])</f>
        <v>0</v>
      </c>
      <c r="J587" s="32"/>
      <c r="L587" s="55">
        <f t="shared" si="10"/>
        <v>0</v>
      </c>
    </row>
    <row r="588" spans="1:12" ht="15.75" thickBot="1">
      <c r="A588" s="204" t="str">
        <f>IF(ISBLANK(Mat_Transport[[#This Row],[DATE]]),"",ROW(Mat_Transport[[#This Row],[NUM]])-ROW($A$19))</f>
        <v/>
      </c>
      <c r="B588" s="33"/>
      <c r="C588" s="98"/>
      <c r="D588" s="99"/>
      <c r="E588" s="98"/>
      <c r="F588" s="95"/>
      <c r="G588" s="27"/>
      <c r="H588" s="105"/>
      <c r="I588" s="111">
        <f>IF(Mat_Transport[[#This Row],[MOTIF]]="",0,Mat_Transport[[#This Row],[MONTANT HTVA REALISE]])</f>
        <v>0</v>
      </c>
      <c r="J588" s="32"/>
      <c r="L588" s="55">
        <f t="shared" si="10"/>
        <v>0</v>
      </c>
    </row>
    <row r="589" spans="1:12" ht="15.75" thickBot="1">
      <c r="A589" s="204" t="str">
        <f>IF(ISBLANK(Mat_Transport[[#This Row],[DATE]]),"",ROW(Mat_Transport[[#This Row],[NUM]])-ROW($A$19))</f>
        <v/>
      </c>
      <c r="B589" s="33"/>
      <c r="C589" s="98"/>
      <c r="D589" s="99"/>
      <c r="E589" s="98"/>
      <c r="F589" s="95"/>
      <c r="G589" s="27"/>
      <c r="H589" s="105"/>
      <c r="I589" s="111">
        <f>IF(Mat_Transport[[#This Row],[MOTIF]]="",0,Mat_Transport[[#This Row],[MONTANT HTVA REALISE]])</f>
        <v>0</v>
      </c>
      <c r="J589" s="32"/>
      <c r="L589" s="55">
        <f t="shared" si="10"/>
        <v>0</v>
      </c>
    </row>
    <row r="590" spans="1:12" ht="15.75" thickBot="1">
      <c r="A590" s="204" t="str">
        <f>IF(ISBLANK(Mat_Transport[[#This Row],[DATE]]),"",ROW(Mat_Transport[[#This Row],[NUM]])-ROW($A$19))</f>
        <v/>
      </c>
      <c r="B590" s="33"/>
      <c r="C590" s="98"/>
      <c r="D590" s="99"/>
      <c r="E590" s="98"/>
      <c r="F590" s="95"/>
      <c r="G590" s="27"/>
      <c r="H590" s="105"/>
      <c r="I590" s="111">
        <f>IF(Mat_Transport[[#This Row],[MOTIF]]="",0,Mat_Transport[[#This Row],[MONTANT HTVA REALISE]])</f>
        <v>0</v>
      </c>
      <c r="J590" s="32"/>
      <c r="L590" s="55">
        <f t="shared" si="10"/>
        <v>0</v>
      </c>
    </row>
    <row r="591" spans="1:12" ht="15.75" thickBot="1">
      <c r="A591" s="204" t="str">
        <f>IF(ISBLANK(Mat_Transport[[#This Row],[DATE]]),"",ROW(Mat_Transport[[#This Row],[NUM]])-ROW($A$19))</f>
        <v/>
      </c>
      <c r="B591" s="33"/>
      <c r="C591" s="98"/>
      <c r="D591" s="99"/>
      <c r="E591" s="98"/>
      <c r="F591" s="95"/>
      <c r="G591" s="27"/>
      <c r="H591" s="105"/>
      <c r="I591" s="111">
        <f>IF(Mat_Transport[[#This Row],[MOTIF]]="",0,Mat_Transport[[#This Row],[MONTANT HTVA REALISE]])</f>
        <v>0</v>
      </c>
      <c r="J591" s="32"/>
      <c r="L591" s="55">
        <f t="shared" si="10"/>
        <v>0</v>
      </c>
    </row>
    <row r="592" spans="1:12" ht="15.75" thickBot="1">
      <c r="A592" s="204" t="str">
        <f>IF(ISBLANK(Mat_Transport[[#This Row],[DATE]]),"",ROW(Mat_Transport[[#This Row],[NUM]])-ROW($A$19))</f>
        <v/>
      </c>
      <c r="B592" s="33"/>
      <c r="C592" s="98"/>
      <c r="D592" s="99"/>
      <c r="E592" s="98"/>
      <c r="F592" s="95"/>
      <c r="G592" s="27"/>
      <c r="H592" s="105"/>
      <c r="I592" s="111">
        <f>IF(Mat_Transport[[#This Row],[MOTIF]]="",0,Mat_Transport[[#This Row],[MONTANT HTVA REALISE]])</f>
        <v>0</v>
      </c>
      <c r="J592" s="32"/>
      <c r="L592" s="55">
        <f t="shared" si="10"/>
        <v>0</v>
      </c>
    </row>
    <row r="593" spans="1:12" ht="15.75" thickBot="1">
      <c r="A593" s="204" t="str">
        <f>IF(ISBLANK(Mat_Transport[[#This Row],[DATE]]),"",ROW(Mat_Transport[[#This Row],[NUM]])-ROW($A$19))</f>
        <v/>
      </c>
      <c r="B593" s="33"/>
      <c r="C593" s="98"/>
      <c r="D593" s="99"/>
      <c r="E593" s="98"/>
      <c r="F593" s="95"/>
      <c r="G593" s="27"/>
      <c r="H593" s="105"/>
      <c r="I593" s="111">
        <f>IF(Mat_Transport[[#This Row],[MOTIF]]="",0,Mat_Transport[[#This Row],[MONTANT HTVA REALISE]])</f>
        <v>0</v>
      </c>
      <c r="J593" s="32"/>
      <c r="L593" s="55">
        <f t="shared" si="10"/>
        <v>0</v>
      </c>
    </row>
    <row r="594" spans="1:12" ht="15.75" thickBot="1">
      <c r="A594" s="204" t="str">
        <f>IF(ISBLANK(Mat_Transport[[#This Row],[DATE]]),"",ROW(Mat_Transport[[#This Row],[NUM]])-ROW($A$19))</f>
        <v/>
      </c>
      <c r="B594" s="33"/>
      <c r="C594" s="98"/>
      <c r="D594" s="99"/>
      <c r="E594" s="98"/>
      <c r="F594" s="95"/>
      <c r="G594" s="27"/>
      <c r="H594" s="105"/>
      <c r="I594" s="111">
        <f>IF(Mat_Transport[[#This Row],[MOTIF]]="",0,Mat_Transport[[#This Row],[MONTANT HTVA REALISE]])</f>
        <v>0</v>
      </c>
      <c r="J594" s="32"/>
      <c r="L594" s="55">
        <f t="shared" si="10"/>
        <v>0</v>
      </c>
    </row>
    <row r="595" spans="1:12" ht="15.75" thickBot="1">
      <c r="A595" s="204" t="str">
        <f>IF(ISBLANK(Mat_Transport[[#This Row],[DATE]]),"",ROW(Mat_Transport[[#This Row],[NUM]])-ROW($A$19))</f>
        <v/>
      </c>
      <c r="B595" s="33"/>
      <c r="C595" s="98"/>
      <c r="D595" s="99"/>
      <c r="E595" s="98"/>
      <c r="F595" s="95"/>
      <c r="G595" s="27"/>
      <c r="H595" s="105"/>
      <c r="I595" s="111">
        <f>IF(Mat_Transport[[#This Row],[MOTIF]]="",0,Mat_Transport[[#This Row],[MONTANT HTVA REALISE]])</f>
        <v>0</v>
      </c>
      <c r="J595" s="32"/>
      <c r="L595" s="55">
        <f t="shared" si="10"/>
        <v>0</v>
      </c>
    </row>
    <row r="596" spans="1:12" ht="15.75" thickBot="1">
      <c r="A596" s="204" t="str">
        <f>IF(ISBLANK(Mat_Transport[[#This Row],[DATE]]),"",ROW(Mat_Transport[[#This Row],[NUM]])-ROW($A$19))</f>
        <v/>
      </c>
      <c r="B596" s="33"/>
      <c r="C596" s="98"/>
      <c r="D596" s="99"/>
      <c r="E596" s="98"/>
      <c r="F596" s="95"/>
      <c r="G596" s="27"/>
      <c r="H596" s="105"/>
      <c r="I596" s="111">
        <f>IF(Mat_Transport[[#This Row],[MOTIF]]="",0,Mat_Transport[[#This Row],[MONTANT HTVA REALISE]])</f>
        <v>0</v>
      </c>
      <c r="J596" s="32"/>
      <c r="L596" s="55">
        <f t="shared" si="10"/>
        <v>0</v>
      </c>
    </row>
    <row r="597" spans="1:12" ht="15.75" thickBot="1">
      <c r="A597" s="204" t="str">
        <f>IF(ISBLANK(Mat_Transport[[#This Row],[DATE]]),"",ROW(Mat_Transport[[#This Row],[NUM]])-ROW($A$19))</f>
        <v/>
      </c>
      <c r="B597" s="33"/>
      <c r="C597" s="98"/>
      <c r="D597" s="99"/>
      <c r="E597" s="98"/>
      <c r="F597" s="95"/>
      <c r="G597" s="27"/>
      <c r="H597" s="105"/>
      <c r="I597" s="111">
        <f>IF(Mat_Transport[[#This Row],[MOTIF]]="",0,Mat_Transport[[#This Row],[MONTANT HTVA REALISE]])</f>
        <v>0</v>
      </c>
      <c r="J597" s="32"/>
      <c r="L597" s="55">
        <f t="shared" si="10"/>
        <v>0</v>
      </c>
    </row>
    <row r="598" spans="1:12" ht="15.75" thickBot="1">
      <c r="A598" s="204" t="str">
        <f>IF(ISBLANK(Mat_Transport[[#This Row],[DATE]]),"",ROW(Mat_Transport[[#This Row],[NUM]])-ROW($A$19))</f>
        <v/>
      </c>
      <c r="B598" s="33"/>
      <c r="C598" s="98"/>
      <c r="D598" s="99"/>
      <c r="E598" s="98"/>
      <c r="F598" s="95"/>
      <c r="G598" s="27"/>
      <c r="H598" s="105"/>
      <c r="I598" s="111">
        <f>IF(Mat_Transport[[#This Row],[MOTIF]]="",0,Mat_Transport[[#This Row],[MONTANT HTVA REALISE]])</f>
        <v>0</v>
      </c>
      <c r="J598" s="32"/>
      <c r="L598" s="55">
        <f t="shared" si="10"/>
        <v>0</v>
      </c>
    </row>
    <row r="599" spans="1:12" ht="15.75" thickBot="1">
      <c r="A599" s="204" t="str">
        <f>IF(ISBLANK(Mat_Transport[[#This Row],[DATE]]),"",ROW(Mat_Transport[[#This Row],[NUM]])-ROW($A$19))</f>
        <v/>
      </c>
      <c r="B599" s="33"/>
      <c r="C599" s="98"/>
      <c r="D599" s="99"/>
      <c r="E599" s="98"/>
      <c r="F599" s="95"/>
      <c r="G599" s="27"/>
      <c r="H599" s="105"/>
      <c r="I599" s="111">
        <f>IF(Mat_Transport[[#This Row],[MOTIF]]="",0,Mat_Transport[[#This Row],[MONTANT HTVA REALISE]])</f>
        <v>0</v>
      </c>
      <c r="J599" s="32"/>
      <c r="L599" s="55">
        <f t="shared" si="10"/>
        <v>0</v>
      </c>
    </row>
    <row r="600" spans="1:12" ht="15.75" thickBot="1">
      <c r="A600" s="204" t="str">
        <f>IF(ISBLANK(Mat_Transport[[#This Row],[DATE]]),"",ROW(Mat_Transport[[#This Row],[NUM]])-ROW($A$19))</f>
        <v/>
      </c>
      <c r="B600" s="33"/>
      <c r="C600" s="98"/>
      <c r="D600" s="99"/>
      <c r="E600" s="98"/>
      <c r="F600" s="95"/>
      <c r="G600" s="27"/>
      <c r="H600" s="105"/>
      <c r="I600" s="111">
        <f>IF(Mat_Transport[[#This Row],[MOTIF]]="",0,Mat_Transport[[#This Row],[MONTANT HTVA REALISE]])</f>
        <v>0</v>
      </c>
      <c r="J600" s="32"/>
      <c r="L600" s="55">
        <f t="shared" si="10"/>
        <v>0</v>
      </c>
    </row>
    <row r="601" spans="1:12" ht="15.75" thickBot="1">
      <c r="A601" s="204" t="str">
        <f>IF(ISBLANK(Mat_Transport[[#This Row],[DATE]]),"",ROW(Mat_Transport[[#This Row],[NUM]])-ROW($A$19))</f>
        <v/>
      </c>
      <c r="B601" s="33"/>
      <c r="C601" s="98"/>
      <c r="D601" s="99"/>
      <c r="E601" s="98"/>
      <c r="F601" s="95"/>
      <c r="G601" s="27"/>
      <c r="H601" s="105"/>
      <c r="I601" s="111">
        <f>IF(Mat_Transport[[#This Row],[MOTIF]]="",0,Mat_Transport[[#This Row],[MONTANT HTVA REALISE]])</f>
        <v>0</v>
      </c>
      <c r="J601" s="32"/>
      <c r="L601" s="55">
        <f t="shared" ref="L601:L610" si="11">+F601-I601</f>
        <v>0</v>
      </c>
    </row>
    <row r="602" spans="1:12" ht="15.75" thickBot="1">
      <c r="A602" s="204" t="str">
        <f>IF(ISBLANK(Mat_Transport[[#This Row],[DATE]]),"",ROW(Mat_Transport[[#This Row],[NUM]])-ROW($A$19))</f>
        <v/>
      </c>
      <c r="B602" s="33"/>
      <c r="C602" s="98"/>
      <c r="D602" s="99"/>
      <c r="E602" s="98"/>
      <c r="F602" s="95"/>
      <c r="G602" s="27"/>
      <c r="H602" s="105"/>
      <c r="I602" s="111">
        <f>IF(Mat_Transport[[#This Row],[MOTIF]]="",0,Mat_Transport[[#This Row],[MONTANT HTVA REALISE]])</f>
        <v>0</v>
      </c>
      <c r="J602" s="32"/>
      <c r="L602" s="55">
        <f t="shared" si="11"/>
        <v>0</v>
      </c>
    </row>
    <row r="603" spans="1:12" ht="15.75" thickBot="1">
      <c r="A603" s="204" t="str">
        <f>IF(ISBLANK(Mat_Transport[[#This Row],[DATE]]),"",ROW(Mat_Transport[[#This Row],[NUM]])-ROW($A$19))</f>
        <v/>
      </c>
      <c r="B603" s="33"/>
      <c r="C603" s="98"/>
      <c r="D603" s="99"/>
      <c r="E603" s="98"/>
      <c r="F603" s="95"/>
      <c r="G603" s="27"/>
      <c r="H603" s="105"/>
      <c r="I603" s="111">
        <f>IF(Mat_Transport[[#This Row],[MOTIF]]="",0,Mat_Transport[[#This Row],[MONTANT HTVA REALISE]])</f>
        <v>0</v>
      </c>
      <c r="J603" s="32"/>
      <c r="L603" s="55">
        <f t="shared" si="11"/>
        <v>0</v>
      </c>
    </row>
    <row r="604" spans="1:12" ht="15.75" thickBot="1">
      <c r="A604" s="204" t="str">
        <f>IF(ISBLANK(Mat_Transport[[#This Row],[DATE]]),"",ROW(Mat_Transport[[#This Row],[NUM]])-ROW($A$19))</f>
        <v/>
      </c>
      <c r="B604" s="33"/>
      <c r="C604" s="98"/>
      <c r="D604" s="99"/>
      <c r="E604" s="98"/>
      <c r="F604" s="95"/>
      <c r="G604" s="27"/>
      <c r="H604" s="105"/>
      <c r="I604" s="111">
        <f>IF(Mat_Transport[[#This Row],[MOTIF]]="",0,Mat_Transport[[#This Row],[MONTANT HTVA REALISE]])</f>
        <v>0</v>
      </c>
      <c r="J604" s="32"/>
      <c r="L604" s="55">
        <f t="shared" si="11"/>
        <v>0</v>
      </c>
    </row>
    <row r="605" spans="1:12" ht="15.75" thickBot="1">
      <c r="A605" s="204" t="str">
        <f>IF(ISBLANK(Mat_Transport[[#This Row],[DATE]]),"",ROW(Mat_Transport[[#This Row],[NUM]])-ROW($A$19))</f>
        <v/>
      </c>
      <c r="B605" s="33"/>
      <c r="C605" s="98"/>
      <c r="D605" s="99"/>
      <c r="E605" s="98"/>
      <c r="F605" s="95"/>
      <c r="G605" s="27"/>
      <c r="H605" s="105"/>
      <c r="I605" s="111">
        <f>IF(Mat_Transport[[#This Row],[MOTIF]]="",0,Mat_Transport[[#This Row],[MONTANT HTVA REALISE]])</f>
        <v>0</v>
      </c>
      <c r="J605" s="32"/>
      <c r="L605" s="55">
        <f t="shared" si="11"/>
        <v>0</v>
      </c>
    </row>
    <row r="606" spans="1:12" ht="15.75" thickBot="1">
      <c r="A606" s="204" t="str">
        <f>IF(ISBLANK(Mat_Transport[[#This Row],[DATE]]),"",ROW(Mat_Transport[[#This Row],[NUM]])-ROW($A$19))</f>
        <v/>
      </c>
      <c r="B606" s="33"/>
      <c r="C606" s="98"/>
      <c r="D606" s="99"/>
      <c r="E606" s="98"/>
      <c r="F606" s="95"/>
      <c r="G606" s="27"/>
      <c r="H606" s="105"/>
      <c r="I606" s="111">
        <f>IF(Mat_Transport[[#This Row],[MOTIF]]="",0,Mat_Transport[[#This Row],[MONTANT HTVA REALISE]])</f>
        <v>0</v>
      </c>
      <c r="J606" s="32"/>
      <c r="L606" s="55">
        <f t="shared" si="11"/>
        <v>0</v>
      </c>
    </row>
    <row r="607" spans="1:12" ht="15.75" thickBot="1">
      <c r="A607" s="204" t="str">
        <f>IF(ISBLANK(Mat_Transport[[#This Row],[DATE]]),"",ROW(Mat_Transport[[#This Row],[NUM]])-ROW($A$19))</f>
        <v/>
      </c>
      <c r="B607" s="33"/>
      <c r="C607" s="98"/>
      <c r="D607" s="99"/>
      <c r="E607" s="98"/>
      <c r="F607" s="95"/>
      <c r="G607" s="27"/>
      <c r="H607" s="105"/>
      <c r="I607" s="111">
        <f>IF(Mat_Transport[[#This Row],[MOTIF]]="",0,Mat_Transport[[#This Row],[MONTANT HTVA REALISE]])</f>
        <v>0</v>
      </c>
      <c r="J607" s="32"/>
      <c r="L607" s="55">
        <f t="shared" si="11"/>
        <v>0</v>
      </c>
    </row>
    <row r="608" spans="1:12" ht="15.75" thickBot="1">
      <c r="A608" s="204" t="str">
        <f>IF(ISBLANK(Mat_Transport[[#This Row],[DATE]]),"",ROW(Mat_Transport[[#This Row],[NUM]])-ROW($A$19))</f>
        <v/>
      </c>
      <c r="B608" s="33"/>
      <c r="C608" s="98"/>
      <c r="D608" s="99"/>
      <c r="E608" s="98"/>
      <c r="F608" s="95"/>
      <c r="G608" s="27"/>
      <c r="H608" s="105"/>
      <c r="I608" s="111">
        <f>IF(Mat_Transport[[#This Row],[MOTIF]]="",0,Mat_Transport[[#This Row],[MONTANT HTVA REALISE]])</f>
        <v>0</v>
      </c>
      <c r="J608" s="32"/>
      <c r="L608" s="55">
        <f t="shared" si="11"/>
        <v>0</v>
      </c>
    </row>
    <row r="609" spans="1:12" ht="15.75" thickBot="1">
      <c r="A609" s="204" t="str">
        <f>IF(ISBLANK(Mat_Transport[[#This Row],[DATE]]),"",ROW(Mat_Transport[[#This Row],[NUM]])-ROW($A$19))</f>
        <v/>
      </c>
      <c r="B609" s="33"/>
      <c r="C609" s="98"/>
      <c r="D609" s="99"/>
      <c r="E609" s="98"/>
      <c r="F609" s="95"/>
      <c r="G609" s="27"/>
      <c r="H609" s="105"/>
      <c r="I609" s="111">
        <f>IF(Mat_Transport[[#This Row],[MOTIF]]="",0,Mat_Transport[[#This Row],[MONTANT HTVA REALISE]])</f>
        <v>0</v>
      </c>
      <c r="J609" s="32"/>
      <c r="L609" s="55">
        <f t="shared" si="11"/>
        <v>0</v>
      </c>
    </row>
    <row r="610" spans="1:12" ht="15.75" thickBot="1">
      <c r="A610" s="204" t="str">
        <f>IF(ISBLANK(Mat_Transport[[#This Row],[DATE]]),"",ROW(Mat_Transport[[#This Row],[NUM]])-ROW($A$19))</f>
        <v/>
      </c>
      <c r="B610" s="33"/>
      <c r="C610" s="98"/>
      <c r="D610" s="99"/>
      <c r="E610" s="98"/>
      <c r="F610" s="95"/>
      <c r="G610" s="27"/>
      <c r="H610" s="105"/>
      <c r="I610" s="111">
        <f>IF(Mat_Transport[[#This Row],[MOTIF]]="",0,Mat_Transport[[#This Row],[MONTANT HTVA REALISE]])</f>
        <v>0</v>
      </c>
      <c r="J610" s="32"/>
      <c r="L610" s="55">
        <f t="shared" si="11"/>
        <v>0</v>
      </c>
    </row>
    <row r="611" spans="1:12">
      <c r="G611" s="27"/>
    </row>
    <row r="612" spans="1:12">
      <c r="G612" s="27"/>
    </row>
  </sheetData>
  <sheetProtection algorithmName="SHA-512" hashValue="chWtjvR7nAN24bb0vkLG+VUnpPTDVQyytpDw9s063JTwYeIDnDl5JQAnHZBYjS9rJPxjg8XUBH8F/H3pQNISQw==" saltValue="Ib5mKCFsp1uYVCbOIWrpFg=="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610">
    <cfRule type="notContainsBlanks" dxfId="60" priority="9">
      <formula>LEN(TRIM(A20))&gt;0</formula>
    </cfRule>
  </conditionalFormatting>
  <conditionalFormatting sqref="D2">
    <cfRule type="notContainsBlanks" dxfId="59" priority="3">
      <formula>LEN(TRIM(D2))&gt;0</formula>
    </cfRule>
  </conditionalFormatting>
  <conditionalFormatting sqref="D4">
    <cfRule type="notContainsBlanks" dxfId="58" priority="2">
      <formula>LEN(TRIM(D4))&gt;0</formula>
    </cfRule>
  </conditionalFormatting>
  <conditionalFormatting sqref="D6">
    <cfRule type="notContainsBlanks" dxfId="57" priority="1">
      <formula>LEN(TRIM(D6))&gt;0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52F05682-E603-4373-A890-84C7D62ADF8D}">
          <x14:formula1>
            <xm:f>RESSOURCE!$B$3:$B$17</xm:f>
          </x14:formula1>
          <xm:sqref>H20:H610</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F4B78-E04C-41E3-82CC-F71668B4BEB3}">
  <sheetPr codeName="Feuil10"/>
  <dimension ref="A1:L555"/>
  <sheetViews>
    <sheetView topLeftCell="A4" zoomScale="80" zoomScaleNormal="80" workbookViewId="0">
      <selection activeCell="F21" sqref="F21:F553"/>
    </sheetView>
  </sheetViews>
  <sheetFormatPr baseColWidth="10" defaultColWidth="10.875" defaultRowHeight="15"/>
  <cols>
    <col min="1" max="1" width="9.75" style="28" customWidth="1"/>
    <col min="2" max="2" width="16.875" style="28" bestFit="1" customWidth="1"/>
    <col min="3" max="3" width="31.5" style="28" customWidth="1"/>
    <col min="4" max="4" width="18.625" style="28" customWidth="1"/>
    <col min="5" max="5" width="25.125" style="28" customWidth="1"/>
    <col min="6" max="6" width="23.3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D1" s="24"/>
      <c r="F1" s="25"/>
      <c r="L1" s="26"/>
    </row>
    <row r="2" spans="1:12" s="23" customFormat="1" ht="22.9" customHeight="1">
      <c r="C2" s="43" t="s">
        <v>4</v>
      </c>
      <c r="D2" s="212">
        <f>'GUIDE D''UTILISATION'!C2</f>
        <v>0</v>
      </c>
      <c r="E2" s="213"/>
      <c r="F2" s="214"/>
      <c r="L2" s="26"/>
    </row>
    <row r="3" spans="1:12" s="23" customFormat="1" ht="22.9" customHeight="1">
      <c r="C3" s="39"/>
      <c r="D3" s="40"/>
      <c r="E3" s="39"/>
      <c r="F3" s="41"/>
      <c r="L3" s="26"/>
    </row>
    <row r="4" spans="1:12" s="23" customFormat="1" ht="22.9" customHeight="1">
      <c r="C4" s="43" t="s">
        <v>5</v>
      </c>
      <c r="D4" s="212">
        <f>'GUIDE D''UTILISATION'!C4</f>
        <v>0</v>
      </c>
      <c r="E4" s="213"/>
      <c r="F4" s="214"/>
      <c r="L4" s="26"/>
    </row>
    <row r="5" spans="1:12" s="23" customFormat="1" ht="22.9" customHeight="1">
      <c r="C5" s="39"/>
      <c r="D5" s="39"/>
      <c r="E5" s="39"/>
      <c r="F5" s="41"/>
      <c r="L5" s="26"/>
    </row>
    <row r="6" spans="1:12" s="23" customFormat="1" ht="22.9" customHeight="1">
      <c r="C6" s="43" t="s">
        <v>6</v>
      </c>
      <c r="D6" s="230">
        <f>'GUIDE D''UTILISATION'!C6</f>
        <v>0</v>
      </c>
      <c r="E6" s="231"/>
      <c r="F6" s="232"/>
      <c r="L6" s="26"/>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69</v>
      </c>
      <c r="C19" s="48"/>
      <c r="D19" s="48"/>
      <c r="E19" s="48"/>
      <c r="F19" s="55">
        <f>SUM(F20:F649)</f>
        <v>0</v>
      </c>
      <c r="G19" s="44"/>
      <c r="H19" s="56"/>
      <c r="I19" s="55">
        <f>SUM(I20:I649)</f>
        <v>0</v>
      </c>
      <c r="J19" s="57" t="e">
        <f>I19/F19</f>
        <v>#DIV/0!</v>
      </c>
      <c r="K19" s="48"/>
      <c r="L19" s="55">
        <f t="shared" ref="L19" si="0">+F19-I19</f>
        <v>0</v>
      </c>
    </row>
    <row r="20" spans="1:12" ht="15.75" thickBot="1">
      <c r="A20" s="204" t="str">
        <f>IF(ISBLANK(Mob_Mat_Bur[[#This Row],[DATE]]),"",ROW(Mob_Mat_Bur[[#This Row],[NUM]])-ROW($A$19))</f>
        <v/>
      </c>
      <c r="B20" s="33"/>
      <c r="C20" s="98"/>
      <c r="D20" s="99"/>
      <c r="E20" s="100"/>
      <c r="F20" s="37"/>
      <c r="G20" s="27"/>
      <c r="H20" s="205"/>
      <c r="I20" s="109">
        <f>IF(Mob_Mat_Bur[[#This Row],[MOTIF]]="",0,Mob_Mat_Bur[[#This Row],[MONTANT HTVA REALISE]])</f>
        <v>0</v>
      </c>
      <c r="J20" s="32"/>
      <c r="L20" s="55">
        <f>+F20-I20</f>
        <v>0</v>
      </c>
    </row>
    <row r="21" spans="1:12" ht="15.75" thickBot="1">
      <c r="A21" s="204" t="str">
        <f>IF(ISBLANK(Mob_Mat_Bur[[#This Row],[DATE]]),"",ROW(Mob_Mat_Bur[[#This Row],[NUM]])-ROW($A$19))</f>
        <v/>
      </c>
      <c r="B21" s="128"/>
      <c r="C21" s="107" t="str">
        <f>IF(ISBLANK(Mob_Mat_Bur[[#This Row],[DATE]]),"",ROW(Mob_Mat_Bur[[#This Row],[NUM]])-ROW($A$19))</f>
        <v/>
      </c>
      <c r="D21" s="108"/>
      <c r="E21" s="107"/>
      <c r="F21" s="94"/>
      <c r="G21" s="27"/>
      <c r="H21" s="105"/>
      <c r="I21" s="110">
        <f>IF(Mob_Mat_Bur[[#This Row],[MOTIF]]="",0,Mob_Mat_Bur[[#This Row],[MONTANT HTVA REALISE]])</f>
        <v>0</v>
      </c>
      <c r="J21" s="32"/>
      <c r="L21" s="55">
        <f>+F21-I21</f>
        <v>0</v>
      </c>
    </row>
    <row r="22" spans="1:12" ht="15.75" thickBot="1">
      <c r="A22" s="204" t="str">
        <f>IF(ISBLANK(Mob_Mat_Bur[[#This Row],[DATE]]),"",ROW(Mob_Mat_Bur[[#This Row],[NUM]])-ROW($A$19))</f>
        <v/>
      </c>
      <c r="B22" s="33"/>
      <c r="C22" s="98" t="str">
        <f>IF(ISBLANK(Mob_Mat_Bur[[#This Row],[DATE]]),"",ROW(Mob_Mat_Bur[[#This Row],[NUM]])-ROW($A$19))</f>
        <v/>
      </c>
      <c r="D22" s="99"/>
      <c r="E22" s="98"/>
      <c r="F22" s="95"/>
      <c r="G22" s="27"/>
      <c r="H22" s="105"/>
      <c r="I22" s="111">
        <f>IF(Mob_Mat_Bur[[#This Row],[MOTIF]]="",0,Mob_Mat_Bur[[#This Row],[MONTANT HTVA REALISE]])</f>
        <v>0</v>
      </c>
      <c r="J22" s="32"/>
      <c r="L22" s="55">
        <f t="shared" ref="L22:L85" si="1">+F22-I22</f>
        <v>0</v>
      </c>
    </row>
    <row r="23" spans="1:12" ht="15.75" thickBot="1">
      <c r="A23" s="204" t="str">
        <f>IF(ISBLANK(Mob_Mat_Bur[[#This Row],[DATE]]),"",ROW(Mob_Mat_Bur[[#This Row],[NUM]])-ROW($A$19))</f>
        <v/>
      </c>
      <c r="B23" s="33"/>
      <c r="C23" s="98" t="str">
        <f>IF(ISBLANK(Mob_Mat_Bur[[#This Row],[DATE]]),"",ROW(Mob_Mat_Bur[[#This Row],[NUM]])-ROW($A$19))</f>
        <v/>
      </c>
      <c r="D23" s="99"/>
      <c r="E23" s="98"/>
      <c r="F23" s="95"/>
      <c r="G23" s="27"/>
      <c r="H23" s="105"/>
      <c r="I23" s="111">
        <f>IF(Mob_Mat_Bur[[#This Row],[MOTIF]]="",0,Mob_Mat_Bur[[#This Row],[MONTANT HTVA REALISE]])</f>
        <v>0</v>
      </c>
      <c r="J23" s="32"/>
      <c r="L23" s="55">
        <f t="shared" si="1"/>
        <v>0</v>
      </c>
    </row>
    <row r="24" spans="1:12" ht="15.75" thickBot="1">
      <c r="A24" s="204" t="str">
        <f>IF(ISBLANK(Mob_Mat_Bur[[#This Row],[DATE]]),"",ROW(Mob_Mat_Bur[[#This Row],[NUM]])-ROW($A$19))</f>
        <v/>
      </c>
      <c r="B24" s="33"/>
      <c r="C24" s="98" t="str">
        <f>IF(ISBLANK(Mob_Mat_Bur[[#This Row],[DATE]]),"",ROW(Mob_Mat_Bur[[#This Row],[NUM]])-ROW($A$19))</f>
        <v/>
      </c>
      <c r="D24" s="99"/>
      <c r="E24" s="98"/>
      <c r="F24" s="95"/>
      <c r="G24" s="27"/>
      <c r="H24" s="105"/>
      <c r="I24" s="111">
        <f>IF(Mob_Mat_Bur[[#This Row],[MOTIF]]="",0,Mob_Mat_Bur[[#This Row],[MONTANT HTVA REALISE]])</f>
        <v>0</v>
      </c>
      <c r="J24" s="32"/>
      <c r="L24" s="55">
        <f t="shared" si="1"/>
        <v>0</v>
      </c>
    </row>
    <row r="25" spans="1:12" ht="15.75" thickBot="1">
      <c r="A25" s="204" t="str">
        <f>IF(ISBLANK(Mob_Mat_Bur[[#This Row],[DATE]]),"",ROW(Mob_Mat_Bur[[#This Row],[NUM]])-ROW($A$19))</f>
        <v/>
      </c>
      <c r="B25" s="33"/>
      <c r="C25" s="98" t="str">
        <f>IF(ISBLANK(Mob_Mat_Bur[[#This Row],[DATE]]),"",ROW(Mob_Mat_Bur[[#This Row],[NUM]])-ROW($A$19))</f>
        <v/>
      </c>
      <c r="D25" s="99"/>
      <c r="E25" s="98"/>
      <c r="F25" s="95"/>
      <c r="G25" s="27"/>
      <c r="H25" s="105"/>
      <c r="I25" s="111">
        <f>IF(Mob_Mat_Bur[[#This Row],[MOTIF]]="",0,Mob_Mat_Bur[[#This Row],[MONTANT HTVA REALISE]])</f>
        <v>0</v>
      </c>
      <c r="J25" s="32"/>
      <c r="L25" s="55">
        <f t="shared" si="1"/>
        <v>0</v>
      </c>
    </row>
    <row r="26" spans="1:12" ht="15.75" thickBot="1">
      <c r="A26" s="204" t="str">
        <f>IF(ISBLANK(Mob_Mat_Bur[[#This Row],[DATE]]),"",ROW(Mob_Mat_Bur[[#This Row],[NUM]])-ROW($A$19))</f>
        <v/>
      </c>
      <c r="B26" s="33"/>
      <c r="C26" s="98" t="str">
        <f>IF(ISBLANK(Mob_Mat_Bur[[#This Row],[DATE]]),"",ROW(Mob_Mat_Bur[[#This Row],[NUM]])-ROW($A$19))</f>
        <v/>
      </c>
      <c r="D26" s="99"/>
      <c r="E26" s="98"/>
      <c r="F26" s="95"/>
      <c r="G26" s="27"/>
      <c r="H26" s="105"/>
      <c r="I26" s="111">
        <f>IF(Mob_Mat_Bur[[#This Row],[MOTIF]]="",0,Mob_Mat_Bur[[#This Row],[MONTANT HTVA REALISE]])</f>
        <v>0</v>
      </c>
      <c r="J26" s="32"/>
      <c r="L26" s="55">
        <f t="shared" si="1"/>
        <v>0</v>
      </c>
    </row>
    <row r="27" spans="1:12" ht="15.75" thickBot="1">
      <c r="A27" s="204" t="str">
        <f>IF(ISBLANK(Mob_Mat_Bur[[#This Row],[DATE]]),"",ROW(Mob_Mat_Bur[[#This Row],[NUM]])-ROW($A$19))</f>
        <v/>
      </c>
      <c r="B27" s="33"/>
      <c r="C27" s="98" t="str">
        <f>IF(ISBLANK(Mob_Mat_Bur[[#This Row],[DATE]]),"",ROW(Mob_Mat_Bur[[#This Row],[NUM]])-ROW($A$19))</f>
        <v/>
      </c>
      <c r="D27" s="99"/>
      <c r="E27" s="98"/>
      <c r="F27" s="95"/>
      <c r="G27" s="27"/>
      <c r="H27" s="105"/>
      <c r="I27" s="111">
        <f>IF(Mob_Mat_Bur[[#This Row],[MOTIF]]="",0,Mob_Mat_Bur[[#This Row],[MONTANT HTVA REALISE]])</f>
        <v>0</v>
      </c>
      <c r="J27" s="32"/>
      <c r="L27" s="55">
        <f t="shared" si="1"/>
        <v>0</v>
      </c>
    </row>
    <row r="28" spans="1:12" ht="15.75" thickBot="1">
      <c r="A28" s="204" t="str">
        <f>IF(ISBLANK(Mob_Mat_Bur[[#This Row],[DATE]]),"",ROW(Mob_Mat_Bur[[#This Row],[NUM]])-ROW($A$19))</f>
        <v/>
      </c>
      <c r="B28" s="33"/>
      <c r="C28" s="98" t="str">
        <f>IF(ISBLANK(Mob_Mat_Bur[[#This Row],[DATE]]),"",ROW(Mob_Mat_Bur[[#This Row],[NUM]])-ROW($A$19))</f>
        <v/>
      </c>
      <c r="D28" s="99"/>
      <c r="E28" s="98"/>
      <c r="F28" s="95"/>
      <c r="G28" s="27"/>
      <c r="H28" s="105"/>
      <c r="I28" s="111">
        <f>IF(Mob_Mat_Bur[[#This Row],[MOTIF]]="",0,Mob_Mat_Bur[[#This Row],[MONTANT HTVA REALISE]])</f>
        <v>0</v>
      </c>
      <c r="J28" s="32"/>
      <c r="L28" s="55">
        <f t="shared" si="1"/>
        <v>0</v>
      </c>
    </row>
    <row r="29" spans="1:12" ht="15.75" thickBot="1">
      <c r="A29" s="204" t="str">
        <f>IF(ISBLANK(Mob_Mat_Bur[[#This Row],[DATE]]),"",ROW(Mob_Mat_Bur[[#This Row],[NUM]])-ROW($A$19))</f>
        <v/>
      </c>
      <c r="B29" s="33"/>
      <c r="C29" s="98" t="str">
        <f>IF(ISBLANK(Mob_Mat_Bur[[#This Row],[DATE]]),"",ROW(Mob_Mat_Bur[[#This Row],[NUM]])-ROW($A$19))</f>
        <v/>
      </c>
      <c r="D29" s="99"/>
      <c r="E29" s="98"/>
      <c r="F29" s="95"/>
      <c r="G29" s="27"/>
      <c r="H29" s="105"/>
      <c r="I29" s="111">
        <f>IF(Mob_Mat_Bur[[#This Row],[MOTIF]]="",0,Mob_Mat_Bur[[#This Row],[MONTANT HTVA REALISE]])</f>
        <v>0</v>
      </c>
      <c r="J29" s="32"/>
      <c r="L29" s="55">
        <f t="shared" si="1"/>
        <v>0</v>
      </c>
    </row>
    <row r="30" spans="1:12" ht="15.75" thickBot="1">
      <c r="A30" s="204" t="str">
        <f>IF(ISBLANK(Mob_Mat_Bur[[#This Row],[DATE]]),"",ROW(Mob_Mat_Bur[[#This Row],[NUM]])-ROW($A$19))</f>
        <v/>
      </c>
      <c r="B30" s="33"/>
      <c r="C30" s="98" t="str">
        <f>IF(ISBLANK(Mob_Mat_Bur[[#This Row],[DATE]]),"",ROW(Mob_Mat_Bur[[#This Row],[NUM]])-ROW($A$19))</f>
        <v/>
      </c>
      <c r="D30" s="99"/>
      <c r="E30" s="98"/>
      <c r="F30" s="95"/>
      <c r="G30" s="27"/>
      <c r="H30" s="105"/>
      <c r="I30" s="111">
        <f>IF(Mob_Mat_Bur[[#This Row],[MOTIF]]="",0,Mob_Mat_Bur[[#This Row],[MONTANT HTVA REALISE]])</f>
        <v>0</v>
      </c>
      <c r="J30" s="32"/>
      <c r="L30" s="55">
        <f t="shared" si="1"/>
        <v>0</v>
      </c>
    </row>
    <row r="31" spans="1:12" ht="15.75" thickBot="1">
      <c r="A31" s="204" t="str">
        <f>IF(ISBLANK(Mob_Mat_Bur[[#This Row],[DATE]]),"",ROW(Mob_Mat_Bur[[#This Row],[NUM]])-ROW($A$19))</f>
        <v/>
      </c>
      <c r="B31" s="33"/>
      <c r="C31" s="98" t="str">
        <f>IF(ISBLANK(Mob_Mat_Bur[[#This Row],[DATE]]),"",ROW(Mob_Mat_Bur[[#This Row],[NUM]])-ROW($A$19))</f>
        <v/>
      </c>
      <c r="D31" s="99"/>
      <c r="E31" s="98"/>
      <c r="F31" s="95"/>
      <c r="G31" s="27"/>
      <c r="H31" s="105"/>
      <c r="I31" s="111">
        <f>IF(Mob_Mat_Bur[[#This Row],[MOTIF]]="",0,Mob_Mat_Bur[[#This Row],[MONTANT HTVA REALISE]])</f>
        <v>0</v>
      </c>
      <c r="J31" s="32"/>
      <c r="L31" s="55">
        <f t="shared" si="1"/>
        <v>0</v>
      </c>
    </row>
    <row r="32" spans="1:12" ht="15.75" thickBot="1">
      <c r="A32" s="204" t="str">
        <f>IF(ISBLANK(Mob_Mat_Bur[[#This Row],[DATE]]),"",ROW(Mob_Mat_Bur[[#This Row],[NUM]])-ROW($A$19))</f>
        <v/>
      </c>
      <c r="B32" s="33"/>
      <c r="C32" s="98" t="str">
        <f>IF(ISBLANK(Mob_Mat_Bur[[#This Row],[DATE]]),"",ROW(Mob_Mat_Bur[[#This Row],[NUM]])-ROW($A$19))</f>
        <v/>
      </c>
      <c r="D32" s="99"/>
      <c r="E32" s="98"/>
      <c r="F32" s="95"/>
      <c r="G32" s="27"/>
      <c r="H32" s="105"/>
      <c r="I32" s="111">
        <f>IF(Mob_Mat_Bur[[#This Row],[MOTIF]]="",0,Mob_Mat_Bur[[#This Row],[MONTANT HTVA REALISE]])</f>
        <v>0</v>
      </c>
      <c r="J32" s="32"/>
      <c r="L32" s="55">
        <f t="shared" si="1"/>
        <v>0</v>
      </c>
    </row>
    <row r="33" spans="1:12" ht="15.75" thickBot="1">
      <c r="A33" s="204" t="str">
        <f>IF(ISBLANK(Mob_Mat_Bur[[#This Row],[DATE]]),"",ROW(Mob_Mat_Bur[[#This Row],[NUM]])-ROW($A$19))</f>
        <v/>
      </c>
      <c r="B33" s="33"/>
      <c r="C33" s="98" t="str">
        <f>IF(ISBLANK(Mob_Mat_Bur[[#This Row],[DATE]]),"",ROW(Mob_Mat_Bur[[#This Row],[NUM]])-ROW($A$19))</f>
        <v/>
      </c>
      <c r="D33" s="99"/>
      <c r="E33" s="98"/>
      <c r="F33" s="95"/>
      <c r="G33" s="27"/>
      <c r="H33" s="105"/>
      <c r="I33" s="111">
        <f>IF(Mob_Mat_Bur[[#This Row],[MOTIF]]="",0,Mob_Mat_Bur[[#This Row],[MONTANT HTVA REALISE]])</f>
        <v>0</v>
      </c>
      <c r="J33" s="32"/>
      <c r="L33" s="55">
        <f t="shared" si="1"/>
        <v>0</v>
      </c>
    </row>
    <row r="34" spans="1:12" ht="15.75" thickBot="1">
      <c r="A34" s="204" t="str">
        <f>IF(ISBLANK(Mob_Mat_Bur[[#This Row],[DATE]]),"",ROW(Mob_Mat_Bur[[#This Row],[NUM]])-ROW($A$19))</f>
        <v/>
      </c>
      <c r="B34" s="33"/>
      <c r="C34" s="98" t="str">
        <f>IF(ISBLANK(Mob_Mat_Bur[[#This Row],[DATE]]),"",ROW(Mob_Mat_Bur[[#This Row],[NUM]])-ROW($A$19))</f>
        <v/>
      </c>
      <c r="D34" s="99"/>
      <c r="E34" s="98"/>
      <c r="F34" s="95"/>
      <c r="G34" s="27"/>
      <c r="H34" s="105"/>
      <c r="I34" s="111">
        <f>IF(Mob_Mat_Bur[[#This Row],[MOTIF]]="",0,Mob_Mat_Bur[[#This Row],[MONTANT HTVA REALISE]])</f>
        <v>0</v>
      </c>
      <c r="J34" s="32"/>
      <c r="L34" s="55">
        <f t="shared" si="1"/>
        <v>0</v>
      </c>
    </row>
    <row r="35" spans="1:12" ht="15.75" thickBot="1">
      <c r="A35" s="204" t="str">
        <f>IF(ISBLANK(Mob_Mat_Bur[[#This Row],[DATE]]),"",ROW(Mob_Mat_Bur[[#This Row],[NUM]])-ROW($A$19))</f>
        <v/>
      </c>
      <c r="B35" s="33"/>
      <c r="C35" s="98" t="str">
        <f>IF(ISBLANK(Mob_Mat_Bur[[#This Row],[DATE]]),"",ROW(Mob_Mat_Bur[[#This Row],[NUM]])-ROW($A$19))</f>
        <v/>
      </c>
      <c r="D35" s="99"/>
      <c r="E35" s="98"/>
      <c r="F35" s="95"/>
      <c r="G35" s="27"/>
      <c r="H35" s="105"/>
      <c r="I35" s="111">
        <f>IF(Mob_Mat_Bur[[#This Row],[MOTIF]]="",0,Mob_Mat_Bur[[#This Row],[MONTANT HTVA REALISE]])</f>
        <v>0</v>
      </c>
      <c r="J35" s="32"/>
      <c r="L35" s="55">
        <f t="shared" si="1"/>
        <v>0</v>
      </c>
    </row>
    <row r="36" spans="1:12" ht="15.75" thickBot="1">
      <c r="A36" s="204" t="str">
        <f>IF(ISBLANK(Mob_Mat_Bur[[#This Row],[DATE]]),"",ROW(Mob_Mat_Bur[[#This Row],[NUM]])-ROW($A$19))</f>
        <v/>
      </c>
      <c r="B36" s="33"/>
      <c r="C36" s="98" t="str">
        <f>IF(ISBLANK(Mob_Mat_Bur[[#This Row],[DATE]]),"",ROW(Mob_Mat_Bur[[#This Row],[NUM]])-ROW($A$19))</f>
        <v/>
      </c>
      <c r="D36" s="99"/>
      <c r="E36" s="98"/>
      <c r="F36" s="95"/>
      <c r="G36" s="27"/>
      <c r="H36" s="105"/>
      <c r="I36" s="111">
        <f>IF(Mob_Mat_Bur[[#This Row],[MOTIF]]="",0,Mob_Mat_Bur[[#This Row],[MONTANT HTVA REALISE]])</f>
        <v>0</v>
      </c>
      <c r="J36" s="32"/>
      <c r="L36" s="55">
        <f t="shared" si="1"/>
        <v>0</v>
      </c>
    </row>
    <row r="37" spans="1:12" ht="15.75" thickBot="1">
      <c r="A37" s="204" t="str">
        <f>IF(ISBLANK(Mob_Mat_Bur[[#This Row],[DATE]]),"",ROW(Mob_Mat_Bur[[#This Row],[NUM]])-ROW($A$19))</f>
        <v/>
      </c>
      <c r="B37" s="33"/>
      <c r="C37" s="98" t="str">
        <f>IF(ISBLANK(Mob_Mat_Bur[[#This Row],[DATE]]),"",ROW(Mob_Mat_Bur[[#This Row],[NUM]])-ROW($A$19))</f>
        <v/>
      </c>
      <c r="D37" s="99"/>
      <c r="E37" s="98"/>
      <c r="F37" s="95"/>
      <c r="G37" s="27"/>
      <c r="H37" s="105"/>
      <c r="I37" s="111">
        <f>IF(Mob_Mat_Bur[[#This Row],[MOTIF]]="",0,Mob_Mat_Bur[[#This Row],[MONTANT HTVA REALISE]])</f>
        <v>0</v>
      </c>
      <c r="J37" s="32"/>
      <c r="L37" s="55">
        <f t="shared" si="1"/>
        <v>0</v>
      </c>
    </row>
    <row r="38" spans="1:12" ht="15.75" thickBot="1">
      <c r="A38" s="204" t="str">
        <f>IF(ISBLANK(Mob_Mat_Bur[[#This Row],[DATE]]),"",ROW(Mob_Mat_Bur[[#This Row],[NUM]])-ROW($A$19))</f>
        <v/>
      </c>
      <c r="B38" s="33"/>
      <c r="C38" s="98" t="str">
        <f>IF(ISBLANK(Mob_Mat_Bur[[#This Row],[DATE]]),"",ROW(Mob_Mat_Bur[[#This Row],[NUM]])-ROW($A$19))</f>
        <v/>
      </c>
      <c r="D38" s="99"/>
      <c r="E38" s="98"/>
      <c r="F38" s="95"/>
      <c r="G38" s="27"/>
      <c r="H38" s="105"/>
      <c r="I38" s="111">
        <f>IF(Mob_Mat_Bur[[#This Row],[MOTIF]]="",0,Mob_Mat_Bur[[#This Row],[MONTANT HTVA REALISE]])</f>
        <v>0</v>
      </c>
      <c r="J38" s="32"/>
      <c r="L38" s="55">
        <f t="shared" si="1"/>
        <v>0</v>
      </c>
    </row>
    <row r="39" spans="1:12" ht="15.75" thickBot="1">
      <c r="A39" s="204" t="str">
        <f>IF(ISBLANK(Mob_Mat_Bur[[#This Row],[DATE]]),"",ROW(Mob_Mat_Bur[[#This Row],[NUM]])-ROW($A$19))</f>
        <v/>
      </c>
      <c r="B39" s="33"/>
      <c r="C39" s="98" t="str">
        <f>IF(ISBLANK(Mob_Mat_Bur[[#This Row],[DATE]]),"",ROW(Mob_Mat_Bur[[#This Row],[NUM]])-ROW($A$19))</f>
        <v/>
      </c>
      <c r="D39" s="99"/>
      <c r="E39" s="98"/>
      <c r="F39" s="95"/>
      <c r="G39" s="27"/>
      <c r="H39" s="105"/>
      <c r="I39" s="111">
        <f>IF(Mob_Mat_Bur[[#This Row],[MOTIF]]="",0,Mob_Mat_Bur[[#This Row],[MONTANT HTVA REALISE]])</f>
        <v>0</v>
      </c>
      <c r="J39" s="32"/>
      <c r="L39" s="55">
        <f t="shared" si="1"/>
        <v>0</v>
      </c>
    </row>
    <row r="40" spans="1:12" ht="15.75" thickBot="1">
      <c r="A40" s="204" t="str">
        <f>IF(ISBLANK(Mob_Mat_Bur[[#This Row],[DATE]]),"",ROW(Mob_Mat_Bur[[#This Row],[NUM]])-ROW($A$19))</f>
        <v/>
      </c>
      <c r="B40" s="33"/>
      <c r="C40" s="98" t="str">
        <f>IF(ISBLANK(Mob_Mat_Bur[[#This Row],[DATE]]),"",ROW(Mob_Mat_Bur[[#This Row],[NUM]])-ROW($A$19))</f>
        <v/>
      </c>
      <c r="D40" s="99"/>
      <c r="E40" s="98"/>
      <c r="F40" s="95"/>
      <c r="G40" s="27"/>
      <c r="H40" s="105"/>
      <c r="I40" s="111">
        <f>IF(Mob_Mat_Bur[[#This Row],[MOTIF]]="",0,Mob_Mat_Bur[[#This Row],[MONTANT HTVA REALISE]])</f>
        <v>0</v>
      </c>
      <c r="J40" s="32"/>
      <c r="L40" s="55">
        <f t="shared" si="1"/>
        <v>0</v>
      </c>
    </row>
    <row r="41" spans="1:12" ht="15.75" thickBot="1">
      <c r="A41" s="204" t="str">
        <f>IF(ISBLANK(Mob_Mat_Bur[[#This Row],[DATE]]),"",ROW(Mob_Mat_Bur[[#This Row],[NUM]])-ROW($A$19))</f>
        <v/>
      </c>
      <c r="B41" s="33"/>
      <c r="C41" s="98" t="str">
        <f>IF(ISBLANK(Mob_Mat_Bur[[#This Row],[DATE]]),"",ROW(Mob_Mat_Bur[[#This Row],[NUM]])-ROW($A$19))</f>
        <v/>
      </c>
      <c r="D41" s="99"/>
      <c r="E41" s="98"/>
      <c r="F41" s="95"/>
      <c r="G41" s="27"/>
      <c r="H41" s="105"/>
      <c r="I41" s="111">
        <f>IF(Mob_Mat_Bur[[#This Row],[MOTIF]]="",0,Mob_Mat_Bur[[#This Row],[MONTANT HTVA REALISE]])</f>
        <v>0</v>
      </c>
      <c r="J41" s="32"/>
      <c r="L41" s="55">
        <f t="shared" si="1"/>
        <v>0</v>
      </c>
    </row>
    <row r="42" spans="1:12" ht="15.75" thickBot="1">
      <c r="A42" s="204" t="str">
        <f>IF(ISBLANK(Mob_Mat_Bur[[#This Row],[DATE]]),"",ROW(Mob_Mat_Bur[[#This Row],[NUM]])-ROW($A$19))</f>
        <v/>
      </c>
      <c r="B42" s="33"/>
      <c r="C42" s="98" t="str">
        <f>IF(ISBLANK(Mob_Mat_Bur[[#This Row],[DATE]]),"",ROW(Mob_Mat_Bur[[#This Row],[NUM]])-ROW($A$19))</f>
        <v/>
      </c>
      <c r="D42" s="99"/>
      <c r="E42" s="98"/>
      <c r="F42" s="95"/>
      <c r="G42" s="27"/>
      <c r="H42" s="105"/>
      <c r="I42" s="111">
        <f>IF(Mob_Mat_Bur[[#This Row],[MOTIF]]="",0,Mob_Mat_Bur[[#This Row],[MONTANT HTVA REALISE]])</f>
        <v>0</v>
      </c>
      <c r="J42" s="32"/>
      <c r="L42" s="55">
        <f t="shared" si="1"/>
        <v>0</v>
      </c>
    </row>
    <row r="43" spans="1:12" ht="15.75" thickBot="1">
      <c r="A43" s="204" t="str">
        <f>IF(ISBLANK(Mob_Mat_Bur[[#This Row],[DATE]]),"",ROW(Mob_Mat_Bur[[#This Row],[NUM]])-ROW($A$19))</f>
        <v/>
      </c>
      <c r="B43" s="33"/>
      <c r="C43" s="98" t="str">
        <f>IF(ISBLANK(Mob_Mat_Bur[[#This Row],[DATE]]),"",ROW(Mob_Mat_Bur[[#This Row],[NUM]])-ROW($A$19))</f>
        <v/>
      </c>
      <c r="D43" s="99"/>
      <c r="E43" s="98"/>
      <c r="F43" s="95"/>
      <c r="G43" s="27"/>
      <c r="H43" s="105"/>
      <c r="I43" s="111">
        <f>IF(Mob_Mat_Bur[[#This Row],[MOTIF]]="",0,Mob_Mat_Bur[[#This Row],[MONTANT HTVA REALISE]])</f>
        <v>0</v>
      </c>
      <c r="J43" s="32"/>
      <c r="L43" s="55">
        <f t="shared" si="1"/>
        <v>0</v>
      </c>
    </row>
    <row r="44" spans="1:12" ht="15.75" thickBot="1">
      <c r="A44" s="204" t="str">
        <f>IF(ISBLANK(Mob_Mat_Bur[[#This Row],[DATE]]),"",ROW(Mob_Mat_Bur[[#This Row],[NUM]])-ROW($A$19))</f>
        <v/>
      </c>
      <c r="B44" s="33"/>
      <c r="C44" s="98" t="str">
        <f>IF(ISBLANK(Mob_Mat_Bur[[#This Row],[DATE]]),"",ROW(Mob_Mat_Bur[[#This Row],[NUM]])-ROW($A$19))</f>
        <v/>
      </c>
      <c r="D44" s="99"/>
      <c r="E44" s="98"/>
      <c r="F44" s="95"/>
      <c r="G44" s="27"/>
      <c r="H44" s="105"/>
      <c r="I44" s="111">
        <f>IF(Mob_Mat_Bur[[#This Row],[MOTIF]]="",0,Mob_Mat_Bur[[#This Row],[MONTANT HTVA REALISE]])</f>
        <v>0</v>
      </c>
      <c r="J44" s="32"/>
      <c r="L44" s="55">
        <f t="shared" si="1"/>
        <v>0</v>
      </c>
    </row>
    <row r="45" spans="1:12" ht="15.75" thickBot="1">
      <c r="A45" s="204" t="str">
        <f>IF(ISBLANK(Mob_Mat_Bur[[#This Row],[DATE]]),"",ROW(Mob_Mat_Bur[[#This Row],[NUM]])-ROW($A$19))</f>
        <v/>
      </c>
      <c r="B45" s="33"/>
      <c r="C45" s="98" t="str">
        <f>IF(ISBLANK(Mob_Mat_Bur[[#This Row],[DATE]]),"",ROW(Mob_Mat_Bur[[#This Row],[NUM]])-ROW($A$19))</f>
        <v/>
      </c>
      <c r="D45" s="99"/>
      <c r="E45" s="98"/>
      <c r="F45" s="95"/>
      <c r="G45" s="27"/>
      <c r="H45" s="105"/>
      <c r="I45" s="111">
        <f>IF(Mob_Mat_Bur[[#This Row],[MOTIF]]="",0,Mob_Mat_Bur[[#This Row],[MONTANT HTVA REALISE]])</f>
        <v>0</v>
      </c>
      <c r="J45" s="32"/>
      <c r="L45" s="55">
        <f t="shared" si="1"/>
        <v>0</v>
      </c>
    </row>
    <row r="46" spans="1:12" ht="15.75" thickBot="1">
      <c r="A46" s="204" t="str">
        <f>IF(ISBLANK(Mob_Mat_Bur[[#This Row],[DATE]]),"",ROW(Mob_Mat_Bur[[#This Row],[NUM]])-ROW($A$19))</f>
        <v/>
      </c>
      <c r="B46" s="33"/>
      <c r="C46" s="98" t="str">
        <f>IF(ISBLANK(Mob_Mat_Bur[[#This Row],[DATE]]),"",ROW(Mob_Mat_Bur[[#This Row],[NUM]])-ROW($A$19))</f>
        <v/>
      </c>
      <c r="D46" s="99"/>
      <c r="E46" s="98"/>
      <c r="F46" s="95"/>
      <c r="G46" s="27"/>
      <c r="H46" s="105"/>
      <c r="I46" s="111">
        <f>IF(Mob_Mat_Bur[[#This Row],[MOTIF]]="",0,Mob_Mat_Bur[[#This Row],[MONTANT HTVA REALISE]])</f>
        <v>0</v>
      </c>
      <c r="J46" s="32"/>
      <c r="L46" s="55">
        <f t="shared" si="1"/>
        <v>0</v>
      </c>
    </row>
    <row r="47" spans="1:12" ht="15.75" thickBot="1">
      <c r="A47" s="204" t="str">
        <f>IF(ISBLANK(Mob_Mat_Bur[[#This Row],[DATE]]),"",ROW(Mob_Mat_Bur[[#This Row],[NUM]])-ROW($A$19))</f>
        <v/>
      </c>
      <c r="B47" s="33"/>
      <c r="C47" s="98" t="str">
        <f>IF(ISBLANK(Mob_Mat_Bur[[#This Row],[DATE]]),"",ROW(Mob_Mat_Bur[[#This Row],[NUM]])-ROW($A$19))</f>
        <v/>
      </c>
      <c r="D47" s="99"/>
      <c r="E47" s="98"/>
      <c r="F47" s="95"/>
      <c r="G47" s="27"/>
      <c r="H47" s="105"/>
      <c r="I47" s="111">
        <f>IF(Mob_Mat_Bur[[#This Row],[MOTIF]]="",0,Mob_Mat_Bur[[#This Row],[MONTANT HTVA REALISE]])</f>
        <v>0</v>
      </c>
      <c r="J47" s="32"/>
      <c r="L47" s="55">
        <f t="shared" si="1"/>
        <v>0</v>
      </c>
    </row>
    <row r="48" spans="1:12" ht="15.75" thickBot="1">
      <c r="A48" s="204" t="str">
        <f>IF(ISBLANK(Mob_Mat_Bur[[#This Row],[DATE]]),"",ROW(Mob_Mat_Bur[[#This Row],[NUM]])-ROW($A$19))</f>
        <v/>
      </c>
      <c r="B48" s="33"/>
      <c r="C48" s="98" t="str">
        <f>IF(ISBLANK(Mob_Mat_Bur[[#This Row],[DATE]]),"",ROW(Mob_Mat_Bur[[#This Row],[NUM]])-ROW($A$19))</f>
        <v/>
      </c>
      <c r="D48" s="99"/>
      <c r="E48" s="98"/>
      <c r="F48" s="95"/>
      <c r="G48" s="27"/>
      <c r="H48" s="105"/>
      <c r="I48" s="111">
        <f>IF(Mob_Mat_Bur[[#This Row],[MOTIF]]="",0,Mob_Mat_Bur[[#This Row],[MONTANT HTVA REALISE]])</f>
        <v>0</v>
      </c>
      <c r="J48" s="32"/>
      <c r="L48" s="55">
        <f t="shared" si="1"/>
        <v>0</v>
      </c>
    </row>
    <row r="49" spans="1:12" ht="15.75" thickBot="1">
      <c r="A49" s="204" t="str">
        <f>IF(ISBLANK(Mob_Mat_Bur[[#This Row],[DATE]]),"",ROW(Mob_Mat_Bur[[#This Row],[NUM]])-ROW($A$19))</f>
        <v/>
      </c>
      <c r="B49" s="33"/>
      <c r="C49" s="98" t="str">
        <f>IF(ISBLANK(Mob_Mat_Bur[[#This Row],[DATE]]),"",ROW(Mob_Mat_Bur[[#This Row],[NUM]])-ROW($A$19))</f>
        <v/>
      </c>
      <c r="D49" s="99"/>
      <c r="E49" s="98"/>
      <c r="F49" s="95"/>
      <c r="G49" s="27"/>
      <c r="H49" s="105"/>
      <c r="I49" s="111">
        <f>IF(Mob_Mat_Bur[[#This Row],[MOTIF]]="",0,Mob_Mat_Bur[[#This Row],[MONTANT HTVA REALISE]])</f>
        <v>0</v>
      </c>
      <c r="J49" s="32"/>
      <c r="L49" s="55">
        <f t="shared" si="1"/>
        <v>0</v>
      </c>
    </row>
    <row r="50" spans="1:12" ht="15.75" thickBot="1">
      <c r="A50" s="204" t="str">
        <f>IF(ISBLANK(Mob_Mat_Bur[[#This Row],[DATE]]),"",ROW(Mob_Mat_Bur[[#This Row],[NUM]])-ROW($A$19))</f>
        <v/>
      </c>
      <c r="B50" s="33"/>
      <c r="C50" s="98" t="str">
        <f>IF(ISBLANK(Mob_Mat_Bur[[#This Row],[DATE]]),"",ROW(Mob_Mat_Bur[[#This Row],[NUM]])-ROW($A$19))</f>
        <v/>
      </c>
      <c r="D50" s="99"/>
      <c r="E50" s="98"/>
      <c r="F50" s="95"/>
      <c r="G50" s="27"/>
      <c r="H50" s="105"/>
      <c r="I50" s="111">
        <f>IF(Mob_Mat_Bur[[#This Row],[MOTIF]]="",0,Mob_Mat_Bur[[#This Row],[MONTANT HTVA REALISE]])</f>
        <v>0</v>
      </c>
      <c r="J50" s="32"/>
      <c r="L50" s="55">
        <f t="shared" si="1"/>
        <v>0</v>
      </c>
    </row>
    <row r="51" spans="1:12" ht="15.75" thickBot="1">
      <c r="A51" s="204" t="str">
        <f>IF(ISBLANK(Mob_Mat_Bur[[#This Row],[DATE]]),"",ROW(Mob_Mat_Bur[[#This Row],[NUM]])-ROW($A$19))</f>
        <v/>
      </c>
      <c r="B51" s="33"/>
      <c r="C51" s="98" t="str">
        <f>IF(ISBLANK(Mob_Mat_Bur[[#This Row],[DATE]]),"",ROW(Mob_Mat_Bur[[#This Row],[NUM]])-ROW($A$19))</f>
        <v/>
      </c>
      <c r="D51" s="99"/>
      <c r="E51" s="98"/>
      <c r="F51" s="95"/>
      <c r="G51" s="27"/>
      <c r="H51" s="105"/>
      <c r="I51" s="111">
        <f>IF(Mob_Mat_Bur[[#This Row],[MOTIF]]="",0,Mob_Mat_Bur[[#This Row],[MONTANT HTVA REALISE]])</f>
        <v>0</v>
      </c>
      <c r="J51" s="32"/>
      <c r="L51" s="55">
        <f t="shared" si="1"/>
        <v>0</v>
      </c>
    </row>
    <row r="52" spans="1:12" ht="15.75" thickBot="1">
      <c r="A52" s="204" t="str">
        <f>IF(ISBLANK(Mob_Mat_Bur[[#This Row],[DATE]]),"",ROW(Mob_Mat_Bur[[#This Row],[NUM]])-ROW($A$19))</f>
        <v/>
      </c>
      <c r="B52" s="33"/>
      <c r="C52" s="98" t="str">
        <f>IF(ISBLANK(Mob_Mat_Bur[[#This Row],[DATE]]),"",ROW(Mob_Mat_Bur[[#This Row],[NUM]])-ROW($A$19))</f>
        <v/>
      </c>
      <c r="D52" s="99"/>
      <c r="E52" s="98"/>
      <c r="F52" s="95"/>
      <c r="G52" s="27"/>
      <c r="H52" s="105"/>
      <c r="I52" s="111">
        <f>IF(Mob_Mat_Bur[[#This Row],[MOTIF]]="",0,Mob_Mat_Bur[[#This Row],[MONTANT HTVA REALISE]])</f>
        <v>0</v>
      </c>
      <c r="J52" s="32"/>
      <c r="L52" s="55">
        <f t="shared" si="1"/>
        <v>0</v>
      </c>
    </row>
    <row r="53" spans="1:12" ht="15.75" thickBot="1">
      <c r="A53" s="204" t="str">
        <f>IF(ISBLANK(Mob_Mat_Bur[[#This Row],[DATE]]),"",ROW(Mob_Mat_Bur[[#This Row],[NUM]])-ROW($A$19))</f>
        <v/>
      </c>
      <c r="B53" s="33"/>
      <c r="C53" s="98" t="str">
        <f>IF(ISBLANK(Mob_Mat_Bur[[#This Row],[DATE]]),"",ROW(Mob_Mat_Bur[[#This Row],[NUM]])-ROW($A$19))</f>
        <v/>
      </c>
      <c r="D53" s="99"/>
      <c r="E53" s="98"/>
      <c r="F53" s="95"/>
      <c r="G53" s="27"/>
      <c r="H53" s="105"/>
      <c r="I53" s="111">
        <f>IF(Mob_Mat_Bur[[#This Row],[MOTIF]]="",0,Mob_Mat_Bur[[#This Row],[MONTANT HTVA REALISE]])</f>
        <v>0</v>
      </c>
      <c r="J53" s="32"/>
      <c r="L53" s="55">
        <f t="shared" si="1"/>
        <v>0</v>
      </c>
    </row>
    <row r="54" spans="1:12" ht="15.75" thickBot="1">
      <c r="A54" s="204" t="str">
        <f>IF(ISBLANK(Mob_Mat_Bur[[#This Row],[DATE]]),"",ROW(Mob_Mat_Bur[[#This Row],[NUM]])-ROW($A$19))</f>
        <v/>
      </c>
      <c r="B54" s="33"/>
      <c r="C54" s="98" t="str">
        <f>IF(ISBLANK(Mob_Mat_Bur[[#This Row],[DATE]]),"",ROW(Mob_Mat_Bur[[#This Row],[NUM]])-ROW($A$19))</f>
        <v/>
      </c>
      <c r="D54" s="99"/>
      <c r="E54" s="98"/>
      <c r="F54" s="95"/>
      <c r="G54" s="27"/>
      <c r="H54" s="105"/>
      <c r="I54" s="111">
        <f>IF(Mob_Mat_Bur[[#This Row],[MOTIF]]="",0,Mob_Mat_Bur[[#This Row],[MONTANT HTVA REALISE]])</f>
        <v>0</v>
      </c>
      <c r="J54" s="32"/>
      <c r="L54" s="55">
        <f t="shared" si="1"/>
        <v>0</v>
      </c>
    </row>
    <row r="55" spans="1:12" ht="15.75" thickBot="1">
      <c r="A55" s="204" t="str">
        <f>IF(ISBLANK(Mob_Mat_Bur[[#This Row],[DATE]]),"",ROW(Mob_Mat_Bur[[#This Row],[NUM]])-ROW($A$19))</f>
        <v/>
      </c>
      <c r="B55" s="33"/>
      <c r="C55" s="98" t="str">
        <f>IF(ISBLANK(Mob_Mat_Bur[[#This Row],[DATE]]),"",ROW(Mob_Mat_Bur[[#This Row],[NUM]])-ROW($A$19))</f>
        <v/>
      </c>
      <c r="D55" s="99"/>
      <c r="E55" s="98"/>
      <c r="F55" s="95"/>
      <c r="G55" s="27"/>
      <c r="H55" s="105"/>
      <c r="I55" s="111">
        <f>IF(Mob_Mat_Bur[[#This Row],[MOTIF]]="",0,Mob_Mat_Bur[[#This Row],[MONTANT HTVA REALISE]])</f>
        <v>0</v>
      </c>
      <c r="J55" s="32"/>
      <c r="L55" s="55">
        <f t="shared" si="1"/>
        <v>0</v>
      </c>
    </row>
    <row r="56" spans="1:12" ht="15.75" thickBot="1">
      <c r="A56" s="204" t="str">
        <f>IF(ISBLANK(Mob_Mat_Bur[[#This Row],[DATE]]),"",ROW(Mob_Mat_Bur[[#This Row],[NUM]])-ROW($A$19))</f>
        <v/>
      </c>
      <c r="B56" s="33"/>
      <c r="C56" s="98" t="str">
        <f>IF(ISBLANK(Mob_Mat_Bur[[#This Row],[DATE]]),"",ROW(Mob_Mat_Bur[[#This Row],[NUM]])-ROW($A$19))</f>
        <v/>
      </c>
      <c r="D56" s="99"/>
      <c r="E56" s="98"/>
      <c r="F56" s="95"/>
      <c r="G56" s="27"/>
      <c r="H56" s="105"/>
      <c r="I56" s="111">
        <f>IF(Mob_Mat_Bur[[#This Row],[MOTIF]]="",0,Mob_Mat_Bur[[#This Row],[MONTANT HTVA REALISE]])</f>
        <v>0</v>
      </c>
      <c r="J56" s="32"/>
      <c r="L56" s="55">
        <f t="shared" si="1"/>
        <v>0</v>
      </c>
    </row>
    <row r="57" spans="1:12" ht="15.75" thickBot="1">
      <c r="A57" s="204" t="str">
        <f>IF(ISBLANK(Mob_Mat_Bur[[#This Row],[DATE]]),"",ROW(Mob_Mat_Bur[[#This Row],[NUM]])-ROW($A$19))</f>
        <v/>
      </c>
      <c r="B57" s="33"/>
      <c r="C57" s="98" t="str">
        <f>IF(ISBLANK(Mob_Mat_Bur[[#This Row],[DATE]]),"",ROW(Mob_Mat_Bur[[#This Row],[NUM]])-ROW($A$19))</f>
        <v/>
      </c>
      <c r="D57" s="99"/>
      <c r="E57" s="98"/>
      <c r="F57" s="95"/>
      <c r="G57" s="27"/>
      <c r="H57" s="105"/>
      <c r="I57" s="111">
        <f>IF(Mob_Mat_Bur[[#This Row],[MOTIF]]="",0,Mob_Mat_Bur[[#This Row],[MONTANT HTVA REALISE]])</f>
        <v>0</v>
      </c>
      <c r="J57" s="32"/>
      <c r="L57" s="55">
        <f t="shared" si="1"/>
        <v>0</v>
      </c>
    </row>
    <row r="58" spans="1:12" ht="15.75" thickBot="1">
      <c r="A58" s="204" t="str">
        <f>IF(ISBLANK(Mob_Mat_Bur[[#This Row],[DATE]]),"",ROW(Mob_Mat_Bur[[#This Row],[NUM]])-ROW($A$19))</f>
        <v/>
      </c>
      <c r="B58" s="33"/>
      <c r="C58" s="98" t="str">
        <f>IF(ISBLANK(Mob_Mat_Bur[[#This Row],[DATE]]),"",ROW(Mob_Mat_Bur[[#This Row],[NUM]])-ROW($A$19))</f>
        <v/>
      </c>
      <c r="D58" s="99"/>
      <c r="E58" s="98"/>
      <c r="F58" s="95"/>
      <c r="G58" s="27"/>
      <c r="H58" s="105"/>
      <c r="I58" s="111">
        <f>IF(Mob_Mat_Bur[[#This Row],[MOTIF]]="",0,Mob_Mat_Bur[[#This Row],[MONTANT HTVA REALISE]])</f>
        <v>0</v>
      </c>
      <c r="J58" s="32"/>
      <c r="L58" s="55">
        <f t="shared" si="1"/>
        <v>0</v>
      </c>
    </row>
    <row r="59" spans="1:12" ht="15.75" thickBot="1">
      <c r="A59" s="204" t="str">
        <f>IF(ISBLANK(Mob_Mat_Bur[[#This Row],[DATE]]),"",ROW(Mob_Mat_Bur[[#This Row],[NUM]])-ROW($A$19))</f>
        <v/>
      </c>
      <c r="B59" s="33"/>
      <c r="C59" s="98" t="str">
        <f>IF(ISBLANK(Mob_Mat_Bur[[#This Row],[DATE]]),"",ROW(Mob_Mat_Bur[[#This Row],[NUM]])-ROW($A$19))</f>
        <v/>
      </c>
      <c r="D59" s="99"/>
      <c r="E59" s="98"/>
      <c r="F59" s="95"/>
      <c r="G59" s="27"/>
      <c r="H59" s="105"/>
      <c r="I59" s="111">
        <f>IF(Mob_Mat_Bur[[#This Row],[MOTIF]]="",0,Mob_Mat_Bur[[#This Row],[MONTANT HTVA REALISE]])</f>
        <v>0</v>
      </c>
      <c r="J59" s="32"/>
      <c r="L59" s="55">
        <f t="shared" si="1"/>
        <v>0</v>
      </c>
    </row>
    <row r="60" spans="1:12" ht="15.75" thickBot="1">
      <c r="A60" s="204" t="str">
        <f>IF(ISBLANK(Mob_Mat_Bur[[#This Row],[DATE]]),"",ROW(Mob_Mat_Bur[[#This Row],[NUM]])-ROW($A$19))</f>
        <v/>
      </c>
      <c r="B60" s="33"/>
      <c r="C60" s="98" t="str">
        <f>IF(ISBLANK(Mob_Mat_Bur[[#This Row],[DATE]]),"",ROW(Mob_Mat_Bur[[#This Row],[NUM]])-ROW($A$19))</f>
        <v/>
      </c>
      <c r="D60" s="99"/>
      <c r="E60" s="98"/>
      <c r="F60" s="95"/>
      <c r="G60" s="27"/>
      <c r="H60" s="105"/>
      <c r="I60" s="111">
        <f>IF(Mob_Mat_Bur[[#This Row],[MOTIF]]="",0,Mob_Mat_Bur[[#This Row],[MONTANT HTVA REALISE]])</f>
        <v>0</v>
      </c>
      <c r="J60" s="32"/>
      <c r="L60" s="55">
        <f t="shared" si="1"/>
        <v>0</v>
      </c>
    </row>
    <row r="61" spans="1:12" ht="15.75" thickBot="1">
      <c r="A61" s="204" t="str">
        <f>IF(ISBLANK(Mob_Mat_Bur[[#This Row],[DATE]]),"",ROW(Mob_Mat_Bur[[#This Row],[NUM]])-ROW($A$19))</f>
        <v/>
      </c>
      <c r="B61" s="33"/>
      <c r="C61" s="98" t="str">
        <f>IF(ISBLANK(Mob_Mat_Bur[[#This Row],[DATE]]),"",ROW(Mob_Mat_Bur[[#This Row],[NUM]])-ROW($A$19))</f>
        <v/>
      </c>
      <c r="D61" s="99"/>
      <c r="E61" s="98"/>
      <c r="F61" s="95"/>
      <c r="G61" s="27"/>
      <c r="H61" s="105"/>
      <c r="I61" s="111">
        <f>IF(Mob_Mat_Bur[[#This Row],[MOTIF]]="",0,Mob_Mat_Bur[[#This Row],[MONTANT HTVA REALISE]])</f>
        <v>0</v>
      </c>
      <c r="J61" s="32"/>
      <c r="L61" s="55">
        <f t="shared" si="1"/>
        <v>0</v>
      </c>
    </row>
    <row r="62" spans="1:12" ht="15.75" thickBot="1">
      <c r="A62" s="204" t="str">
        <f>IF(ISBLANK(Mob_Mat_Bur[[#This Row],[DATE]]),"",ROW(Mob_Mat_Bur[[#This Row],[NUM]])-ROW($A$19))</f>
        <v/>
      </c>
      <c r="B62" s="33"/>
      <c r="C62" s="98" t="str">
        <f>IF(ISBLANK(Mob_Mat_Bur[[#This Row],[DATE]]),"",ROW(Mob_Mat_Bur[[#This Row],[NUM]])-ROW($A$19))</f>
        <v/>
      </c>
      <c r="D62" s="99"/>
      <c r="E62" s="98"/>
      <c r="F62" s="95"/>
      <c r="G62" s="27"/>
      <c r="H62" s="105"/>
      <c r="I62" s="111">
        <f>IF(Mob_Mat_Bur[[#This Row],[MOTIF]]="",0,Mob_Mat_Bur[[#This Row],[MONTANT HTVA REALISE]])</f>
        <v>0</v>
      </c>
      <c r="J62" s="32"/>
      <c r="L62" s="55">
        <f t="shared" si="1"/>
        <v>0</v>
      </c>
    </row>
    <row r="63" spans="1:12" ht="15.75" thickBot="1">
      <c r="A63" s="204" t="str">
        <f>IF(ISBLANK(Mob_Mat_Bur[[#This Row],[DATE]]),"",ROW(Mob_Mat_Bur[[#This Row],[NUM]])-ROW($A$19))</f>
        <v/>
      </c>
      <c r="B63" s="33"/>
      <c r="C63" s="98" t="str">
        <f>IF(ISBLANK(Mob_Mat_Bur[[#This Row],[DATE]]),"",ROW(Mob_Mat_Bur[[#This Row],[NUM]])-ROW($A$19))</f>
        <v/>
      </c>
      <c r="D63" s="99"/>
      <c r="E63" s="98"/>
      <c r="F63" s="95"/>
      <c r="G63" s="27"/>
      <c r="H63" s="105"/>
      <c r="I63" s="111">
        <f>IF(Mob_Mat_Bur[[#This Row],[MOTIF]]="",0,Mob_Mat_Bur[[#This Row],[MONTANT HTVA REALISE]])</f>
        <v>0</v>
      </c>
      <c r="J63" s="32"/>
      <c r="L63" s="55">
        <f t="shared" si="1"/>
        <v>0</v>
      </c>
    </row>
    <row r="64" spans="1:12" ht="15.75" thickBot="1">
      <c r="A64" s="204" t="str">
        <f>IF(ISBLANK(Mob_Mat_Bur[[#This Row],[DATE]]),"",ROW(Mob_Mat_Bur[[#This Row],[NUM]])-ROW($A$19))</f>
        <v/>
      </c>
      <c r="B64" s="33"/>
      <c r="C64" s="98" t="str">
        <f>IF(ISBLANK(Mob_Mat_Bur[[#This Row],[DATE]]),"",ROW(Mob_Mat_Bur[[#This Row],[NUM]])-ROW($A$19))</f>
        <v/>
      </c>
      <c r="D64" s="99"/>
      <c r="E64" s="98"/>
      <c r="F64" s="95"/>
      <c r="G64" s="27"/>
      <c r="H64" s="105"/>
      <c r="I64" s="111">
        <f>IF(Mob_Mat_Bur[[#This Row],[MOTIF]]="",0,Mob_Mat_Bur[[#This Row],[MONTANT HTVA REALISE]])</f>
        <v>0</v>
      </c>
      <c r="J64" s="32"/>
      <c r="L64" s="55">
        <f t="shared" si="1"/>
        <v>0</v>
      </c>
    </row>
    <row r="65" spans="1:12" ht="15.75" thickBot="1">
      <c r="A65" s="204" t="str">
        <f>IF(ISBLANK(Mob_Mat_Bur[[#This Row],[DATE]]),"",ROW(Mob_Mat_Bur[[#This Row],[NUM]])-ROW($A$19))</f>
        <v/>
      </c>
      <c r="B65" s="33"/>
      <c r="C65" s="98" t="str">
        <f>IF(ISBLANK(Mob_Mat_Bur[[#This Row],[DATE]]),"",ROW(Mob_Mat_Bur[[#This Row],[NUM]])-ROW($A$19))</f>
        <v/>
      </c>
      <c r="D65" s="99"/>
      <c r="E65" s="98"/>
      <c r="F65" s="95"/>
      <c r="G65" s="27"/>
      <c r="H65" s="105"/>
      <c r="I65" s="111">
        <f>IF(Mob_Mat_Bur[[#This Row],[MOTIF]]="",0,Mob_Mat_Bur[[#This Row],[MONTANT HTVA REALISE]])</f>
        <v>0</v>
      </c>
      <c r="J65" s="32"/>
      <c r="L65" s="55">
        <f t="shared" si="1"/>
        <v>0</v>
      </c>
    </row>
    <row r="66" spans="1:12" ht="15.75" thickBot="1">
      <c r="A66" s="204" t="str">
        <f>IF(ISBLANK(Mob_Mat_Bur[[#This Row],[DATE]]),"",ROW(Mob_Mat_Bur[[#This Row],[NUM]])-ROW($A$19))</f>
        <v/>
      </c>
      <c r="B66" s="33"/>
      <c r="C66" s="98" t="str">
        <f>IF(ISBLANK(Mob_Mat_Bur[[#This Row],[DATE]]),"",ROW(Mob_Mat_Bur[[#This Row],[NUM]])-ROW($A$19))</f>
        <v/>
      </c>
      <c r="D66" s="99"/>
      <c r="E66" s="98"/>
      <c r="F66" s="95"/>
      <c r="G66" s="27"/>
      <c r="H66" s="105"/>
      <c r="I66" s="111">
        <f>IF(Mob_Mat_Bur[[#This Row],[MOTIF]]="",0,Mob_Mat_Bur[[#This Row],[MONTANT HTVA REALISE]])</f>
        <v>0</v>
      </c>
      <c r="J66" s="32"/>
      <c r="L66" s="55">
        <f t="shared" si="1"/>
        <v>0</v>
      </c>
    </row>
    <row r="67" spans="1:12" ht="15.75" thickBot="1">
      <c r="A67" s="204" t="str">
        <f>IF(ISBLANK(Mob_Mat_Bur[[#This Row],[DATE]]),"",ROW(Mob_Mat_Bur[[#This Row],[NUM]])-ROW($A$19))</f>
        <v/>
      </c>
      <c r="B67" s="33"/>
      <c r="C67" s="98" t="str">
        <f>IF(ISBLANK(Mob_Mat_Bur[[#This Row],[DATE]]),"",ROW(Mob_Mat_Bur[[#This Row],[NUM]])-ROW($A$19))</f>
        <v/>
      </c>
      <c r="D67" s="99"/>
      <c r="E67" s="98"/>
      <c r="F67" s="95"/>
      <c r="G67" s="27"/>
      <c r="H67" s="105"/>
      <c r="I67" s="111">
        <f>IF(Mob_Mat_Bur[[#This Row],[MOTIF]]="",0,Mob_Mat_Bur[[#This Row],[MONTANT HTVA REALISE]])</f>
        <v>0</v>
      </c>
      <c r="J67" s="32"/>
      <c r="L67" s="55">
        <f t="shared" si="1"/>
        <v>0</v>
      </c>
    </row>
    <row r="68" spans="1:12" ht="15.75" thickBot="1">
      <c r="A68" s="204" t="str">
        <f>IF(ISBLANK(Mob_Mat_Bur[[#This Row],[DATE]]),"",ROW(Mob_Mat_Bur[[#This Row],[NUM]])-ROW($A$19))</f>
        <v/>
      </c>
      <c r="B68" s="33"/>
      <c r="C68" s="98" t="str">
        <f>IF(ISBLANK(Mob_Mat_Bur[[#This Row],[DATE]]),"",ROW(Mob_Mat_Bur[[#This Row],[NUM]])-ROW($A$19))</f>
        <v/>
      </c>
      <c r="D68" s="99"/>
      <c r="E68" s="98"/>
      <c r="F68" s="95"/>
      <c r="G68" s="27"/>
      <c r="H68" s="105"/>
      <c r="I68" s="111">
        <f>IF(Mob_Mat_Bur[[#This Row],[MOTIF]]="",0,Mob_Mat_Bur[[#This Row],[MONTANT HTVA REALISE]])</f>
        <v>0</v>
      </c>
      <c r="J68" s="32"/>
      <c r="L68" s="55">
        <f t="shared" si="1"/>
        <v>0</v>
      </c>
    </row>
    <row r="69" spans="1:12" ht="15.75" thickBot="1">
      <c r="A69" s="204" t="str">
        <f>IF(ISBLANK(Mob_Mat_Bur[[#This Row],[DATE]]),"",ROW(Mob_Mat_Bur[[#This Row],[NUM]])-ROW($A$19))</f>
        <v/>
      </c>
      <c r="B69" s="33"/>
      <c r="C69" s="98" t="str">
        <f>IF(ISBLANK(Mob_Mat_Bur[[#This Row],[DATE]]),"",ROW(Mob_Mat_Bur[[#This Row],[NUM]])-ROW($A$19))</f>
        <v/>
      </c>
      <c r="D69" s="99"/>
      <c r="E69" s="98"/>
      <c r="F69" s="95"/>
      <c r="G69" s="27"/>
      <c r="H69" s="105"/>
      <c r="I69" s="111">
        <f>IF(Mob_Mat_Bur[[#This Row],[MOTIF]]="",0,Mob_Mat_Bur[[#This Row],[MONTANT HTVA REALISE]])</f>
        <v>0</v>
      </c>
      <c r="J69" s="32"/>
      <c r="L69" s="55">
        <f t="shared" si="1"/>
        <v>0</v>
      </c>
    </row>
    <row r="70" spans="1:12" ht="15.75" thickBot="1">
      <c r="A70" s="204" t="str">
        <f>IF(ISBLANK(Mob_Mat_Bur[[#This Row],[DATE]]),"",ROW(Mob_Mat_Bur[[#This Row],[NUM]])-ROW($A$19))</f>
        <v/>
      </c>
      <c r="B70" s="33"/>
      <c r="C70" s="98" t="str">
        <f>IF(ISBLANK(Mob_Mat_Bur[[#This Row],[DATE]]),"",ROW(Mob_Mat_Bur[[#This Row],[NUM]])-ROW($A$19))</f>
        <v/>
      </c>
      <c r="D70" s="99"/>
      <c r="E70" s="98"/>
      <c r="F70" s="95"/>
      <c r="G70" s="27"/>
      <c r="H70" s="105"/>
      <c r="I70" s="111">
        <f>IF(Mob_Mat_Bur[[#This Row],[MOTIF]]="",0,Mob_Mat_Bur[[#This Row],[MONTANT HTVA REALISE]])</f>
        <v>0</v>
      </c>
      <c r="J70" s="32"/>
      <c r="L70" s="55">
        <f t="shared" si="1"/>
        <v>0</v>
      </c>
    </row>
    <row r="71" spans="1:12" ht="15.75" thickBot="1">
      <c r="A71" s="204" t="str">
        <f>IF(ISBLANK(Mob_Mat_Bur[[#This Row],[DATE]]),"",ROW(Mob_Mat_Bur[[#This Row],[NUM]])-ROW($A$19))</f>
        <v/>
      </c>
      <c r="B71" s="33"/>
      <c r="C71" s="98" t="str">
        <f>IF(ISBLANK(Mob_Mat_Bur[[#This Row],[DATE]]),"",ROW(Mob_Mat_Bur[[#This Row],[NUM]])-ROW($A$19))</f>
        <v/>
      </c>
      <c r="D71" s="99"/>
      <c r="E71" s="98"/>
      <c r="F71" s="95"/>
      <c r="G71" s="27"/>
      <c r="H71" s="105"/>
      <c r="I71" s="111">
        <f>IF(Mob_Mat_Bur[[#This Row],[MOTIF]]="",0,Mob_Mat_Bur[[#This Row],[MONTANT HTVA REALISE]])</f>
        <v>0</v>
      </c>
      <c r="J71" s="32"/>
      <c r="L71" s="55">
        <f t="shared" si="1"/>
        <v>0</v>
      </c>
    </row>
    <row r="72" spans="1:12" ht="15.75" thickBot="1">
      <c r="A72" s="204" t="str">
        <f>IF(ISBLANK(Mob_Mat_Bur[[#This Row],[DATE]]),"",ROW(Mob_Mat_Bur[[#This Row],[NUM]])-ROW($A$19))</f>
        <v/>
      </c>
      <c r="B72" s="33"/>
      <c r="C72" s="98" t="str">
        <f>IF(ISBLANK(Mob_Mat_Bur[[#This Row],[DATE]]),"",ROW(Mob_Mat_Bur[[#This Row],[NUM]])-ROW($A$19))</f>
        <v/>
      </c>
      <c r="D72" s="99"/>
      <c r="E72" s="98"/>
      <c r="F72" s="95"/>
      <c r="G72" s="27"/>
      <c r="H72" s="105"/>
      <c r="I72" s="111">
        <f>IF(Mob_Mat_Bur[[#This Row],[MOTIF]]="",0,Mob_Mat_Bur[[#This Row],[MONTANT HTVA REALISE]])</f>
        <v>0</v>
      </c>
      <c r="J72" s="32"/>
      <c r="L72" s="55">
        <f t="shared" si="1"/>
        <v>0</v>
      </c>
    </row>
    <row r="73" spans="1:12" ht="15.75" thickBot="1">
      <c r="A73" s="204" t="str">
        <f>IF(ISBLANK(Mob_Mat_Bur[[#This Row],[DATE]]),"",ROW(Mob_Mat_Bur[[#This Row],[NUM]])-ROW($A$19))</f>
        <v/>
      </c>
      <c r="B73" s="33"/>
      <c r="C73" s="98" t="str">
        <f>IF(ISBLANK(Mob_Mat_Bur[[#This Row],[DATE]]),"",ROW(Mob_Mat_Bur[[#This Row],[NUM]])-ROW($A$19))</f>
        <v/>
      </c>
      <c r="D73" s="99"/>
      <c r="E73" s="98"/>
      <c r="F73" s="95"/>
      <c r="G73" s="27"/>
      <c r="H73" s="105"/>
      <c r="I73" s="111">
        <f>IF(Mob_Mat_Bur[[#This Row],[MOTIF]]="",0,Mob_Mat_Bur[[#This Row],[MONTANT HTVA REALISE]])</f>
        <v>0</v>
      </c>
      <c r="J73" s="32"/>
      <c r="L73" s="55">
        <f t="shared" si="1"/>
        <v>0</v>
      </c>
    </row>
    <row r="74" spans="1:12" ht="15.75" thickBot="1">
      <c r="A74" s="204" t="str">
        <f>IF(ISBLANK(Mob_Mat_Bur[[#This Row],[DATE]]),"",ROW(Mob_Mat_Bur[[#This Row],[NUM]])-ROW($A$19))</f>
        <v/>
      </c>
      <c r="B74" s="33"/>
      <c r="C74" s="98" t="str">
        <f>IF(ISBLANK(Mob_Mat_Bur[[#This Row],[DATE]]),"",ROW(Mob_Mat_Bur[[#This Row],[NUM]])-ROW($A$19))</f>
        <v/>
      </c>
      <c r="D74" s="99"/>
      <c r="E74" s="98"/>
      <c r="F74" s="95"/>
      <c r="G74" s="27"/>
      <c r="H74" s="105"/>
      <c r="I74" s="111">
        <f>IF(Mob_Mat_Bur[[#This Row],[MOTIF]]="",0,Mob_Mat_Bur[[#This Row],[MONTANT HTVA REALISE]])</f>
        <v>0</v>
      </c>
      <c r="J74" s="32"/>
      <c r="L74" s="55">
        <f t="shared" si="1"/>
        <v>0</v>
      </c>
    </row>
    <row r="75" spans="1:12" ht="15.75" thickBot="1">
      <c r="A75" s="204" t="str">
        <f>IF(ISBLANK(Mob_Mat_Bur[[#This Row],[DATE]]),"",ROW(Mob_Mat_Bur[[#This Row],[NUM]])-ROW($A$19))</f>
        <v/>
      </c>
      <c r="B75" s="33"/>
      <c r="C75" s="98" t="str">
        <f>IF(ISBLANK(Mob_Mat_Bur[[#This Row],[DATE]]),"",ROW(Mob_Mat_Bur[[#This Row],[NUM]])-ROW($A$19))</f>
        <v/>
      </c>
      <c r="D75" s="99"/>
      <c r="E75" s="98"/>
      <c r="F75" s="95"/>
      <c r="G75" s="27"/>
      <c r="H75" s="105"/>
      <c r="I75" s="111">
        <f>IF(Mob_Mat_Bur[[#This Row],[MOTIF]]="",0,Mob_Mat_Bur[[#This Row],[MONTANT HTVA REALISE]])</f>
        <v>0</v>
      </c>
      <c r="J75" s="32"/>
      <c r="L75" s="55">
        <f t="shared" si="1"/>
        <v>0</v>
      </c>
    </row>
    <row r="76" spans="1:12" ht="15.75" thickBot="1">
      <c r="A76" s="204" t="str">
        <f>IF(ISBLANK(Mob_Mat_Bur[[#This Row],[DATE]]),"",ROW(Mob_Mat_Bur[[#This Row],[NUM]])-ROW($A$19))</f>
        <v/>
      </c>
      <c r="B76" s="33"/>
      <c r="C76" s="98" t="str">
        <f>IF(ISBLANK(Mob_Mat_Bur[[#This Row],[DATE]]),"",ROW(Mob_Mat_Bur[[#This Row],[NUM]])-ROW($A$19))</f>
        <v/>
      </c>
      <c r="D76" s="99"/>
      <c r="E76" s="98"/>
      <c r="F76" s="95"/>
      <c r="G76" s="27"/>
      <c r="H76" s="105"/>
      <c r="I76" s="111">
        <f>IF(Mob_Mat_Bur[[#This Row],[MOTIF]]="",0,Mob_Mat_Bur[[#This Row],[MONTANT HTVA REALISE]])</f>
        <v>0</v>
      </c>
      <c r="J76" s="32"/>
      <c r="L76" s="55">
        <f t="shared" si="1"/>
        <v>0</v>
      </c>
    </row>
    <row r="77" spans="1:12" ht="15.75" thickBot="1">
      <c r="A77" s="204" t="str">
        <f>IF(ISBLANK(Mob_Mat_Bur[[#This Row],[DATE]]),"",ROW(Mob_Mat_Bur[[#This Row],[NUM]])-ROW($A$19))</f>
        <v/>
      </c>
      <c r="B77" s="33"/>
      <c r="C77" s="98" t="str">
        <f>IF(ISBLANK(Mob_Mat_Bur[[#This Row],[DATE]]),"",ROW(Mob_Mat_Bur[[#This Row],[NUM]])-ROW($A$19))</f>
        <v/>
      </c>
      <c r="D77" s="99"/>
      <c r="E77" s="98"/>
      <c r="F77" s="95"/>
      <c r="G77" s="27"/>
      <c r="H77" s="105"/>
      <c r="I77" s="111">
        <f>IF(Mob_Mat_Bur[[#This Row],[MOTIF]]="",0,Mob_Mat_Bur[[#This Row],[MONTANT HTVA REALISE]])</f>
        <v>0</v>
      </c>
      <c r="J77" s="32"/>
      <c r="L77" s="55">
        <f t="shared" si="1"/>
        <v>0</v>
      </c>
    </row>
    <row r="78" spans="1:12" ht="15.75" thickBot="1">
      <c r="A78" s="204" t="str">
        <f>IF(ISBLANK(Mob_Mat_Bur[[#This Row],[DATE]]),"",ROW(Mob_Mat_Bur[[#This Row],[NUM]])-ROW($A$19))</f>
        <v/>
      </c>
      <c r="B78" s="33"/>
      <c r="C78" s="98" t="str">
        <f>IF(ISBLANK(Mob_Mat_Bur[[#This Row],[DATE]]),"",ROW(Mob_Mat_Bur[[#This Row],[NUM]])-ROW($A$19))</f>
        <v/>
      </c>
      <c r="D78" s="99"/>
      <c r="E78" s="98"/>
      <c r="F78" s="95"/>
      <c r="G78" s="27"/>
      <c r="H78" s="105"/>
      <c r="I78" s="111">
        <f>IF(Mob_Mat_Bur[[#This Row],[MOTIF]]="",0,Mob_Mat_Bur[[#This Row],[MONTANT HTVA REALISE]])</f>
        <v>0</v>
      </c>
      <c r="J78" s="32"/>
      <c r="L78" s="55">
        <f t="shared" si="1"/>
        <v>0</v>
      </c>
    </row>
    <row r="79" spans="1:12" ht="15.75" thickBot="1">
      <c r="A79" s="204" t="str">
        <f>IF(ISBLANK(Mob_Mat_Bur[[#This Row],[DATE]]),"",ROW(Mob_Mat_Bur[[#This Row],[NUM]])-ROW($A$19))</f>
        <v/>
      </c>
      <c r="B79" s="33"/>
      <c r="C79" s="98" t="str">
        <f>IF(ISBLANK(Mob_Mat_Bur[[#This Row],[DATE]]),"",ROW(Mob_Mat_Bur[[#This Row],[NUM]])-ROW($A$19))</f>
        <v/>
      </c>
      <c r="D79" s="99"/>
      <c r="E79" s="98"/>
      <c r="F79" s="95"/>
      <c r="G79" s="27"/>
      <c r="H79" s="105"/>
      <c r="I79" s="111">
        <f>IF(Mob_Mat_Bur[[#This Row],[MOTIF]]="",0,Mob_Mat_Bur[[#This Row],[MONTANT HTVA REALISE]])</f>
        <v>0</v>
      </c>
      <c r="J79" s="32"/>
      <c r="L79" s="55">
        <f t="shared" si="1"/>
        <v>0</v>
      </c>
    </row>
    <row r="80" spans="1:12" ht="15.75" thickBot="1">
      <c r="A80" s="204" t="str">
        <f>IF(ISBLANK(Mob_Mat_Bur[[#This Row],[DATE]]),"",ROW(Mob_Mat_Bur[[#This Row],[NUM]])-ROW($A$19))</f>
        <v/>
      </c>
      <c r="B80" s="33"/>
      <c r="C80" s="98" t="str">
        <f>IF(ISBLANK(Mob_Mat_Bur[[#This Row],[DATE]]),"",ROW(Mob_Mat_Bur[[#This Row],[NUM]])-ROW($A$19))</f>
        <v/>
      </c>
      <c r="D80" s="99"/>
      <c r="E80" s="98"/>
      <c r="F80" s="95"/>
      <c r="G80" s="27"/>
      <c r="H80" s="105"/>
      <c r="I80" s="111">
        <f>IF(Mob_Mat_Bur[[#This Row],[MOTIF]]="",0,Mob_Mat_Bur[[#This Row],[MONTANT HTVA REALISE]])</f>
        <v>0</v>
      </c>
      <c r="J80" s="32"/>
      <c r="L80" s="55">
        <f t="shared" si="1"/>
        <v>0</v>
      </c>
    </row>
    <row r="81" spans="1:12" ht="15.75" thickBot="1">
      <c r="A81" s="204" t="str">
        <f>IF(ISBLANK(Mob_Mat_Bur[[#This Row],[DATE]]),"",ROW(Mob_Mat_Bur[[#This Row],[NUM]])-ROW($A$19))</f>
        <v/>
      </c>
      <c r="B81" s="33"/>
      <c r="C81" s="98" t="str">
        <f>IF(ISBLANK(Mob_Mat_Bur[[#This Row],[DATE]]),"",ROW(Mob_Mat_Bur[[#This Row],[NUM]])-ROW($A$19))</f>
        <v/>
      </c>
      <c r="D81" s="99"/>
      <c r="E81" s="98"/>
      <c r="F81" s="95"/>
      <c r="G81" s="27"/>
      <c r="H81" s="105"/>
      <c r="I81" s="111">
        <f>IF(Mob_Mat_Bur[[#This Row],[MOTIF]]="",0,Mob_Mat_Bur[[#This Row],[MONTANT HTVA REALISE]])</f>
        <v>0</v>
      </c>
      <c r="J81" s="32"/>
      <c r="L81" s="55">
        <f t="shared" si="1"/>
        <v>0</v>
      </c>
    </row>
    <row r="82" spans="1:12" ht="15.75" thickBot="1">
      <c r="A82" s="204" t="str">
        <f>IF(ISBLANK(Mob_Mat_Bur[[#This Row],[DATE]]),"",ROW(Mob_Mat_Bur[[#This Row],[NUM]])-ROW($A$19))</f>
        <v/>
      </c>
      <c r="B82" s="33"/>
      <c r="C82" s="98" t="str">
        <f>IF(ISBLANK(Mob_Mat_Bur[[#This Row],[DATE]]),"",ROW(Mob_Mat_Bur[[#This Row],[NUM]])-ROW($A$19))</f>
        <v/>
      </c>
      <c r="D82" s="99"/>
      <c r="E82" s="98"/>
      <c r="F82" s="95"/>
      <c r="G82" s="27"/>
      <c r="H82" s="105"/>
      <c r="I82" s="111">
        <f>IF(Mob_Mat_Bur[[#This Row],[MOTIF]]="",0,Mob_Mat_Bur[[#This Row],[MONTANT HTVA REALISE]])</f>
        <v>0</v>
      </c>
      <c r="J82" s="32"/>
      <c r="L82" s="55">
        <f t="shared" si="1"/>
        <v>0</v>
      </c>
    </row>
    <row r="83" spans="1:12" ht="15.75" thickBot="1">
      <c r="A83" s="204" t="str">
        <f>IF(ISBLANK(Mob_Mat_Bur[[#This Row],[DATE]]),"",ROW(Mob_Mat_Bur[[#This Row],[NUM]])-ROW($A$19))</f>
        <v/>
      </c>
      <c r="B83" s="33"/>
      <c r="C83" s="98" t="str">
        <f>IF(ISBLANK(Mob_Mat_Bur[[#This Row],[DATE]]),"",ROW(Mob_Mat_Bur[[#This Row],[NUM]])-ROW($A$19))</f>
        <v/>
      </c>
      <c r="D83" s="99"/>
      <c r="E83" s="98"/>
      <c r="F83" s="95"/>
      <c r="G83" s="27"/>
      <c r="H83" s="105"/>
      <c r="I83" s="111">
        <f>IF(Mob_Mat_Bur[[#This Row],[MOTIF]]="",0,Mob_Mat_Bur[[#This Row],[MONTANT HTVA REALISE]])</f>
        <v>0</v>
      </c>
      <c r="J83" s="32"/>
      <c r="L83" s="55">
        <f t="shared" si="1"/>
        <v>0</v>
      </c>
    </row>
    <row r="84" spans="1:12" ht="15.75" thickBot="1">
      <c r="A84" s="204" t="str">
        <f>IF(ISBLANK(Mob_Mat_Bur[[#This Row],[DATE]]),"",ROW(Mob_Mat_Bur[[#This Row],[NUM]])-ROW($A$19))</f>
        <v/>
      </c>
      <c r="B84" s="33"/>
      <c r="C84" s="98" t="str">
        <f>IF(ISBLANK(Mob_Mat_Bur[[#This Row],[DATE]]),"",ROW(Mob_Mat_Bur[[#This Row],[NUM]])-ROW($A$19))</f>
        <v/>
      </c>
      <c r="D84" s="99"/>
      <c r="E84" s="98"/>
      <c r="F84" s="95"/>
      <c r="G84" s="27"/>
      <c r="H84" s="105"/>
      <c r="I84" s="111">
        <f>IF(Mob_Mat_Bur[[#This Row],[MOTIF]]="",0,Mob_Mat_Bur[[#This Row],[MONTANT HTVA REALISE]])</f>
        <v>0</v>
      </c>
      <c r="J84" s="32"/>
      <c r="L84" s="55">
        <f t="shared" si="1"/>
        <v>0</v>
      </c>
    </row>
    <row r="85" spans="1:12" ht="15.75" thickBot="1">
      <c r="A85" s="204" t="str">
        <f>IF(ISBLANK(Mob_Mat_Bur[[#This Row],[DATE]]),"",ROW(Mob_Mat_Bur[[#This Row],[NUM]])-ROW($A$19))</f>
        <v/>
      </c>
      <c r="B85" s="33"/>
      <c r="C85" s="98" t="str">
        <f>IF(ISBLANK(Mob_Mat_Bur[[#This Row],[DATE]]),"",ROW(Mob_Mat_Bur[[#This Row],[NUM]])-ROW($A$19))</f>
        <v/>
      </c>
      <c r="D85" s="99"/>
      <c r="E85" s="98"/>
      <c r="F85" s="95"/>
      <c r="G85" s="27"/>
      <c r="H85" s="105"/>
      <c r="I85" s="111">
        <f>IF(Mob_Mat_Bur[[#This Row],[MOTIF]]="",0,Mob_Mat_Bur[[#This Row],[MONTANT HTVA REALISE]])</f>
        <v>0</v>
      </c>
      <c r="J85" s="32"/>
      <c r="L85" s="55">
        <f t="shared" si="1"/>
        <v>0</v>
      </c>
    </row>
    <row r="86" spans="1:12" ht="15.75" thickBot="1">
      <c r="A86" s="204" t="str">
        <f>IF(ISBLANK(Mob_Mat_Bur[[#This Row],[DATE]]),"",ROW(Mob_Mat_Bur[[#This Row],[NUM]])-ROW($A$19))</f>
        <v/>
      </c>
      <c r="B86" s="33"/>
      <c r="C86" s="98" t="str">
        <f>IF(ISBLANK(Mob_Mat_Bur[[#This Row],[DATE]]),"",ROW(Mob_Mat_Bur[[#This Row],[NUM]])-ROW($A$19))</f>
        <v/>
      </c>
      <c r="D86" s="99"/>
      <c r="E86" s="98"/>
      <c r="F86" s="95"/>
      <c r="G86" s="27"/>
      <c r="H86" s="105"/>
      <c r="I86" s="111">
        <f>IF(Mob_Mat_Bur[[#This Row],[MOTIF]]="",0,Mob_Mat_Bur[[#This Row],[MONTANT HTVA REALISE]])</f>
        <v>0</v>
      </c>
      <c r="J86" s="32"/>
      <c r="L86" s="55">
        <f t="shared" ref="L86:L149" si="2">+F86-I86</f>
        <v>0</v>
      </c>
    </row>
    <row r="87" spans="1:12" ht="15.75" thickBot="1">
      <c r="A87" s="204" t="str">
        <f>IF(ISBLANK(Mob_Mat_Bur[[#This Row],[DATE]]),"",ROW(Mob_Mat_Bur[[#This Row],[NUM]])-ROW($A$19))</f>
        <v/>
      </c>
      <c r="B87" s="33"/>
      <c r="C87" s="98" t="str">
        <f>IF(ISBLANK(Mob_Mat_Bur[[#This Row],[DATE]]),"",ROW(Mob_Mat_Bur[[#This Row],[NUM]])-ROW($A$19))</f>
        <v/>
      </c>
      <c r="D87" s="99"/>
      <c r="E87" s="98"/>
      <c r="F87" s="95"/>
      <c r="G87" s="27"/>
      <c r="H87" s="105"/>
      <c r="I87" s="111">
        <f>IF(Mob_Mat_Bur[[#This Row],[MOTIF]]="",0,Mob_Mat_Bur[[#This Row],[MONTANT HTVA REALISE]])</f>
        <v>0</v>
      </c>
      <c r="J87" s="32"/>
      <c r="L87" s="55">
        <f t="shared" si="2"/>
        <v>0</v>
      </c>
    </row>
    <row r="88" spans="1:12" ht="15.75" thickBot="1">
      <c r="A88" s="204" t="str">
        <f>IF(ISBLANK(Mob_Mat_Bur[[#This Row],[DATE]]),"",ROW(Mob_Mat_Bur[[#This Row],[NUM]])-ROW($A$19))</f>
        <v/>
      </c>
      <c r="B88" s="33"/>
      <c r="C88" s="98" t="str">
        <f>IF(ISBLANK(Mob_Mat_Bur[[#This Row],[DATE]]),"",ROW(Mob_Mat_Bur[[#This Row],[NUM]])-ROW($A$19))</f>
        <v/>
      </c>
      <c r="D88" s="99"/>
      <c r="E88" s="98"/>
      <c r="F88" s="95"/>
      <c r="G88" s="27"/>
      <c r="H88" s="105"/>
      <c r="I88" s="111">
        <f>IF(Mob_Mat_Bur[[#This Row],[MOTIF]]="",0,Mob_Mat_Bur[[#This Row],[MONTANT HTVA REALISE]])</f>
        <v>0</v>
      </c>
      <c r="J88" s="32"/>
      <c r="L88" s="55">
        <f t="shared" si="2"/>
        <v>0</v>
      </c>
    </row>
    <row r="89" spans="1:12" ht="15.75" thickBot="1">
      <c r="A89" s="204" t="str">
        <f>IF(ISBLANK(Mob_Mat_Bur[[#This Row],[DATE]]),"",ROW(Mob_Mat_Bur[[#This Row],[NUM]])-ROW($A$19))</f>
        <v/>
      </c>
      <c r="B89" s="33"/>
      <c r="C89" s="98" t="str">
        <f>IF(ISBLANK(Mob_Mat_Bur[[#This Row],[DATE]]),"",ROW(Mob_Mat_Bur[[#This Row],[NUM]])-ROW($A$19))</f>
        <v/>
      </c>
      <c r="D89" s="99"/>
      <c r="E89" s="98"/>
      <c r="F89" s="95"/>
      <c r="G89" s="27"/>
      <c r="H89" s="105"/>
      <c r="I89" s="111">
        <f>IF(Mob_Mat_Bur[[#This Row],[MOTIF]]="",0,Mob_Mat_Bur[[#This Row],[MONTANT HTVA REALISE]])</f>
        <v>0</v>
      </c>
      <c r="J89" s="32"/>
      <c r="L89" s="55">
        <f t="shared" si="2"/>
        <v>0</v>
      </c>
    </row>
    <row r="90" spans="1:12" ht="15.75" thickBot="1">
      <c r="A90" s="204" t="str">
        <f>IF(ISBLANK(Mob_Mat_Bur[[#This Row],[DATE]]),"",ROW(Mob_Mat_Bur[[#This Row],[NUM]])-ROW($A$19))</f>
        <v/>
      </c>
      <c r="B90" s="33"/>
      <c r="C90" s="98" t="str">
        <f>IF(ISBLANK(Mob_Mat_Bur[[#This Row],[DATE]]),"",ROW(Mob_Mat_Bur[[#This Row],[NUM]])-ROW($A$19))</f>
        <v/>
      </c>
      <c r="D90" s="99"/>
      <c r="E90" s="98"/>
      <c r="F90" s="95"/>
      <c r="G90" s="27"/>
      <c r="H90" s="105"/>
      <c r="I90" s="111">
        <f>IF(Mob_Mat_Bur[[#This Row],[MOTIF]]="",0,Mob_Mat_Bur[[#This Row],[MONTANT HTVA REALISE]])</f>
        <v>0</v>
      </c>
      <c r="J90" s="32"/>
      <c r="L90" s="55">
        <f t="shared" si="2"/>
        <v>0</v>
      </c>
    </row>
    <row r="91" spans="1:12" ht="15.75" thickBot="1">
      <c r="A91" s="204" t="str">
        <f>IF(ISBLANK(Mob_Mat_Bur[[#This Row],[DATE]]),"",ROW(Mob_Mat_Bur[[#This Row],[NUM]])-ROW($A$19))</f>
        <v/>
      </c>
      <c r="B91" s="33"/>
      <c r="C91" s="98" t="str">
        <f>IF(ISBLANK(Mob_Mat_Bur[[#This Row],[DATE]]),"",ROW(Mob_Mat_Bur[[#This Row],[NUM]])-ROW($A$19))</f>
        <v/>
      </c>
      <c r="D91" s="99"/>
      <c r="E91" s="98"/>
      <c r="F91" s="95"/>
      <c r="G91" s="27"/>
      <c r="H91" s="105"/>
      <c r="I91" s="111">
        <f>IF(Mob_Mat_Bur[[#This Row],[MOTIF]]="",0,Mob_Mat_Bur[[#This Row],[MONTANT HTVA REALISE]])</f>
        <v>0</v>
      </c>
      <c r="J91" s="32"/>
      <c r="L91" s="55">
        <f t="shared" si="2"/>
        <v>0</v>
      </c>
    </row>
    <row r="92" spans="1:12" ht="15.75" thickBot="1">
      <c r="A92" s="204" t="str">
        <f>IF(ISBLANK(Mob_Mat_Bur[[#This Row],[DATE]]),"",ROW(Mob_Mat_Bur[[#This Row],[NUM]])-ROW($A$19))</f>
        <v/>
      </c>
      <c r="B92" s="33"/>
      <c r="C92" s="98" t="str">
        <f>IF(ISBLANK(Mob_Mat_Bur[[#This Row],[DATE]]),"",ROW(Mob_Mat_Bur[[#This Row],[NUM]])-ROW($A$19))</f>
        <v/>
      </c>
      <c r="D92" s="99"/>
      <c r="E92" s="98"/>
      <c r="F92" s="95"/>
      <c r="G92" s="27"/>
      <c r="H92" s="105"/>
      <c r="I92" s="111">
        <f>IF(Mob_Mat_Bur[[#This Row],[MOTIF]]="",0,Mob_Mat_Bur[[#This Row],[MONTANT HTVA REALISE]])</f>
        <v>0</v>
      </c>
      <c r="J92" s="32"/>
      <c r="L92" s="55">
        <f t="shared" si="2"/>
        <v>0</v>
      </c>
    </row>
    <row r="93" spans="1:12" ht="15.75" thickBot="1">
      <c r="A93" s="204" t="str">
        <f>IF(ISBLANK(Mob_Mat_Bur[[#This Row],[DATE]]),"",ROW(Mob_Mat_Bur[[#This Row],[NUM]])-ROW($A$19))</f>
        <v/>
      </c>
      <c r="B93" s="33"/>
      <c r="C93" s="98" t="str">
        <f>IF(ISBLANK(Mob_Mat_Bur[[#This Row],[DATE]]),"",ROW(Mob_Mat_Bur[[#This Row],[NUM]])-ROW($A$19))</f>
        <v/>
      </c>
      <c r="D93" s="99"/>
      <c r="E93" s="98"/>
      <c r="F93" s="95"/>
      <c r="G93" s="27"/>
      <c r="H93" s="105"/>
      <c r="I93" s="111">
        <f>IF(Mob_Mat_Bur[[#This Row],[MOTIF]]="",0,Mob_Mat_Bur[[#This Row],[MONTANT HTVA REALISE]])</f>
        <v>0</v>
      </c>
      <c r="J93" s="32"/>
      <c r="L93" s="55">
        <f t="shared" si="2"/>
        <v>0</v>
      </c>
    </row>
    <row r="94" spans="1:12" ht="15.75" thickBot="1">
      <c r="A94" s="204" t="str">
        <f>IF(ISBLANK(Mob_Mat_Bur[[#This Row],[DATE]]),"",ROW(Mob_Mat_Bur[[#This Row],[NUM]])-ROW($A$19))</f>
        <v/>
      </c>
      <c r="B94" s="33"/>
      <c r="C94" s="98" t="str">
        <f>IF(ISBLANK(Mob_Mat_Bur[[#This Row],[DATE]]),"",ROW(Mob_Mat_Bur[[#This Row],[NUM]])-ROW($A$19))</f>
        <v/>
      </c>
      <c r="D94" s="99"/>
      <c r="E94" s="98"/>
      <c r="F94" s="95"/>
      <c r="G94" s="27"/>
      <c r="H94" s="105"/>
      <c r="I94" s="111">
        <f>IF(Mob_Mat_Bur[[#This Row],[MOTIF]]="",0,Mob_Mat_Bur[[#This Row],[MONTANT HTVA REALISE]])</f>
        <v>0</v>
      </c>
      <c r="J94" s="32"/>
      <c r="L94" s="55">
        <f t="shared" si="2"/>
        <v>0</v>
      </c>
    </row>
    <row r="95" spans="1:12" ht="15.75" thickBot="1">
      <c r="A95" s="204" t="str">
        <f>IF(ISBLANK(Mob_Mat_Bur[[#This Row],[DATE]]),"",ROW(Mob_Mat_Bur[[#This Row],[NUM]])-ROW($A$19))</f>
        <v/>
      </c>
      <c r="B95" s="33"/>
      <c r="C95" s="98" t="str">
        <f>IF(ISBLANK(Mob_Mat_Bur[[#This Row],[DATE]]),"",ROW(Mob_Mat_Bur[[#This Row],[NUM]])-ROW($A$19))</f>
        <v/>
      </c>
      <c r="D95" s="99"/>
      <c r="E95" s="98"/>
      <c r="F95" s="95"/>
      <c r="G95" s="27"/>
      <c r="H95" s="105"/>
      <c r="I95" s="111">
        <f>IF(Mob_Mat_Bur[[#This Row],[MOTIF]]="",0,Mob_Mat_Bur[[#This Row],[MONTANT HTVA REALISE]])</f>
        <v>0</v>
      </c>
      <c r="J95" s="32"/>
      <c r="L95" s="55">
        <f t="shared" si="2"/>
        <v>0</v>
      </c>
    </row>
    <row r="96" spans="1:12" ht="15.75" thickBot="1">
      <c r="A96" s="204" t="str">
        <f>IF(ISBLANK(Mob_Mat_Bur[[#This Row],[DATE]]),"",ROW(Mob_Mat_Bur[[#This Row],[NUM]])-ROW($A$19))</f>
        <v/>
      </c>
      <c r="B96" s="33"/>
      <c r="C96" s="98" t="str">
        <f>IF(ISBLANK(Mob_Mat_Bur[[#This Row],[DATE]]),"",ROW(Mob_Mat_Bur[[#This Row],[NUM]])-ROW($A$19))</f>
        <v/>
      </c>
      <c r="D96" s="99"/>
      <c r="E96" s="98"/>
      <c r="F96" s="95"/>
      <c r="G96" s="27"/>
      <c r="H96" s="105"/>
      <c r="I96" s="111">
        <f>IF(Mob_Mat_Bur[[#This Row],[MOTIF]]="",0,Mob_Mat_Bur[[#This Row],[MONTANT HTVA REALISE]])</f>
        <v>0</v>
      </c>
      <c r="J96" s="32"/>
      <c r="L96" s="55">
        <f t="shared" si="2"/>
        <v>0</v>
      </c>
    </row>
    <row r="97" spans="1:12" ht="15.75" thickBot="1">
      <c r="A97" s="204" t="str">
        <f>IF(ISBLANK(Mob_Mat_Bur[[#This Row],[DATE]]),"",ROW(Mob_Mat_Bur[[#This Row],[NUM]])-ROW($A$19))</f>
        <v/>
      </c>
      <c r="B97" s="33"/>
      <c r="C97" s="98" t="str">
        <f>IF(ISBLANK(Mob_Mat_Bur[[#This Row],[DATE]]),"",ROW(Mob_Mat_Bur[[#This Row],[NUM]])-ROW($A$19))</f>
        <v/>
      </c>
      <c r="D97" s="99"/>
      <c r="E97" s="98"/>
      <c r="F97" s="95"/>
      <c r="G97" s="27"/>
      <c r="H97" s="105"/>
      <c r="I97" s="111">
        <f>IF(Mob_Mat_Bur[[#This Row],[MOTIF]]="",0,Mob_Mat_Bur[[#This Row],[MONTANT HTVA REALISE]])</f>
        <v>0</v>
      </c>
      <c r="J97" s="32"/>
      <c r="L97" s="55">
        <f t="shared" si="2"/>
        <v>0</v>
      </c>
    </row>
    <row r="98" spans="1:12" ht="15.75" thickBot="1">
      <c r="A98" s="204" t="str">
        <f>IF(ISBLANK(Mob_Mat_Bur[[#This Row],[DATE]]),"",ROW(Mob_Mat_Bur[[#This Row],[NUM]])-ROW($A$19))</f>
        <v/>
      </c>
      <c r="B98" s="33"/>
      <c r="C98" s="98" t="str">
        <f>IF(ISBLANK(Mob_Mat_Bur[[#This Row],[DATE]]),"",ROW(Mob_Mat_Bur[[#This Row],[NUM]])-ROW($A$19))</f>
        <v/>
      </c>
      <c r="D98" s="99"/>
      <c r="E98" s="98"/>
      <c r="F98" s="95"/>
      <c r="G98" s="27"/>
      <c r="H98" s="105"/>
      <c r="I98" s="111">
        <f>IF(Mob_Mat_Bur[[#This Row],[MOTIF]]="",0,Mob_Mat_Bur[[#This Row],[MONTANT HTVA REALISE]])</f>
        <v>0</v>
      </c>
      <c r="J98" s="32"/>
      <c r="L98" s="55">
        <f t="shared" si="2"/>
        <v>0</v>
      </c>
    </row>
    <row r="99" spans="1:12" ht="15.75" thickBot="1">
      <c r="A99" s="204" t="str">
        <f>IF(ISBLANK(Mob_Mat_Bur[[#This Row],[DATE]]),"",ROW(Mob_Mat_Bur[[#This Row],[NUM]])-ROW($A$19))</f>
        <v/>
      </c>
      <c r="B99" s="33"/>
      <c r="C99" s="98" t="str">
        <f>IF(ISBLANK(Mob_Mat_Bur[[#This Row],[DATE]]),"",ROW(Mob_Mat_Bur[[#This Row],[NUM]])-ROW($A$19))</f>
        <v/>
      </c>
      <c r="D99" s="99"/>
      <c r="E99" s="98"/>
      <c r="F99" s="95"/>
      <c r="G99" s="27"/>
      <c r="H99" s="105"/>
      <c r="I99" s="111">
        <f>IF(Mob_Mat_Bur[[#This Row],[MOTIF]]="",0,Mob_Mat_Bur[[#This Row],[MONTANT HTVA REALISE]])</f>
        <v>0</v>
      </c>
      <c r="J99" s="32"/>
      <c r="L99" s="55">
        <f t="shared" si="2"/>
        <v>0</v>
      </c>
    </row>
    <row r="100" spans="1:12" ht="15.75" thickBot="1">
      <c r="A100" s="204" t="str">
        <f>IF(ISBLANK(Mob_Mat_Bur[[#This Row],[DATE]]),"",ROW(Mob_Mat_Bur[[#This Row],[NUM]])-ROW($A$19))</f>
        <v/>
      </c>
      <c r="B100" s="33"/>
      <c r="C100" s="98" t="str">
        <f>IF(ISBLANK(Mob_Mat_Bur[[#This Row],[DATE]]),"",ROW(Mob_Mat_Bur[[#This Row],[NUM]])-ROW($A$19))</f>
        <v/>
      </c>
      <c r="D100" s="99"/>
      <c r="E100" s="98"/>
      <c r="F100" s="95"/>
      <c r="G100" s="27"/>
      <c r="H100" s="105"/>
      <c r="I100" s="111">
        <f>IF(Mob_Mat_Bur[[#This Row],[MOTIF]]="",0,Mob_Mat_Bur[[#This Row],[MONTANT HTVA REALISE]])</f>
        <v>0</v>
      </c>
      <c r="J100" s="32"/>
      <c r="L100" s="55">
        <f t="shared" si="2"/>
        <v>0</v>
      </c>
    </row>
    <row r="101" spans="1:12" ht="15.75" thickBot="1">
      <c r="A101" s="204" t="str">
        <f>IF(ISBLANK(Mob_Mat_Bur[[#This Row],[DATE]]),"",ROW(Mob_Mat_Bur[[#This Row],[NUM]])-ROW($A$19))</f>
        <v/>
      </c>
      <c r="B101" s="33"/>
      <c r="C101" s="98" t="str">
        <f>IF(ISBLANK(Mob_Mat_Bur[[#This Row],[DATE]]),"",ROW(Mob_Mat_Bur[[#This Row],[NUM]])-ROW($A$19))</f>
        <v/>
      </c>
      <c r="D101" s="99"/>
      <c r="E101" s="98"/>
      <c r="F101" s="95"/>
      <c r="G101" s="27"/>
      <c r="H101" s="105"/>
      <c r="I101" s="111">
        <f>IF(Mob_Mat_Bur[[#This Row],[MOTIF]]="",0,Mob_Mat_Bur[[#This Row],[MONTANT HTVA REALISE]])</f>
        <v>0</v>
      </c>
      <c r="J101" s="32"/>
      <c r="L101" s="55">
        <f t="shared" si="2"/>
        <v>0</v>
      </c>
    </row>
    <row r="102" spans="1:12" ht="15.75" thickBot="1">
      <c r="A102" s="204" t="str">
        <f>IF(ISBLANK(Mob_Mat_Bur[[#This Row],[DATE]]),"",ROW(Mob_Mat_Bur[[#This Row],[NUM]])-ROW($A$19))</f>
        <v/>
      </c>
      <c r="B102" s="33"/>
      <c r="C102" s="98" t="str">
        <f>IF(ISBLANK(Mob_Mat_Bur[[#This Row],[DATE]]),"",ROW(Mob_Mat_Bur[[#This Row],[NUM]])-ROW($A$19))</f>
        <v/>
      </c>
      <c r="D102" s="99"/>
      <c r="E102" s="98"/>
      <c r="F102" s="95"/>
      <c r="G102" s="27"/>
      <c r="H102" s="105"/>
      <c r="I102" s="111">
        <f>IF(Mob_Mat_Bur[[#This Row],[MOTIF]]="",0,Mob_Mat_Bur[[#This Row],[MONTANT HTVA REALISE]])</f>
        <v>0</v>
      </c>
      <c r="J102" s="32"/>
      <c r="L102" s="55">
        <f t="shared" si="2"/>
        <v>0</v>
      </c>
    </row>
    <row r="103" spans="1:12" ht="15.75" thickBot="1">
      <c r="A103" s="204" t="str">
        <f>IF(ISBLANK(Mob_Mat_Bur[[#This Row],[DATE]]),"",ROW(Mob_Mat_Bur[[#This Row],[NUM]])-ROW($A$19))</f>
        <v/>
      </c>
      <c r="B103" s="33"/>
      <c r="C103" s="98" t="str">
        <f>IF(ISBLANK(Mob_Mat_Bur[[#This Row],[DATE]]),"",ROW(Mob_Mat_Bur[[#This Row],[NUM]])-ROW($A$19))</f>
        <v/>
      </c>
      <c r="D103" s="99"/>
      <c r="E103" s="98"/>
      <c r="F103" s="95"/>
      <c r="G103" s="27"/>
      <c r="H103" s="105"/>
      <c r="I103" s="111">
        <f>IF(Mob_Mat_Bur[[#This Row],[MOTIF]]="",0,Mob_Mat_Bur[[#This Row],[MONTANT HTVA REALISE]])</f>
        <v>0</v>
      </c>
      <c r="J103" s="32"/>
      <c r="L103" s="55">
        <f t="shared" si="2"/>
        <v>0</v>
      </c>
    </row>
    <row r="104" spans="1:12" ht="15.75" thickBot="1">
      <c r="A104" s="204" t="str">
        <f>IF(ISBLANK(Mob_Mat_Bur[[#This Row],[DATE]]),"",ROW(Mob_Mat_Bur[[#This Row],[NUM]])-ROW($A$19))</f>
        <v/>
      </c>
      <c r="B104" s="33"/>
      <c r="C104" s="98" t="str">
        <f>IF(ISBLANK(Mob_Mat_Bur[[#This Row],[DATE]]),"",ROW(Mob_Mat_Bur[[#This Row],[NUM]])-ROW($A$19))</f>
        <v/>
      </c>
      <c r="D104" s="99"/>
      <c r="E104" s="98"/>
      <c r="F104" s="95"/>
      <c r="G104" s="27"/>
      <c r="H104" s="105"/>
      <c r="I104" s="111">
        <f>IF(Mob_Mat_Bur[[#This Row],[MOTIF]]="",0,Mob_Mat_Bur[[#This Row],[MONTANT HTVA REALISE]])</f>
        <v>0</v>
      </c>
      <c r="J104" s="32"/>
      <c r="L104" s="55">
        <f t="shared" si="2"/>
        <v>0</v>
      </c>
    </row>
    <row r="105" spans="1:12" ht="15.75" thickBot="1">
      <c r="A105" s="204" t="str">
        <f>IF(ISBLANK(Mob_Mat_Bur[[#This Row],[DATE]]),"",ROW(Mob_Mat_Bur[[#This Row],[NUM]])-ROW($A$19))</f>
        <v/>
      </c>
      <c r="B105" s="33"/>
      <c r="C105" s="98" t="str">
        <f>IF(ISBLANK(Mob_Mat_Bur[[#This Row],[DATE]]),"",ROW(Mob_Mat_Bur[[#This Row],[NUM]])-ROW($A$19))</f>
        <v/>
      </c>
      <c r="D105" s="99"/>
      <c r="E105" s="98"/>
      <c r="F105" s="95"/>
      <c r="G105" s="27"/>
      <c r="H105" s="105"/>
      <c r="I105" s="111">
        <f>IF(Mob_Mat_Bur[[#This Row],[MOTIF]]="",0,Mob_Mat_Bur[[#This Row],[MONTANT HTVA REALISE]])</f>
        <v>0</v>
      </c>
      <c r="J105" s="32"/>
      <c r="L105" s="55">
        <f t="shared" si="2"/>
        <v>0</v>
      </c>
    </row>
    <row r="106" spans="1:12" ht="15.75" thickBot="1">
      <c r="A106" s="204" t="str">
        <f>IF(ISBLANK(Mob_Mat_Bur[[#This Row],[DATE]]),"",ROW(Mob_Mat_Bur[[#This Row],[NUM]])-ROW($A$19))</f>
        <v/>
      </c>
      <c r="B106" s="33"/>
      <c r="C106" s="98" t="str">
        <f>IF(ISBLANK(Mob_Mat_Bur[[#This Row],[DATE]]),"",ROW(Mob_Mat_Bur[[#This Row],[NUM]])-ROW($A$19))</f>
        <v/>
      </c>
      <c r="D106" s="99"/>
      <c r="E106" s="98"/>
      <c r="F106" s="95"/>
      <c r="G106" s="27"/>
      <c r="H106" s="105"/>
      <c r="I106" s="111">
        <f>IF(Mob_Mat_Bur[[#This Row],[MOTIF]]="",0,Mob_Mat_Bur[[#This Row],[MONTANT HTVA REALISE]])</f>
        <v>0</v>
      </c>
      <c r="J106" s="32"/>
      <c r="L106" s="55">
        <f t="shared" si="2"/>
        <v>0</v>
      </c>
    </row>
    <row r="107" spans="1:12" ht="15.75" thickBot="1">
      <c r="A107" s="204" t="str">
        <f>IF(ISBLANK(Mob_Mat_Bur[[#This Row],[DATE]]),"",ROW(Mob_Mat_Bur[[#This Row],[NUM]])-ROW($A$19))</f>
        <v/>
      </c>
      <c r="B107" s="33"/>
      <c r="C107" s="98" t="str">
        <f>IF(ISBLANK(Mob_Mat_Bur[[#This Row],[DATE]]),"",ROW(Mob_Mat_Bur[[#This Row],[NUM]])-ROW($A$19))</f>
        <v/>
      </c>
      <c r="D107" s="99"/>
      <c r="E107" s="98"/>
      <c r="F107" s="95"/>
      <c r="G107" s="27"/>
      <c r="H107" s="105"/>
      <c r="I107" s="111">
        <f>IF(Mob_Mat_Bur[[#This Row],[MOTIF]]="",0,Mob_Mat_Bur[[#This Row],[MONTANT HTVA REALISE]])</f>
        <v>0</v>
      </c>
      <c r="J107" s="32"/>
      <c r="L107" s="55">
        <f t="shared" si="2"/>
        <v>0</v>
      </c>
    </row>
    <row r="108" spans="1:12" ht="15.75" thickBot="1">
      <c r="A108" s="204" t="str">
        <f>IF(ISBLANK(Mob_Mat_Bur[[#This Row],[DATE]]),"",ROW(Mob_Mat_Bur[[#This Row],[NUM]])-ROW($A$19))</f>
        <v/>
      </c>
      <c r="B108" s="33"/>
      <c r="C108" s="98" t="str">
        <f>IF(ISBLANK(Mob_Mat_Bur[[#This Row],[DATE]]),"",ROW(Mob_Mat_Bur[[#This Row],[NUM]])-ROW($A$19))</f>
        <v/>
      </c>
      <c r="D108" s="99"/>
      <c r="E108" s="98"/>
      <c r="F108" s="95"/>
      <c r="G108" s="27"/>
      <c r="H108" s="105"/>
      <c r="I108" s="111">
        <f>IF(Mob_Mat_Bur[[#This Row],[MOTIF]]="",0,Mob_Mat_Bur[[#This Row],[MONTANT HTVA REALISE]])</f>
        <v>0</v>
      </c>
      <c r="J108" s="32"/>
      <c r="L108" s="55">
        <f t="shared" si="2"/>
        <v>0</v>
      </c>
    </row>
    <row r="109" spans="1:12" ht="15.75" thickBot="1">
      <c r="A109" s="204" t="str">
        <f>IF(ISBLANK(Mob_Mat_Bur[[#This Row],[DATE]]),"",ROW(Mob_Mat_Bur[[#This Row],[NUM]])-ROW($A$19))</f>
        <v/>
      </c>
      <c r="B109" s="33"/>
      <c r="C109" s="98" t="str">
        <f>IF(ISBLANK(Mob_Mat_Bur[[#This Row],[DATE]]),"",ROW(Mob_Mat_Bur[[#This Row],[NUM]])-ROW($A$19))</f>
        <v/>
      </c>
      <c r="D109" s="99"/>
      <c r="E109" s="98"/>
      <c r="F109" s="95"/>
      <c r="G109" s="27"/>
      <c r="H109" s="105"/>
      <c r="I109" s="111">
        <f>IF(Mob_Mat_Bur[[#This Row],[MOTIF]]="",0,Mob_Mat_Bur[[#This Row],[MONTANT HTVA REALISE]])</f>
        <v>0</v>
      </c>
      <c r="J109" s="32"/>
      <c r="L109" s="55">
        <f t="shared" si="2"/>
        <v>0</v>
      </c>
    </row>
    <row r="110" spans="1:12" ht="15.75" thickBot="1">
      <c r="A110" s="204" t="str">
        <f>IF(ISBLANK(Mob_Mat_Bur[[#This Row],[DATE]]),"",ROW(Mob_Mat_Bur[[#This Row],[NUM]])-ROW($A$19))</f>
        <v/>
      </c>
      <c r="B110" s="33"/>
      <c r="C110" s="98" t="str">
        <f>IF(ISBLANK(Mob_Mat_Bur[[#This Row],[DATE]]),"",ROW(Mob_Mat_Bur[[#This Row],[NUM]])-ROW($A$19))</f>
        <v/>
      </c>
      <c r="D110" s="99"/>
      <c r="E110" s="98"/>
      <c r="F110" s="95"/>
      <c r="G110" s="27"/>
      <c r="H110" s="105"/>
      <c r="I110" s="111">
        <f>IF(Mob_Mat_Bur[[#This Row],[MOTIF]]="",0,Mob_Mat_Bur[[#This Row],[MONTANT HTVA REALISE]])</f>
        <v>0</v>
      </c>
      <c r="J110" s="32"/>
      <c r="L110" s="55">
        <f t="shared" si="2"/>
        <v>0</v>
      </c>
    </row>
    <row r="111" spans="1:12" ht="15.75" thickBot="1">
      <c r="A111" s="204" t="str">
        <f>IF(ISBLANK(Mob_Mat_Bur[[#This Row],[DATE]]),"",ROW(Mob_Mat_Bur[[#This Row],[NUM]])-ROW($A$19))</f>
        <v/>
      </c>
      <c r="B111" s="33"/>
      <c r="C111" s="98" t="str">
        <f>IF(ISBLANK(Mob_Mat_Bur[[#This Row],[DATE]]),"",ROW(Mob_Mat_Bur[[#This Row],[NUM]])-ROW($A$19))</f>
        <v/>
      </c>
      <c r="D111" s="99"/>
      <c r="E111" s="98"/>
      <c r="F111" s="95"/>
      <c r="G111" s="27"/>
      <c r="H111" s="105"/>
      <c r="I111" s="111">
        <f>IF(Mob_Mat_Bur[[#This Row],[MOTIF]]="",0,Mob_Mat_Bur[[#This Row],[MONTANT HTVA REALISE]])</f>
        <v>0</v>
      </c>
      <c r="J111" s="32"/>
      <c r="L111" s="55">
        <f t="shared" si="2"/>
        <v>0</v>
      </c>
    </row>
    <row r="112" spans="1:12" ht="15.75" thickBot="1">
      <c r="A112" s="204" t="str">
        <f>IF(ISBLANK(Mob_Mat_Bur[[#This Row],[DATE]]),"",ROW(Mob_Mat_Bur[[#This Row],[NUM]])-ROW($A$19))</f>
        <v/>
      </c>
      <c r="B112" s="33"/>
      <c r="C112" s="98" t="str">
        <f>IF(ISBLANK(Mob_Mat_Bur[[#This Row],[DATE]]),"",ROW(Mob_Mat_Bur[[#This Row],[NUM]])-ROW($A$19))</f>
        <v/>
      </c>
      <c r="D112" s="99"/>
      <c r="E112" s="98"/>
      <c r="F112" s="95"/>
      <c r="G112" s="27"/>
      <c r="H112" s="105"/>
      <c r="I112" s="111">
        <f>IF(Mob_Mat_Bur[[#This Row],[MOTIF]]="",0,Mob_Mat_Bur[[#This Row],[MONTANT HTVA REALISE]])</f>
        <v>0</v>
      </c>
      <c r="J112" s="32"/>
      <c r="L112" s="55">
        <f t="shared" si="2"/>
        <v>0</v>
      </c>
    </row>
    <row r="113" spans="1:12" ht="15.75" thickBot="1">
      <c r="A113" s="204" t="str">
        <f>IF(ISBLANK(Mob_Mat_Bur[[#This Row],[DATE]]),"",ROW(Mob_Mat_Bur[[#This Row],[NUM]])-ROW($A$19))</f>
        <v/>
      </c>
      <c r="B113" s="33"/>
      <c r="C113" s="98" t="str">
        <f>IF(ISBLANK(Mob_Mat_Bur[[#This Row],[DATE]]),"",ROW(Mob_Mat_Bur[[#This Row],[NUM]])-ROW($A$19))</f>
        <v/>
      </c>
      <c r="D113" s="99"/>
      <c r="E113" s="98"/>
      <c r="F113" s="95"/>
      <c r="G113" s="27"/>
      <c r="H113" s="105"/>
      <c r="I113" s="111">
        <f>IF(Mob_Mat_Bur[[#This Row],[MOTIF]]="",0,Mob_Mat_Bur[[#This Row],[MONTANT HTVA REALISE]])</f>
        <v>0</v>
      </c>
      <c r="J113" s="32"/>
      <c r="L113" s="55">
        <f t="shared" si="2"/>
        <v>0</v>
      </c>
    </row>
    <row r="114" spans="1:12" ht="15.75" thickBot="1">
      <c r="A114" s="204" t="str">
        <f>IF(ISBLANK(Mob_Mat_Bur[[#This Row],[DATE]]),"",ROW(Mob_Mat_Bur[[#This Row],[NUM]])-ROW($A$19))</f>
        <v/>
      </c>
      <c r="B114" s="33"/>
      <c r="C114" s="98" t="str">
        <f>IF(ISBLANK(Mob_Mat_Bur[[#This Row],[DATE]]),"",ROW(Mob_Mat_Bur[[#This Row],[NUM]])-ROW($A$19))</f>
        <v/>
      </c>
      <c r="D114" s="99"/>
      <c r="E114" s="98"/>
      <c r="F114" s="95"/>
      <c r="G114" s="27"/>
      <c r="H114" s="105"/>
      <c r="I114" s="111">
        <f>IF(Mob_Mat_Bur[[#This Row],[MOTIF]]="",0,Mob_Mat_Bur[[#This Row],[MONTANT HTVA REALISE]])</f>
        <v>0</v>
      </c>
      <c r="J114" s="32"/>
      <c r="L114" s="55">
        <f t="shared" si="2"/>
        <v>0</v>
      </c>
    </row>
    <row r="115" spans="1:12" ht="15.75" thickBot="1">
      <c r="A115" s="204" t="str">
        <f>IF(ISBLANK(Mob_Mat_Bur[[#This Row],[DATE]]),"",ROW(Mob_Mat_Bur[[#This Row],[NUM]])-ROW($A$19))</f>
        <v/>
      </c>
      <c r="B115" s="33"/>
      <c r="C115" s="98" t="str">
        <f>IF(ISBLANK(Mob_Mat_Bur[[#This Row],[DATE]]),"",ROW(Mob_Mat_Bur[[#This Row],[NUM]])-ROW($A$19))</f>
        <v/>
      </c>
      <c r="D115" s="99"/>
      <c r="E115" s="98"/>
      <c r="F115" s="95"/>
      <c r="G115" s="27"/>
      <c r="H115" s="105"/>
      <c r="I115" s="111">
        <f>IF(Mob_Mat_Bur[[#This Row],[MOTIF]]="",0,Mob_Mat_Bur[[#This Row],[MONTANT HTVA REALISE]])</f>
        <v>0</v>
      </c>
      <c r="J115" s="32"/>
      <c r="L115" s="55">
        <f t="shared" si="2"/>
        <v>0</v>
      </c>
    </row>
    <row r="116" spans="1:12" ht="15.75" thickBot="1">
      <c r="A116" s="204" t="str">
        <f>IF(ISBLANK(Mob_Mat_Bur[[#This Row],[DATE]]),"",ROW(Mob_Mat_Bur[[#This Row],[NUM]])-ROW($A$19))</f>
        <v/>
      </c>
      <c r="B116" s="33"/>
      <c r="C116" s="98" t="str">
        <f>IF(ISBLANK(Mob_Mat_Bur[[#This Row],[DATE]]),"",ROW(Mob_Mat_Bur[[#This Row],[NUM]])-ROW($A$19))</f>
        <v/>
      </c>
      <c r="D116" s="99"/>
      <c r="E116" s="98"/>
      <c r="F116" s="95"/>
      <c r="G116" s="27"/>
      <c r="H116" s="105"/>
      <c r="I116" s="111">
        <f>IF(Mob_Mat_Bur[[#This Row],[MOTIF]]="",0,Mob_Mat_Bur[[#This Row],[MONTANT HTVA REALISE]])</f>
        <v>0</v>
      </c>
      <c r="J116" s="32"/>
      <c r="L116" s="55">
        <f t="shared" si="2"/>
        <v>0</v>
      </c>
    </row>
    <row r="117" spans="1:12" ht="15.75" thickBot="1">
      <c r="A117" s="204" t="str">
        <f>IF(ISBLANK(Mob_Mat_Bur[[#This Row],[DATE]]),"",ROW(Mob_Mat_Bur[[#This Row],[NUM]])-ROW($A$19))</f>
        <v/>
      </c>
      <c r="B117" s="33"/>
      <c r="C117" s="98" t="str">
        <f>IF(ISBLANK(Mob_Mat_Bur[[#This Row],[DATE]]),"",ROW(Mob_Mat_Bur[[#This Row],[NUM]])-ROW($A$19))</f>
        <v/>
      </c>
      <c r="D117" s="99"/>
      <c r="E117" s="98"/>
      <c r="F117" s="95"/>
      <c r="G117" s="27"/>
      <c r="H117" s="105"/>
      <c r="I117" s="111">
        <f>IF(Mob_Mat_Bur[[#This Row],[MOTIF]]="",0,Mob_Mat_Bur[[#This Row],[MONTANT HTVA REALISE]])</f>
        <v>0</v>
      </c>
      <c r="J117" s="32"/>
      <c r="L117" s="55">
        <f t="shared" si="2"/>
        <v>0</v>
      </c>
    </row>
    <row r="118" spans="1:12" ht="15.75" thickBot="1">
      <c r="A118" s="204" t="str">
        <f>IF(ISBLANK(Mob_Mat_Bur[[#This Row],[DATE]]),"",ROW(Mob_Mat_Bur[[#This Row],[NUM]])-ROW($A$19))</f>
        <v/>
      </c>
      <c r="B118" s="33"/>
      <c r="C118" s="98" t="str">
        <f>IF(ISBLANK(Mob_Mat_Bur[[#This Row],[DATE]]),"",ROW(Mob_Mat_Bur[[#This Row],[NUM]])-ROW($A$19))</f>
        <v/>
      </c>
      <c r="D118" s="99"/>
      <c r="E118" s="98"/>
      <c r="F118" s="95"/>
      <c r="G118" s="27"/>
      <c r="H118" s="105"/>
      <c r="I118" s="111">
        <f>IF(Mob_Mat_Bur[[#This Row],[MOTIF]]="",0,Mob_Mat_Bur[[#This Row],[MONTANT HTVA REALISE]])</f>
        <v>0</v>
      </c>
      <c r="J118" s="32"/>
      <c r="L118" s="55">
        <f t="shared" si="2"/>
        <v>0</v>
      </c>
    </row>
    <row r="119" spans="1:12" ht="15.75" thickBot="1">
      <c r="A119" s="204" t="str">
        <f>IF(ISBLANK(Mob_Mat_Bur[[#This Row],[DATE]]),"",ROW(Mob_Mat_Bur[[#This Row],[NUM]])-ROW($A$19))</f>
        <v/>
      </c>
      <c r="B119" s="33"/>
      <c r="C119" s="98" t="str">
        <f>IF(ISBLANK(Mob_Mat_Bur[[#This Row],[DATE]]),"",ROW(Mob_Mat_Bur[[#This Row],[NUM]])-ROW($A$19))</f>
        <v/>
      </c>
      <c r="D119" s="99"/>
      <c r="E119" s="98"/>
      <c r="F119" s="95"/>
      <c r="G119" s="27"/>
      <c r="H119" s="105"/>
      <c r="I119" s="111">
        <f>IF(Mob_Mat_Bur[[#This Row],[MOTIF]]="",0,Mob_Mat_Bur[[#This Row],[MONTANT HTVA REALISE]])</f>
        <v>0</v>
      </c>
      <c r="J119" s="32"/>
      <c r="L119" s="55">
        <f t="shared" si="2"/>
        <v>0</v>
      </c>
    </row>
    <row r="120" spans="1:12" ht="15.75" thickBot="1">
      <c r="A120" s="204" t="str">
        <f>IF(ISBLANK(Mob_Mat_Bur[[#This Row],[DATE]]),"",ROW(Mob_Mat_Bur[[#This Row],[NUM]])-ROW($A$19))</f>
        <v/>
      </c>
      <c r="B120" s="33"/>
      <c r="C120" s="98" t="str">
        <f>IF(ISBLANK(Mob_Mat_Bur[[#This Row],[DATE]]),"",ROW(Mob_Mat_Bur[[#This Row],[NUM]])-ROW($A$19))</f>
        <v/>
      </c>
      <c r="D120" s="99"/>
      <c r="E120" s="98"/>
      <c r="F120" s="95"/>
      <c r="G120" s="27"/>
      <c r="H120" s="105"/>
      <c r="I120" s="111">
        <f>IF(Mob_Mat_Bur[[#This Row],[MOTIF]]="",0,Mob_Mat_Bur[[#This Row],[MONTANT HTVA REALISE]])</f>
        <v>0</v>
      </c>
      <c r="J120" s="32"/>
      <c r="L120" s="55">
        <f t="shared" si="2"/>
        <v>0</v>
      </c>
    </row>
    <row r="121" spans="1:12" ht="15.75" thickBot="1">
      <c r="A121" s="204" t="str">
        <f>IF(ISBLANK(Mob_Mat_Bur[[#This Row],[DATE]]),"",ROW(Mob_Mat_Bur[[#This Row],[NUM]])-ROW($A$19))</f>
        <v/>
      </c>
      <c r="B121" s="33"/>
      <c r="C121" s="98" t="str">
        <f>IF(ISBLANK(Mob_Mat_Bur[[#This Row],[DATE]]),"",ROW(Mob_Mat_Bur[[#This Row],[NUM]])-ROW($A$19))</f>
        <v/>
      </c>
      <c r="D121" s="99"/>
      <c r="E121" s="98"/>
      <c r="F121" s="95"/>
      <c r="G121" s="27"/>
      <c r="H121" s="105"/>
      <c r="I121" s="111">
        <f>IF(Mob_Mat_Bur[[#This Row],[MOTIF]]="",0,Mob_Mat_Bur[[#This Row],[MONTANT HTVA REALISE]])</f>
        <v>0</v>
      </c>
      <c r="J121" s="32"/>
      <c r="L121" s="55">
        <f t="shared" si="2"/>
        <v>0</v>
      </c>
    </row>
    <row r="122" spans="1:12" ht="15.75" thickBot="1">
      <c r="A122" s="204" t="str">
        <f>IF(ISBLANK(Mob_Mat_Bur[[#This Row],[DATE]]),"",ROW(Mob_Mat_Bur[[#This Row],[NUM]])-ROW($A$19))</f>
        <v/>
      </c>
      <c r="B122" s="33"/>
      <c r="C122" s="98" t="str">
        <f>IF(ISBLANK(Mob_Mat_Bur[[#This Row],[DATE]]),"",ROW(Mob_Mat_Bur[[#This Row],[NUM]])-ROW($A$19))</f>
        <v/>
      </c>
      <c r="D122" s="99"/>
      <c r="E122" s="98"/>
      <c r="F122" s="95"/>
      <c r="G122" s="27"/>
      <c r="H122" s="105"/>
      <c r="I122" s="111">
        <f>IF(Mob_Mat_Bur[[#This Row],[MOTIF]]="",0,Mob_Mat_Bur[[#This Row],[MONTANT HTVA REALISE]])</f>
        <v>0</v>
      </c>
      <c r="J122" s="32"/>
      <c r="L122" s="55">
        <f t="shared" si="2"/>
        <v>0</v>
      </c>
    </row>
    <row r="123" spans="1:12" ht="15.75" thickBot="1">
      <c r="A123" s="204" t="str">
        <f>IF(ISBLANK(Mob_Mat_Bur[[#This Row],[DATE]]),"",ROW(Mob_Mat_Bur[[#This Row],[NUM]])-ROW($A$19))</f>
        <v/>
      </c>
      <c r="B123" s="33"/>
      <c r="C123" s="98" t="str">
        <f>IF(ISBLANK(Mob_Mat_Bur[[#This Row],[DATE]]),"",ROW(Mob_Mat_Bur[[#This Row],[NUM]])-ROW($A$19))</f>
        <v/>
      </c>
      <c r="D123" s="99"/>
      <c r="E123" s="98"/>
      <c r="F123" s="95"/>
      <c r="G123" s="27"/>
      <c r="H123" s="105"/>
      <c r="I123" s="111">
        <f>IF(Mob_Mat_Bur[[#This Row],[MOTIF]]="",0,Mob_Mat_Bur[[#This Row],[MONTANT HTVA REALISE]])</f>
        <v>0</v>
      </c>
      <c r="J123" s="32"/>
      <c r="L123" s="55">
        <f t="shared" si="2"/>
        <v>0</v>
      </c>
    </row>
    <row r="124" spans="1:12" ht="15.75" thickBot="1">
      <c r="A124" s="204" t="str">
        <f>IF(ISBLANK(Mob_Mat_Bur[[#This Row],[DATE]]),"",ROW(Mob_Mat_Bur[[#This Row],[NUM]])-ROW($A$19))</f>
        <v/>
      </c>
      <c r="B124" s="33"/>
      <c r="C124" s="98" t="str">
        <f>IF(ISBLANK(Mob_Mat_Bur[[#This Row],[DATE]]),"",ROW(Mob_Mat_Bur[[#This Row],[NUM]])-ROW($A$19))</f>
        <v/>
      </c>
      <c r="D124" s="99"/>
      <c r="E124" s="98"/>
      <c r="F124" s="95"/>
      <c r="G124" s="27"/>
      <c r="H124" s="105"/>
      <c r="I124" s="111">
        <f>IF(Mob_Mat_Bur[[#This Row],[MOTIF]]="",0,Mob_Mat_Bur[[#This Row],[MONTANT HTVA REALISE]])</f>
        <v>0</v>
      </c>
      <c r="J124" s="32"/>
      <c r="L124" s="55">
        <f t="shared" si="2"/>
        <v>0</v>
      </c>
    </row>
    <row r="125" spans="1:12" ht="15.75" thickBot="1">
      <c r="A125" s="204" t="str">
        <f>IF(ISBLANK(Mob_Mat_Bur[[#This Row],[DATE]]),"",ROW(Mob_Mat_Bur[[#This Row],[NUM]])-ROW($A$19))</f>
        <v/>
      </c>
      <c r="B125" s="33"/>
      <c r="C125" s="98" t="str">
        <f>IF(ISBLANK(Mob_Mat_Bur[[#This Row],[DATE]]),"",ROW(Mob_Mat_Bur[[#This Row],[NUM]])-ROW($A$19))</f>
        <v/>
      </c>
      <c r="D125" s="99"/>
      <c r="E125" s="98"/>
      <c r="F125" s="95"/>
      <c r="G125" s="27"/>
      <c r="H125" s="105"/>
      <c r="I125" s="111">
        <f>IF(Mob_Mat_Bur[[#This Row],[MOTIF]]="",0,Mob_Mat_Bur[[#This Row],[MONTANT HTVA REALISE]])</f>
        <v>0</v>
      </c>
      <c r="J125" s="32"/>
      <c r="L125" s="55">
        <f t="shared" si="2"/>
        <v>0</v>
      </c>
    </row>
    <row r="126" spans="1:12" ht="15.75" thickBot="1">
      <c r="A126" s="204" t="str">
        <f>IF(ISBLANK(Mob_Mat_Bur[[#This Row],[DATE]]),"",ROW(Mob_Mat_Bur[[#This Row],[NUM]])-ROW($A$19))</f>
        <v/>
      </c>
      <c r="B126" s="33"/>
      <c r="C126" s="98" t="str">
        <f>IF(ISBLANK(Mob_Mat_Bur[[#This Row],[DATE]]),"",ROW(Mob_Mat_Bur[[#This Row],[NUM]])-ROW($A$19))</f>
        <v/>
      </c>
      <c r="D126" s="99"/>
      <c r="E126" s="98"/>
      <c r="F126" s="95"/>
      <c r="G126" s="27"/>
      <c r="H126" s="105"/>
      <c r="I126" s="111">
        <f>IF(Mob_Mat_Bur[[#This Row],[MOTIF]]="",0,Mob_Mat_Bur[[#This Row],[MONTANT HTVA REALISE]])</f>
        <v>0</v>
      </c>
      <c r="J126" s="32"/>
      <c r="L126" s="55">
        <f t="shared" si="2"/>
        <v>0</v>
      </c>
    </row>
    <row r="127" spans="1:12" ht="15.75" thickBot="1">
      <c r="A127" s="204" t="str">
        <f>IF(ISBLANK(Mob_Mat_Bur[[#This Row],[DATE]]),"",ROW(Mob_Mat_Bur[[#This Row],[NUM]])-ROW($A$19))</f>
        <v/>
      </c>
      <c r="B127" s="33"/>
      <c r="C127" s="98" t="str">
        <f>IF(ISBLANK(Mob_Mat_Bur[[#This Row],[DATE]]),"",ROW(Mob_Mat_Bur[[#This Row],[NUM]])-ROW($A$19))</f>
        <v/>
      </c>
      <c r="D127" s="99"/>
      <c r="E127" s="98"/>
      <c r="F127" s="95"/>
      <c r="G127" s="27"/>
      <c r="H127" s="105"/>
      <c r="I127" s="111">
        <f>IF(Mob_Mat_Bur[[#This Row],[MOTIF]]="",0,Mob_Mat_Bur[[#This Row],[MONTANT HTVA REALISE]])</f>
        <v>0</v>
      </c>
      <c r="J127" s="32"/>
      <c r="L127" s="55">
        <f t="shared" si="2"/>
        <v>0</v>
      </c>
    </row>
    <row r="128" spans="1:12" ht="15.75" thickBot="1">
      <c r="A128" s="204" t="str">
        <f>IF(ISBLANK(Mob_Mat_Bur[[#This Row],[DATE]]),"",ROW(Mob_Mat_Bur[[#This Row],[NUM]])-ROW($A$19))</f>
        <v/>
      </c>
      <c r="B128" s="33"/>
      <c r="C128" s="98" t="str">
        <f>IF(ISBLANK(Mob_Mat_Bur[[#This Row],[DATE]]),"",ROW(Mob_Mat_Bur[[#This Row],[NUM]])-ROW($A$19))</f>
        <v/>
      </c>
      <c r="D128" s="99"/>
      <c r="E128" s="98"/>
      <c r="F128" s="95"/>
      <c r="G128" s="27"/>
      <c r="H128" s="105"/>
      <c r="I128" s="111">
        <f>IF(Mob_Mat_Bur[[#This Row],[MOTIF]]="",0,Mob_Mat_Bur[[#This Row],[MONTANT HTVA REALISE]])</f>
        <v>0</v>
      </c>
      <c r="J128" s="32"/>
      <c r="L128" s="55">
        <f t="shared" si="2"/>
        <v>0</v>
      </c>
    </row>
    <row r="129" spans="1:12" ht="15.75" thickBot="1">
      <c r="A129" s="204" t="str">
        <f>IF(ISBLANK(Mob_Mat_Bur[[#This Row],[DATE]]),"",ROW(Mob_Mat_Bur[[#This Row],[NUM]])-ROW($A$19))</f>
        <v/>
      </c>
      <c r="B129" s="33"/>
      <c r="C129" s="98" t="str">
        <f>IF(ISBLANK(Mob_Mat_Bur[[#This Row],[DATE]]),"",ROW(Mob_Mat_Bur[[#This Row],[NUM]])-ROW($A$19))</f>
        <v/>
      </c>
      <c r="D129" s="99"/>
      <c r="E129" s="98"/>
      <c r="F129" s="95"/>
      <c r="G129" s="27"/>
      <c r="H129" s="105"/>
      <c r="I129" s="111">
        <f>IF(Mob_Mat_Bur[[#This Row],[MOTIF]]="",0,Mob_Mat_Bur[[#This Row],[MONTANT HTVA REALISE]])</f>
        <v>0</v>
      </c>
      <c r="J129" s="32"/>
      <c r="L129" s="55">
        <f t="shared" si="2"/>
        <v>0</v>
      </c>
    </row>
    <row r="130" spans="1:12" ht="15.75" thickBot="1">
      <c r="A130" s="204" t="str">
        <f>IF(ISBLANK(Mob_Mat_Bur[[#This Row],[DATE]]),"",ROW(Mob_Mat_Bur[[#This Row],[NUM]])-ROW($A$19))</f>
        <v/>
      </c>
      <c r="B130" s="33"/>
      <c r="C130" s="98" t="str">
        <f>IF(ISBLANK(Mob_Mat_Bur[[#This Row],[DATE]]),"",ROW(Mob_Mat_Bur[[#This Row],[NUM]])-ROW($A$19))</f>
        <v/>
      </c>
      <c r="D130" s="99"/>
      <c r="E130" s="98"/>
      <c r="F130" s="95"/>
      <c r="G130" s="27"/>
      <c r="H130" s="105"/>
      <c r="I130" s="111">
        <f>IF(Mob_Mat_Bur[[#This Row],[MOTIF]]="",0,Mob_Mat_Bur[[#This Row],[MONTANT HTVA REALISE]])</f>
        <v>0</v>
      </c>
      <c r="J130" s="32"/>
      <c r="L130" s="55">
        <f t="shared" si="2"/>
        <v>0</v>
      </c>
    </row>
    <row r="131" spans="1:12" ht="15.75" thickBot="1">
      <c r="A131" s="204" t="str">
        <f>IF(ISBLANK(Mob_Mat_Bur[[#This Row],[DATE]]),"",ROW(Mob_Mat_Bur[[#This Row],[NUM]])-ROW($A$19))</f>
        <v/>
      </c>
      <c r="B131" s="33"/>
      <c r="C131" s="98" t="str">
        <f>IF(ISBLANK(Mob_Mat_Bur[[#This Row],[DATE]]),"",ROW(Mob_Mat_Bur[[#This Row],[NUM]])-ROW($A$19))</f>
        <v/>
      </c>
      <c r="D131" s="99"/>
      <c r="E131" s="98"/>
      <c r="F131" s="95"/>
      <c r="G131" s="27"/>
      <c r="H131" s="105"/>
      <c r="I131" s="111">
        <f>IF(Mob_Mat_Bur[[#This Row],[MOTIF]]="",0,Mob_Mat_Bur[[#This Row],[MONTANT HTVA REALISE]])</f>
        <v>0</v>
      </c>
      <c r="J131" s="32"/>
      <c r="L131" s="55">
        <f t="shared" si="2"/>
        <v>0</v>
      </c>
    </row>
    <row r="132" spans="1:12" ht="15.75" thickBot="1">
      <c r="A132" s="204" t="str">
        <f>IF(ISBLANK(Mob_Mat_Bur[[#This Row],[DATE]]),"",ROW(Mob_Mat_Bur[[#This Row],[NUM]])-ROW($A$19))</f>
        <v/>
      </c>
      <c r="B132" s="33"/>
      <c r="C132" s="98" t="str">
        <f>IF(ISBLANK(Mob_Mat_Bur[[#This Row],[DATE]]),"",ROW(Mob_Mat_Bur[[#This Row],[NUM]])-ROW($A$19))</f>
        <v/>
      </c>
      <c r="D132" s="99"/>
      <c r="E132" s="98"/>
      <c r="F132" s="95"/>
      <c r="G132" s="27"/>
      <c r="H132" s="105"/>
      <c r="I132" s="111">
        <f>IF(Mob_Mat_Bur[[#This Row],[MOTIF]]="",0,Mob_Mat_Bur[[#This Row],[MONTANT HTVA REALISE]])</f>
        <v>0</v>
      </c>
      <c r="J132" s="32"/>
      <c r="L132" s="55">
        <f t="shared" si="2"/>
        <v>0</v>
      </c>
    </row>
    <row r="133" spans="1:12" ht="15.75" thickBot="1">
      <c r="A133" s="204" t="str">
        <f>IF(ISBLANK(Mob_Mat_Bur[[#This Row],[DATE]]),"",ROW(Mob_Mat_Bur[[#This Row],[NUM]])-ROW($A$19))</f>
        <v/>
      </c>
      <c r="B133" s="33"/>
      <c r="C133" s="98" t="str">
        <f>IF(ISBLANK(Mob_Mat_Bur[[#This Row],[DATE]]),"",ROW(Mob_Mat_Bur[[#This Row],[NUM]])-ROW($A$19))</f>
        <v/>
      </c>
      <c r="D133" s="99"/>
      <c r="E133" s="98"/>
      <c r="F133" s="95"/>
      <c r="G133" s="27"/>
      <c r="H133" s="105"/>
      <c r="I133" s="111">
        <f>IF(Mob_Mat_Bur[[#This Row],[MOTIF]]="",0,Mob_Mat_Bur[[#This Row],[MONTANT HTVA REALISE]])</f>
        <v>0</v>
      </c>
      <c r="J133" s="32"/>
      <c r="L133" s="55">
        <f t="shared" si="2"/>
        <v>0</v>
      </c>
    </row>
    <row r="134" spans="1:12" ht="15.75" thickBot="1">
      <c r="A134" s="204" t="str">
        <f>IF(ISBLANK(Mob_Mat_Bur[[#This Row],[DATE]]),"",ROW(Mob_Mat_Bur[[#This Row],[NUM]])-ROW($A$19))</f>
        <v/>
      </c>
      <c r="B134" s="33"/>
      <c r="C134" s="98" t="str">
        <f>IF(ISBLANK(Mob_Mat_Bur[[#This Row],[DATE]]),"",ROW(Mob_Mat_Bur[[#This Row],[NUM]])-ROW($A$19))</f>
        <v/>
      </c>
      <c r="D134" s="99"/>
      <c r="E134" s="98"/>
      <c r="F134" s="95"/>
      <c r="G134" s="27"/>
      <c r="H134" s="105"/>
      <c r="I134" s="111">
        <f>IF(Mob_Mat_Bur[[#This Row],[MOTIF]]="",0,Mob_Mat_Bur[[#This Row],[MONTANT HTVA REALISE]])</f>
        <v>0</v>
      </c>
      <c r="J134" s="32"/>
      <c r="L134" s="55">
        <f t="shared" si="2"/>
        <v>0</v>
      </c>
    </row>
    <row r="135" spans="1:12" ht="15.75" thickBot="1">
      <c r="A135" s="204" t="str">
        <f>IF(ISBLANK(Mob_Mat_Bur[[#This Row],[DATE]]),"",ROW(Mob_Mat_Bur[[#This Row],[NUM]])-ROW($A$19))</f>
        <v/>
      </c>
      <c r="B135" s="33"/>
      <c r="C135" s="98" t="str">
        <f>IF(ISBLANK(Mob_Mat_Bur[[#This Row],[DATE]]),"",ROW(Mob_Mat_Bur[[#This Row],[NUM]])-ROW($A$19))</f>
        <v/>
      </c>
      <c r="D135" s="99"/>
      <c r="E135" s="98"/>
      <c r="F135" s="95"/>
      <c r="G135" s="27"/>
      <c r="H135" s="105"/>
      <c r="I135" s="111">
        <f>IF(Mob_Mat_Bur[[#This Row],[MOTIF]]="",0,Mob_Mat_Bur[[#This Row],[MONTANT HTVA REALISE]])</f>
        <v>0</v>
      </c>
      <c r="J135" s="32"/>
      <c r="L135" s="55">
        <f t="shared" si="2"/>
        <v>0</v>
      </c>
    </row>
    <row r="136" spans="1:12" ht="15.75" thickBot="1">
      <c r="A136" s="204" t="str">
        <f>IF(ISBLANK(Mob_Mat_Bur[[#This Row],[DATE]]),"",ROW(Mob_Mat_Bur[[#This Row],[NUM]])-ROW($A$19))</f>
        <v/>
      </c>
      <c r="B136" s="33"/>
      <c r="C136" s="98" t="str">
        <f>IF(ISBLANK(Mob_Mat_Bur[[#This Row],[DATE]]),"",ROW(Mob_Mat_Bur[[#This Row],[NUM]])-ROW($A$19))</f>
        <v/>
      </c>
      <c r="D136" s="99"/>
      <c r="E136" s="98"/>
      <c r="F136" s="95"/>
      <c r="G136" s="27"/>
      <c r="H136" s="105"/>
      <c r="I136" s="111">
        <f>IF(Mob_Mat_Bur[[#This Row],[MOTIF]]="",0,Mob_Mat_Bur[[#This Row],[MONTANT HTVA REALISE]])</f>
        <v>0</v>
      </c>
      <c r="J136" s="32"/>
      <c r="L136" s="55">
        <f t="shared" si="2"/>
        <v>0</v>
      </c>
    </row>
    <row r="137" spans="1:12" ht="15.75" thickBot="1">
      <c r="A137" s="204" t="str">
        <f>IF(ISBLANK(Mob_Mat_Bur[[#This Row],[DATE]]),"",ROW(Mob_Mat_Bur[[#This Row],[NUM]])-ROW($A$19))</f>
        <v/>
      </c>
      <c r="B137" s="33"/>
      <c r="C137" s="98" t="str">
        <f>IF(ISBLANK(Mob_Mat_Bur[[#This Row],[DATE]]),"",ROW(Mob_Mat_Bur[[#This Row],[NUM]])-ROW($A$19))</f>
        <v/>
      </c>
      <c r="D137" s="99"/>
      <c r="E137" s="98"/>
      <c r="F137" s="95"/>
      <c r="G137" s="27"/>
      <c r="H137" s="105"/>
      <c r="I137" s="111">
        <f>IF(Mob_Mat_Bur[[#This Row],[MOTIF]]="",0,Mob_Mat_Bur[[#This Row],[MONTANT HTVA REALISE]])</f>
        <v>0</v>
      </c>
      <c r="J137" s="32"/>
      <c r="L137" s="55">
        <f t="shared" si="2"/>
        <v>0</v>
      </c>
    </row>
    <row r="138" spans="1:12" ht="15.75" thickBot="1">
      <c r="A138" s="204" t="str">
        <f>IF(ISBLANK(Mob_Mat_Bur[[#This Row],[DATE]]),"",ROW(Mob_Mat_Bur[[#This Row],[NUM]])-ROW($A$19))</f>
        <v/>
      </c>
      <c r="B138" s="33"/>
      <c r="C138" s="98" t="str">
        <f>IF(ISBLANK(Mob_Mat_Bur[[#This Row],[DATE]]),"",ROW(Mob_Mat_Bur[[#This Row],[NUM]])-ROW($A$19))</f>
        <v/>
      </c>
      <c r="D138" s="99"/>
      <c r="E138" s="98"/>
      <c r="F138" s="95"/>
      <c r="G138" s="27"/>
      <c r="H138" s="105"/>
      <c r="I138" s="111">
        <f>IF(Mob_Mat_Bur[[#This Row],[MOTIF]]="",0,Mob_Mat_Bur[[#This Row],[MONTANT HTVA REALISE]])</f>
        <v>0</v>
      </c>
      <c r="J138" s="32"/>
      <c r="L138" s="55">
        <f t="shared" si="2"/>
        <v>0</v>
      </c>
    </row>
    <row r="139" spans="1:12" ht="15.75" thickBot="1">
      <c r="A139" s="204" t="str">
        <f>IF(ISBLANK(Mob_Mat_Bur[[#This Row],[DATE]]),"",ROW(Mob_Mat_Bur[[#This Row],[NUM]])-ROW($A$19))</f>
        <v/>
      </c>
      <c r="B139" s="33"/>
      <c r="C139" s="98" t="str">
        <f>IF(ISBLANK(Mob_Mat_Bur[[#This Row],[DATE]]),"",ROW(Mob_Mat_Bur[[#This Row],[NUM]])-ROW($A$19))</f>
        <v/>
      </c>
      <c r="D139" s="99"/>
      <c r="E139" s="98"/>
      <c r="F139" s="95"/>
      <c r="G139" s="27"/>
      <c r="H139" s="105"/>
      <c r="I139" s="111">
        <f>IF(Mob_Mat_Bur[[#This Row],[MOTIF]]="",0,Mob_Mat_Bur[[#This Row],[MONTANT HTVA REALISE]])</f>
        <v>0</v>
      </c>
      <c r="J139" s="32"/>
      <c r="L139" s="55">
        <f t="shared" si="2"/>
        <v>0</v>
      </c>
    </row>
    <row r="140" spans="1:12" ht="15.75" thickBot="1">
      <c r="A140" s="204" t="str">
        <f>IF(ISBLANK(Mob_Mat_Bur[[#This Row],[DATE]]),"",ROW(Mob_Mat_Bur[[#This Row],[NUM]])-ROW($A$19))</f>
        <v/>
      </c>
      <c r="B140" s="33"/>
      <c r="C140" s="98" t="str">
        <f>IF(ISBLANK(Mob_Mat_Bur[[#This Row],[DATE]]),"",ROW(Mob_Mat_Bur[[#This Row],[NUM]])-ROW($A$19))</f>
        <v/>
      </c>
      <c r="D140" s="99"/>
      <c r="E140" s="98"/>
      <c r="F140" s="95"/>
      <c r="G140" s="27"/>
      <c r="H140" s="105"/>
      <c r="I140" s="111">
        <f>IF(Mob_Mat_Bur[[#This Row],[MOTIF]]="",0,Mob_Mat_Bur[[#This Row],[MONTANT HTVA REALISE]])</f>
        <v>0</v>
      </c>
      <c r="J140" s="32"/>
      <c r="L140" s="55">
        <f t="shared" si="2"/>
        <v>0</v>
      </c>
    </row>
    <row r="141" spans="1:12" ht="15.75" thickBot="1">
      <c r="A141" s="204" t="str">
        <f>IF(ISBLANK(Mob_Mat_Bur[[#This Row],[DATE]]),"",ROW(Mob_Mat_Bur[[#This Row],[NUM]])-ROW($A$19))</f>
        <v/>
      </c>
      <c r="B141" s="33"/>
      <c r="C141" s="98" t="str">
        <f>IF(ISBLANK(Mob_Mat_Bur[[#This Row],[DATE]]),"",ROW(Mob_Mat_Bur[[#This Row],[NUM]])-ROW($A$19))</f>
        <v/>
      </c>
      <c r="D141" s="99"/>
      <c r="E141" s="98"/>
      <c r="F141" s="95"/>
      <c r="G141" s="27"/>
      <c r="H141" s="105"/>
      <c r="I141" s="111">
        <f>IF(Mob_Mat_Bur[[#This Row],[MOTIF]]="",0,Mob_Mat_Bur[[#This Row],[MONTANT HTVA REALISE]])</f>
        <v>0</v>
      </c>
      <c r="J141" s="32"/>
      <c r="L141" s="55">
        <f t="shared" si="2"/>
        <v>0</v>
      </c>
    </row>
    <row r="142" spans="1:12" ht="15.75" thickBot="1">
      <c r="A142" s="204" t="str">
        <f>IF(ISBLANK(Mob_Mat_Bur[[#This Row],[DATE]]),"",ROW(Mob_Mat_Bur[[#This Row],[NUM]])-ROW($A$19))</f>
        <v/>
      </c>
      <c r="B142" s="33"/>
      <c r="C142" s="98" t="str">
        <f>IF(ISBLANK(Mob_Mat_Bur[[#This Row],[DATE]]),"",ROW(Mob_Mat_Bur[[#This Row],[NUM]])-ROW($A$19))</f>
        <v/>
      </c>
      <c r="D142" s="99"/>
      <c r="E142" s="98"/>
      <c r="F142" s="95"/>
      <c r="G142" s="27"/>
      <c r="H142" s="105"/>
      <c r="I142" s="111">
        <f>IF(Mob_Mat_Bur[[#This Row],[MOTIF]]="",0,Mob_Mat_Bur[[#This Row],[MONTANT HTVA REALISE]])</f>
        <v>0</v>
      </c>
      <c r="J142" s="32"/>
      <c r="L142" s="55">
        <f t="shared" si="2"/>
        <v>0</v>
      </c>
    </row>
    <row r="143" spans="1:12" ht="15.75" thickBot="1">
      <c r="A143" s="204" t="str">
        <f>IF(ISBLANK(Mob_Mat_Bur[[#This Row],[DATE]]),"",ROW(Mob_Mat_Bur[[#This Row],[NUM]])-ROW($A$19))</f>
        <v/>
      </c>
      <c r="B143" s="33"/>
      <c r="C143" s="98" t="str">
        <f>IF(ISBLANK(Mob_Mat_Bur[[#This Row],[DATE]]),"",ROW(Mob_Mat_Bur[[#This Row],[NUM]])-ROW($A$19))</f>
        <v/>
      </c>
      <c r="D143" s="99"/>
      <c r="E143" s="98"/>
      <c r="F143" s="95"/>
      <c r="G143" s="27"/>
      <c r="H143" s="105"/>
      <c r="I143" s="111">
        <f>IF(Mob_Mat_Bur[[#This Row],[MOTIF]]="",0,Mob_Mat_Bur[[#This Row],[MONTANT HTVA REALISE]])</f>
        <v>0</v>
      </c>
      <c r="J143" s="32"/>
      <c r="L143" s="55">
        <f t="shared" si="2"/>
        <v>0</v>
      </c>
    </row>
    <row r="144" spans="1:12" ht="15.75" thickBot="1">
      <c r="A144" s="204" t="str">
        <f>IF(ISBLANK(Mob_Mat_Bur[[#This Row],[DATE]]),"",ROW(Mob_Mat_Bur[[#This Row],[NUM]])-ROW($A$19))</f>
        <v/>
      </c>
      <c r="B144" s="33"/>
      <c r="C144" s="98" t="str">
        <f>IF(ISBLANK(Mob_Mat_Bur[[#This Row],[DATE]]),"",ROW(Mob_Mat_Bur[[#This Row],[NUM]])-ROW($A$19))</f>
        <v/>
      </c>
      <c r="D144" s="99"/>
      <c r="E144" s="98"/>
      <c r="F144" s="95"/>
      <c r="G144" s="27"/>
      <c r="H144" s="105"/>
      <c r="I144" s="111">
        <f>IF(Mob_Mat_Bur[[#This Row],[MOTIF]]="",0,Mob_Mat_Bur[[#This Row],[MONTANT HTVA REALISE]])</f>
        <v>0</v>
      </c>
      <c r="J144" s="32"/>
      <c r="L144" s="55">
        <f t="shared" si="2"/>
        <v>0</v>
      </c>
    </row>
    <row r="145" spans="1:12" ht="15.75" thickBot="1">
      <c r="A145" s="204" t="str">
        <f>IF(ISBLANK(Mob_Mat_Bur[[#This Row],[DATE]]),"",ROW(Mob_Mat_Bur[[#This Row],[NUM]])-ROW($A$19))</f>
        <v/>
      </c>
      <c r="B145" s="33"/>
      <c r="C145" s="98" t="str">
        <f>IF(ISBLANK(Mob_Mat_Bur[[#This Row],[DATE]]),"",ROW(Mob_Mat_Bur[[#This Row],[NUM]])-ROW($A$19))</f>
        <v/>
      </c>
      <c r="D145" s="99"/>
      <c r="E145" s="98"/>
      <c r="F145" s="95"/>
      <c r="G145" s="27"/>
      <c r="H145" s="105"/>
      <c r="I145" s="111">
        <f>IF(Mob_Mat_Bur[[#This Row],[MOTIF]]="",0,Mob_Mat_Bur[[#This Row],[MONTANT HTVA REALISE]])</f>
        <v>0</v>
      </c>
      <c r="J145" s="32"/>
      <c r="L145" s="55">
        <f t="shared" si="2"/>
        <v>0</v>
      </c>
    </row>
    <row r="146" spans="1:12" ht="15.75" thickBot="1">
      <c r="A146" s="204" t="str">
        <f>IF(ISBLANK(Mob_Mat_Bur[[#This Row],[DATE]]),"",ROW(Mob_Mat_Bur[[#This Row],[NUM]])-ROW($A$19))</f>
        <v/>
      </c>
      <c r="B146" s="33"/>
      <c r="C146" s="98" t="str">
        <f>IF(ISBLANK(Mob_Mat_Bur[[#This Row],[DATE]]),"",ROW(Mob_Mat_Bur[[#This Row],[NUM]])-ROW($A$19))</f>
        <v/>
      </c>
      <c r="D146" s="99"/>
      <c r="E146" s="98"/>
      <c r="F146" s="95"/>
      <c r="G146" s="27"/>
      <c r="H146" s="105"/>
      <c r="I146" s="111">
        <f>IF(Mob_Mat_Bur[[#This Row],[MOTIF]]="",0,Mob_Mat_Bur[[#This Row],[MONTANT HTVA REALISE]])</f>
        <v>0</v>
      </c>
      <c r="J146" s="32"/>
      <c r="L146" s="55">
        <f t="shared" si="2"/>
        <v>0</v>
      </c>
    </row>
    <row r="147" spans="1:12" ht="15.75" thickBot="1">
      <c r="A147" s="204" t="str">
        <f>IF(ISBLANK(Mob_Mat_Bur[[#This Row],[DATE]]),"",ROW(Mob_Mat_Bur[[#This Row],[NUM]])-ROW($A$19))</f>
        <v/>
      </c>
      <c r="B147" s="33"/>
      <c r="C147" s="98" t="str">
        <f>IF(ISBLANK(Mob_Mat_Bur[[#This Row],[DATE]]),"",ROW(Mob_Mat_Bur[[#This Row],[NUM]])-ROW($A$19))</f>
        <v/>
      </c>
      <c r="D147" s="99"/>
      <c r="E147" s="98"/>
      <c r="F147" s="95"/>
      <c r="G147" s="27"/>
      <c r="H147" s="105"/>
      <c r="I147" s="111">
        <f>IF(Mob_Mat_Bur[[#This Row],[MOTIF]]="",0,Mob_Mat_Bur[[#This Row],[MONTANT HTVA REALISE]])</f>
        <v>0</v>
      </c>
      <c r="J147" s="32"/>
      <c r="L147" s="55">
        <f t="shared" si="2"/>
        <v>0</v>
      </c>
    </row>
    <row r="148" spans="1:12" ht="15.75" thickBot="1">
      <c r="A148" s="204" t="str">
        <f>IF(ISBLANK(Mob_Mat_Bur[[#This Row],[DATE]]),"",ROW(Mob_Mat_Bur[[#This Row],[NUM]])-ROW($A$19))</f>
        <v/>
      </c>
      <c r="B148" s="33"/>
      <c r="C148" s="98" t="str">
        <f>IF(ISBLANK(Mob_Mat_Bur[[#This Row],[DATE]]),"",ROW(Mob_Mat_Bur[[#This Row],[NUM]])-ROW($A$19))</f>
        <v/>
      </c>
      <c r="D148" s="99"/>
      <c r="E148" s="98"/>
      <c r="F148" s="95"/>
      <c r="G148" s="27"/>
      <c r="H148" s="105"/>
      <c r="I148" s="111">
        <f>IF(Mob_Mat_Bur[[#This Row],[MOTIF]]="",0,Mob_Mat_Bur[[#This Row],[MONTANT HTVA REALISE]])</f>
        <v>0</v>
      </c>
      <c r="J148" s="32"/>
      <c r="L148" s="55">
        <f t="shared" si="2"/>
        <v>0</v>
      </c>
    </row>
    <row r="149" spans="1:12" ht="15.75" thickBot="1">
      <c r="A149" s="204" t="str">
        <f>IF(ISBLANK(Mob_Mat_Bur[[#This Row],[DATE]]),"",ROW(Mob_Mat_Bur[[#This Row],[NUM]])-ROW($A$19))</f>
        <v/>
      </c>
      <c r="B149" s="33"/>
      <c r="C149" s="98" t="str">
        <f>IF(ISBLANK(Mob_Mat_Bur[[#This Row],[DATE]]),"",ROW(Mob_Mat_Bur[[#This Row],[NUM]])-ROW($A$19))</f>
        <v/>
      </c>
      <c r="D149" s="99"/>
      <c r="E149" s="98"/>
      <c r="F149" s="95"/>
      <c r="G149" s="27"/>
      <c r="H149" s="105"/>
      <c r="I149" s="111">
        <f>IF(Mob_Mat_Bur[[#This Row],[MOTIF]]="",0,Mob_Mat_Bur[[#This Row],[MONTANT HTVA REALISE]])</f>
        <v>0</v>
      </c>
      <c r="J149" s="32"/>
      <c r="L149" s="55">
        <f t="shared" si="2"/>
        <v>0</v>
      </c>
    </row>
    <row r="150" spans="1:12" ht="15.75" thickBot="1">
      <c r="A150" s="204" t="str">
        <f>IF(ISBLANK(Mob_Mat_Bur[[#This Row],[DATE]]),"",ROW(Mob_Mat_Bur[[#This Row],[NUM]])-ROW($A$19))</f>
        <v/>
      </c>
      <c r="B150" s="33"/>
      <c r="C150" s="98" t="str">
        <f>IF(ISBLANK(Mob_Mat_Bur[[#This Row],[DATE]]),"",ROW(Mob_Mat_Bur[[#This Row],[NUM]])-ROW($A$19))</f>
        <v/>
      </c>
      <c r="D150" s="99"/>
      <c r="E150" s="98"/>
      <c r="F150" s="95"/>
      <c r="G150" s="27"/>
      <c r="H150" s="105"/>
      <c r="I150" s="111">
        <f>IF(Mob_Mat_Bur[[#This Row],[MOTIF]]="",0,Mob_Mat_Bur[[#This Row],[MONTANT HTVA REALISE]])</f>
        <v>0</v>
      </c>
      <c r="J150" s="32"/>
      <c r="L150" s="55">
        <f t="shared" ref="L150:L213" si="3">+F150-I150</f>
        <v>0</v>
      </c>
    </row>
    <row r="151" spans="1:12" ht="15.75" thickBot="1">
      <c r="A151" s="204" t="str">
        <f>IF(ISBLANK(Mob_Mat_Bur[[#This Row],[DATE]]),"",ROW(Mob_Mat_Bur[[#This Row],[NUM]])-ROW($A$19))</f>
        <v/>
      </c>
      <c r="B151" s="33"/>
      <c r="C151" s="98" t="str">
        <f>IF(ISBLANK(Mob_Mat_Bur[[#This Row],[DATE]]),"",ROW(Mob_Mat_Bur[[#This Row],[NUM]])-ROW($A$19))</f>
        <v/>
      </c>
      <c r="D151" s="99"/>
      <c r="E151" s="98"/>
      <c r="F151" s="95"/>
      <c r="G151" s="27"/>
      <c r="H151" s="105"/>
      <c r="I151" s="111">
        <f>IF(Mob_Mat_Bur[[#This Row],[MOTIF]]="",0,Mob_Mat_Bur[[#This Row],[MONTANT HTVA REALISE]])</f>
        <v>0</v>
      </c>
      <c r="J151" s="32"/>
      <c r="L151" s="55">
        <f t="shared" si="3"/>
        <v>0</v>
      </c>
    </row>
    <row r="152" spans="1:12" ht="15.75" thickBot="1">
      <c r="A152" s="204" t="str">
        <f>IF(ISBLANK(Mob_Mat_Bur[[#This Row],[DATE]]),"",ROW(Mob_Mat_Bur[[#This Row],[NUM]])-ROW($A$19))</f>
        <v/>
      </c>
      <c r="B152" s="33"/>
      <c r="C152" s="98" t="str">
        <f>IF(ISBLANK(Mob_Mat_Bur[[#This Row],[DATE]]),"",ROW(Mob_Mat_Bur[[#This Row],[NUM]])-ROW($A$19))</f>
        <v/>
      </c>
      <c r="D152" s="99"/>
      <c r="E152" s="98"/>
      <c r="F152" s="95"/>
      <c r="G152" s="27"/>
      <c r="H152" s="105"/>
      <c r="I152" s="111">
        <f>IF(Mob_Mat_Bur[[#This Row],[MOTIF]]="",0,Mob_Mat_Bur[[#This Row],[MONTANT HTVA REALISE]])</f>
        <v>0</v>
      </c>
      <c r="J152" s="32"/>
      <c r="L152" s="55">
        <f t="shared" si="3"/>
        <v>0</v>
      </c>
    </row>
    <row r="153" spans="1:12" ht="15.75" thickBot="1">
      <c r="A153" s="204" t="str">
        <f>IF(ISBLANK(Mob_Mat_Bur[[#This Row],[DATE]]),"",ROW(Mob_Mat_Bur[[#This Row],[NUM]])-ROW($A$19))</f>
        <v/>
      </c>
      <c r="B153" s="33"/>
      <c r="C153" s="98" t="str">
        <f>IF(ISBLANK(Mob_Mat_Bur[[#This Row],[DATE]]),"",ROW(Mob_Mat_Bur[[#This Row],[NUM]])-ROW($A$19))</f>
        <v/>
      </c>
      <c r="D153" s="99"/>
      <c r="E153" s="98"/>
      <c r="F153" s="95"/>
      <c r="G153" s="27"/>
      <c r="H153" s="105"/>
      <c r="I153" s="111">
        <f>IF(Mob_Mat_Bur[[#This Row],[MOTIF]]="",0,Mob_Mat_Bur[[#This Row],[MONTANT HTVA REALISE]])</f>
        <v>0</v>
      </c>
      <c r="J153" s="32"/>
      <c r="L153" s="55">
        <f t="shared" si="3"/>
        <v>0</v>
      </c>
    </row>
    <row r="154" spans="1:12" ht="15.75" thickBot="1">
      <c r="A154" s="204" t="str">
        <f>IF(ISBLANK(Mob_Mat_Bur[[#This Row],[DATE]]),"",ROW(Mob_Mat_Bur[[#This Row],[NUM]])-ROW($A$19))</f>
        <v/>
      </c>
      <c r="B154" s="33"/>
      <c r="C154" s="98" t="str">
        <f>IF(ISBLANK(Mob_Mat_Bur[[#This Row],[DATE]]),"",ROW(Mob_Mat_Bur[[#This Row],[NUM]])-ROW($A$19))</f>
        <v/>
      </c>
      <c r="D154" s="99"/>
      <c r="E154" s="98"/>
      <c r="F154" s="95"/>
      <c r="G154" s="27"/>
      <c r="H154" s="105"/>
      <c r="I154" s="111">
        <f>IF(Mob_Mat_Bur[[#This Row],[MOTIF]]="",0,Mob_Mat_Bur[[#This Row],[MONTANT HTVA REALISE]])</f>
        <v>0</v>
      </c>
      <c r="J154" s="32"/>
      <c r="L154" s="55">
        <f t="shared" si="3"/>
        <v>0</v>
      </c>
    </row>
    <row r="155" spans="1:12" ht="15.75" thickBot="1">
      <c r="A155" s="204" t="str">
        <f>IF(ISBLANK(Mob_Mat_Bur[[#This Row],[DATE]]),"",ROW(Mob_Mat_Bur[[#This Row],[NUM]])-ROW($A$19))</f>
        <v/>
      </c>
      <c r="B155" s="33"/>
      <c r="C155" s="98" t="str">
        <f>IF(ISBLANK(Mob_Mat_Bur[[#This Row],[DATE]]),"",ROW(Mob_Mat_Bur[[#This Row],[NUM]])-ROW($A$19))</f>
        <v/>
      </c>
      <c r="D155" s="99"/>
      <c r="E155" s="98"/>
      <c r="F155" s="95"/>
      <c r="G155" s="27"/>
      <c r="H155" s="105"/>
      <c r="I155" s="111">
        <f>IF(Mob_Mat_Bur[[#This Row],[MOTIF]]="",0,Mob_Mat_Bur[[#This Row],[MONTANT HTVA REALISE]])</f>
        <v>0</v>
      </c>
      <c r="J155" s="32"/>
      <c r="L155" s="55">
        <f t="shared" si="3"/>
        <v>0</v>
      </c>
    </row>
    <row r="156" spans="1:12" ht="15.75" thickBot="1">
      <c r="A156" s="204" t="str">
        <f>IF(ISBLANK(Mob_Mat_Bur[[#This Row],[DATE]]),"",ROW(Mob_Mat_Bur[[#This Row],[NUM]])-ROW($A$19))</f>
        <v/>
      </c>
      <c r="B156" s="33"/>
      <c r="C156" s="98" t="str">
        <f>IF(ISBLANK(Mob_Mat_Bur[[#This Row],[DATE]]),"",ROW(Mob_Mat_Bur[[#This Row],[NUM]])-ROW($A$19))</f>
        <v/>
      </c>
      <c r="D156" s="99"/>
      <c r="E156" s="98"/>
      <c r="F156" s="95"/>
      <c r="G156" s="27"/>
      <c r="H156" s="105"/>
      <c r="I156" s="111">
        <f>IF(Mob_Mat_Bur[[#This Row],[MOTIF]]="",0,Mob_Mat_Bur[[#This Row],[MONTANT HTVA REALISE]])</f>
        <v>0</v>
      </c>
      <c r="J156" s="32"/>
      <c r="L156" s="55">
        <f t="shared" si="3"/>
        <v>0</v>
      </c>
    </row>
    <row r="157" spans="1:12" ht="15.75" thickBot="1">
      <c r="A157" s="204" t="str">
        <f>IF(ISBLANK(Mob_Mat_Bur[[#This Row],[DATE]]),"",ROW(Mob_Mat_Bur[[#This Row],[NUM]])-ROW($A$19))</f>
        <v/>
      </c>
      <c r="B157" s="33"/>
      <c r="C157" s="98" t="str">
        <f>IF(ISBLANK(Mob_Mat_Bur[[#This Row],[DATE]]),"",ROW(Mob_Mat_Bur[[#This Row],[NUM]])-ROW($A$19))</f>
        <v/>
      </c>
      <c r="D157" s="99"/>
      <c r="E157" s="98"/>
      <c r="F157" s="95"/>
      <c r="G157" s="27"/>
      <c r="H157" s="105"/>
      <c r="I157" s="111">
        <f>IF(Mob_Mat_Bur[[#This Row],[MOTIF]]="",0,Mob_Mat_Bur[[#This Row],[MONTANT HTVA REALISE]])</f>
        <v>0</v>
      </c>
      <c r="J157" s="32"/>
      <c r="L157" s="55">
        <f t="shared" si="3"/>
        <v>0</v>
      </c>
    </row>
    <row r="158" spans="1:12" ht="15.75" thickBot="1">
      <c r="A158" s="204" t="str">
        <f>IF(ISBLANK(Mob_Mat_Bur[[#This Row],[DATE]]),"",ROW(Mob_Mat_Bur[[#This Row],[NUM]])-ROW($A$19))</f>
        <v/>
      </c>
      <c r="B158" s="33"/>
      <c r="C158" s="98" t="str">
        <f>IF(ISBLANK(Mob_Mat_Bur[[#This Row],[DATE]]),"",ROW(Mob_Mat_Bur[[#This Row],[NUM]])-ROW($A$19))</f>
        <v/>
      </c>
      <c r="D158" s="99"/>
      <c r="E158" s="98"/>
      <c r="F158" s="95"/>
      <c r="G158" s="27"/>
      <c r="H158" s="105"/>
      <c r="I158" s="111">
        <f>IF(Mob_Mat_Bur[[#This Row],[MOTIF]]="",0,Mob_Mat_Bur[[#This Row],[MONTANT HTVA REALISE]])</f>
        <v>0</v>
      </c>
      <c r="J158" s="32"/>
      <c r="L158" s="55">
        <f t="shared" si="3"/>
        <v>0</v>
      </c>
    </row>
    <row r="159" spans="1:12" ht="15.75" thickBot="1">
      <c r="A159" s="204" t="str">
        <f>IF(ISBLANK(Mob_Mat_Bur[[#This Row],[DATE]]),"",ROW(Mob_Mat_Bur[[#This Row],[NUM]])-ROW($A$19))</f>
        <v/>
      </c>
      <c r="B159" s="33"/>
      <c r="C159" s="98" t="str">
        <f>IF(ISBLANK(Mob_Mat_Bur[[#This Row],[DATE]]),"",ROW(Mob_Mat_Bur[[#This Row],[NUM]])-ROW($A$19))</f>
        <v/>
      </c>
      <c r="D159" s="99"/>
      <c r="E159" s="98"/>
      <c r="F159" s="95"/>
      <c r="G159" s="27"/>
      <c r="H159" s="105"/>
      <c r="I159" s="111">
        <f>IF(Mob_Mat_Bur[[#This Row],[MOTIF]]="",0,Mob_Mat_Bur[[#This Row],[MONTANT HTVA REALISE]])</f>
        <v>0</v>
      </c>
      <c r="J159" s="32"/>
      <c r="L159" s="55">
        <f t="shared" si="3"/>
        <v>0</v>
      </c>
    </row>
    <row r="160" spans="1:12" ht="15.75" thickBot="1">
      <c r="A160" s="204" t="str">
        <f>IF(ISBLANK(Mob_Mat_Bur[[#This Row],[DATE]]),"",ROW(Mob_Mat_Bur[[#This Row],[NUM]])-ROW($A$19))</f>
        <v/>
      </c>
      <c r="B160" s="33"/>
      <c r="C160" s="98" t="str">
        <f>IF(ISBLANK(Mob_Mat_Bur[[#This Row],[DATE]]),"",ROW(Mob_Mat_Bur[[#This Row],[NUM]])-ROW($A$19))</f>
        <v/>
      </c>
      <c r="D160" s="99"/>
      <c r="E160" s="98"/>
      <c r="F160" s="95"/>
      <c r="G160" s="27"/>
      <c r="H160" s="105"/>
      <c r="I160" s="111">
        <f>IF(Mob_Mat_Bur[[#This Row],[MOTIF]]="",0,Mob_Mat_Bur[[#This Row],[MONTANT HTVA REALISE]])</f>
        <v>0</v>
      </c>
      <c r="J160" s="32"/>
      <c r="L160" s="55">
        <f t="shared" si="3"/>
        <v>0</v>
      </c>
    </row>
    <row r="161" spans="1:12" ht="15.75" thickBot="1">
      <c r="A161" s="204" t="str">
        <f>IF(ISBLANK(Mob_Mat_Bur[[#This Row],[DATE]]),"",ROW(Mob_Mat_Bur[[#This Row],[NUM]])-ROW($A$19))</f>
        <v/>
      </c>
      <c r="B161" s="33"/>
      <c r="C161" s="98" t="str">
        <f>IF(ISBLANK(Mob_Mat_Bur[[#This Row],[DATE]]),"",ROW(Mob_Mat_Bur[[#This Row],[NUM]])-ROW($A$19))</f>
        <v/>
      </c>
      <c r="D161" s="99"/>
      <c r="E161" s="98"/>
      <c r="F161" s="95"/>
      <c r="G161" s="27"/>
      <c r="H161" s="105"/>
      <c r="I161" s="111">
        <f>IF(Mob_Mat_Bur[[#This Row],[MOTIF]]="",0,Mob_Mat_Bur[[#This Row],[MONTANT HTVA REALISE]])</f>
        <v>0</v>
      </c>
      <c r="J161" s="32"/>
      <c r="L161" s="55">
        <f t="shared" si="3"/>
        <v>0</v>
      </c>
    </row>
    <row r="162" spans="1:12" ht="15.75" thickBot="1">
      <c r="A162" s="204" t="str">
        <f>IF(ISBLANK(Mob_Mat_Bur[[#This Row],[DATE]]),"",ROW(Mob_Mat_Bur[[#This Row],[NUM]])-ROW($A$19))</f>
        <v/>
      </c>
      <c r="B162" s="33"/>
      <c r="C162" s="98" t="str">
        <f>IF(ISBLANK(Mob_Mat_Bur[[#This Row],[DATE]]),"",ROW(Mob_Mat_Bur[[#This Row],[NUM]])-ROW($A$19))</f>
        <v/>
      </c>
      <c r="D162" s="99"/>
      <c r="E162" s="98"/>
      <c r="F162" s="95"/>
      <c r="G162" s="27"/>
      <c r="H162" s="105"/>
      <c r="I162" s="111">
        <f>IF(Mob_Mat_Bur[[#This Row],[MOTIF]]="",0,Mob_Mat_Bur[[#This Row],[MONTANT HTVA REALISE]])</f>
        <v>0</v>
      </c>
      <c r="J162" s="32"/>
      <c r="L162" s="55">
        <f t="shared" si="3"/>
        <v>0</v>
      </c>
    </row>
    <row r="163" spans="1:12" ht="15.75" thickBot="1">
      <c r="A163" s="204" t="str">
        <f>IF(ISBLANK(Mob_Mat_Bur[[#This Row],[DATE]]),"",ROW(Mob_Mat_Bur[[#This Row],[NUM]])-ROW($A$19))</f>
        <v/>
      </c>
      <c r="B163" s="33"/>
      <c r="C163" s="98" t="str">
        <f>IF(ISBLANK(Mob_Mat_Bur[[#This Row],[DATE]]),"",ROW(Mob_Mat_Bur[[#This Row],[NUM]])-ROW($A$19))</f>
        <v/>
      </c>
      <c r="D163" s="99"/>
      <c r="E163" s="98"/>
      <c r="F163" s="95"/>
      <c r="G163" s="27"/>
      <c r="H163" s="105"/>
      <c r="I163" s="111">
        <f>IF(Mob_Mat_Bur[[#This Row],[MOTIF]]="",0,Mob_Mat_Bur[[#This Row],[MONTANT HTVA REALISE]])</f>
        <v>0</v>
      </c>
      <c r="J163" s="32"/>
      <c r="L163" s="55">
        <f t="shared" si="3"/>
        <v>0</v>
      </c>
    </row>
    <row r="164" spans="1:12" ht="15.75" thickBot="1">
      <c r="A164" s="204" t="str">
        <f>IF(ISBLANK(Mob_Mat_Bur[[#This Row],[DATE]]),"",ROW(Mob_Mat_Bur[[#This Row],[NUM]])-ROW($A$19))</f>
        <v/>
      </c>
      <c r="B164" s="33"/>
      <c r="C164" s="98" t="str">
        <f>IF(ISBLANK(Mob_Mat_Bur[[#This Row],[DATE]]),"",ROW(Mob_Mat_Bur[[#This Row],[NUM]])-ROW($A$19))</f>
        <v/>
      </c>
      <c r="D164" s="99"/>
      <c r="E164" s="98"/>
      <c r="F164" s="95"/>
      <c r="G164" s="27"/>
      <c r="H164" s="105"/>
      <c r="I164" s="111">
        <f>IF(Mob_Mat_Bur[[#This Row],[MOTIF]]="",0,Mob_Mat_Bur[[#This Row],[MONTANT HTVA REALISE]])</f>
        <v>0</v>
      </c>
      <c r="J164" s="32"/>
      <c r="L164" s="55">
        <f t="shared" si="3"/>
        <v>0</v>
      </c>
    </row>
    <row r="165" spans="1:12" ht="15.75" thickBot="1">
      <c r="A165" s="204" t="str">
        <f>IF(ISBLANK(Mob_Mat_Bur[[#This Row],[DATE]]),"",ROW(Mob_Mat_Bur[[#This Row],[NUM]])-ROW($A$19))</f>
        <v/>
      </c>
      <c r="B165" s="33"/>
      <c r="C165" s="98" t="str">
        <f>IF(ISBLANK(Mob_Mat_Bur[[#This Row],[DATE]]),"",ROW(Mob_Mat_Bur[[#This Row],[NUM]])-ROW($A$19))</f>
        <v/>
      </c>
      <c r="D165" s="99"/>
      <c r="E165" s="98"/>
      <c r="F165" s="95"/>
      <c r="G165" s="27"/>
      <c r="H165" s="105"/>
      <c r="I165" s="111">
        <f>IF(Mob_Mat_Bur[[#This Row],[MOTIF]]="",0,Mob_Mat_Bur[[#This Row],[MONTANT HTVA REALISE]])</f>
        <v>0</v>
      </c>
      <c r="J165" s="32"/>
      <c r="L165" s="55">
        <f t="shared" si="3"/>
        <v>0</v>
      </c>
    </row>
    <row r="166" spans="1:12" ht="15.75" thickBot="1">
      <c r="A166" s="204" t="str">
        <f>IF(ISBLANK(Mob_Mat_Bur[[#This Row],[DATE]]),"",ROW(Mob_Mat_Bur[[#This Row],[NUM]])-ROW($A$19))</f>
        <v/>
      </c>
      <c r="B166" s="33"/>
      <c r="C166" s="98" t="str">
        <f>IF(ISBLANK(Mob_Mat_Bur[[#This Row],[DATE]]),"",ROW(Mob_Mat_Bur[[#This Row],[NUM]])-ROW($A$19))</f>
        <v/>
      </c>
      <c r="D166" s="99"/>
      <c r="E166" s="98"/>
      <c r="F166" s="95"/>
      <c r="G166" s="27"/>
      <c r="H166" s="105"/>
      <c r="I166" s="111">
        <f>IF(Mob_Mat_Bur[[#This Row],[MOTIF]]="",0,Mob_Mat_Bur[[#This Row],[MONTANT HTVA REALISE]])</f>
        <v>0</v>
      </c>
      <c r="J166" s="32"/>
      <c r="L166" s="55">
        <f t="shared" si="3"/>
        <v>0</v>
      </c>
    </row>
    <row r="167" spans="1:12" ht="15.75" thickBot="1">
      <c r="A167" s="204" t="str">
        <f>IF(ISBLANK(Mob_Mat_Bur[[#This Row],[DATE]]),"",ROW(Mob_Mat_Bur[[#This Row],[NUM]])-ROW($A$19))</f>
        <v/>
      </c>
      <c r="B167" s="33"/>
      <c r="C167" s="98" t="str">
        <f>IF(ISBLANK(Mob_Mat_Bur[[#This Row],[DATE]]),"",ROW(Mob_Mat_Bur[[#This Row],[NUM]])-ROW($A$19))</f>
        <v/>
      </c>
      <c r="D167" s="99"/>
      <c r="E167" s="98"/>
      <c r="F167" s="95"/>
      <c r="G167" s="27"/>
      <c r="H167" s="105"/>
      <c r="I167" s="111">
        <f>IF(Mob_Mat_Bur[[#This Row],[MOTIF]]="",0,Mob_Mat_Bur[[#This Row],[MONTANT HTVA REALISE]])</f>
        <v>0</v>
      </c>
      <c r="J167" s="32"/>
      <c r="L167" s="55">
        <f t="shared" si="3"/>
        <v>0</v>
      </c>
    </row>
    <row r="168" spans="1:12" ht="15.75" thickBot="1">
      <c r="A168" s="204" t="str">
        <f>IF(ISBLANK(Mob_Mat_Bur[[#This Row],[DATE]]),"",ROW(Mob_Mat_Bur[[#This Row],[NUM]])-ROW($A$19))</f>
        <v/>
      </c>
      <c r="B168" s="33"/>
      <c r="C168" s="98" t="str">
        <f>IF(ISBLANK(Mob_Mat_Bur[[#This Row],[DATE]]),"",ROW(Mob_Mat_Bur[[#This Row],[NUM]])-ROW($A$19))</f>
        <v/>
      </c>
      <c r="D168" s="99"/>
      <c r="E168" s="98"/>
      <c r="F168" s="95"/>
      <c r="G168" s="27"/>
      <c r="H168" s="105"/>
      <c r="I168" s="111">
        <f>IF(Mob_Mat_Bur[[#This Row],[MOTIF]]="",0,Mob_Mat_Bur[[#This Row],[MONTANT HTVA REALISE]])</f>
        <v>0</v>
      </c>
      <c r="J168" s="32"/>
      <c r="L168" s="55">
        <f t="shared" si="3"/>
        <v>0</v>
      </c>
    </row>
    <row r="169" spans="1:12" ht="15.75" thickBot="1">
      <c r="A169" s="204" t="str">
        <f>IF(ISBLANK(Mob_Mat_Bur[[#This Row],[DATE]]),"",ROW(Mob_Mat_Bur[[#This Row],[NUM]])-ROW($A$19))</f>
        <v/>
      </c>
      <c r="B169" s="33"/>
      <c r="C169" s="98" t="str">
        <f>IF(ISBLANK(Mob_Mat_Bur[[#This Row],[DATE]]),"",ROW(Mob_Mat_Bur[[#This Row],[NUM]])-ROW($A$19))</f>
        <v/>
      </c>
      <c r="D169" s="99"/>
      <c r="E169" s="98"/>
      <c r="F169" s="95"/>
      <c r="G169" s="27"/>
      <c r="H169" s="105"/>
      <c r="I169" s="111">
        <f>IF(Mob_Mat_Bur[[#This Row],[MOTIF]]="",0,Mob_Mat_Bur[[#This Row],[MONTANT HTVA REALISE]])</f>
        <v>0</v>
      </c>
      <c r="J169" s="32"/>
      <c r="L169" s="55">
        <f t="shared" si="3"/>
        <v>0</v>
      </c>
    </row>
    <row r="170" spans="1:12" ht="15.75" thickBot="1">
      <c r="A170" s="204" t="str">
        <f>IF(ISBLANK(Mob_Mat_Bur[[#This Row],[DATE]]),"",ROW(Mob_Mat_Bur[[#This Row],[NUM]])-ROW($A$19))</f>
        <v/>
      </c>
      <c r="B170" s="33"/>
      <c r="C170" s="98" t="str">
        <f>IF(ISBLANK(Mob_Mat_Bur[[#This Row],[DATE]]),"",ROW(Mob_Mat_Bur[[#This Row],[NUM]])-ROW($A$19))</f>
        <v/>
      </c>
      <c r="D170" s="99"/>
      <c r="E170" s="98"/>
      <c r="F170" s="95"/>
      <c r="G170" s="27"/>
      <c r="H170" s="105"/>
      <c r="I170" s="111">
        <f>IF(Mob_Mat_Bur[[#This Row],[MOTIF]]="",0,Mob_Mat_Bur[[#This Row],[MONTANT HTVA REALISE]])</f>
        <v>0</v>
      </c>
      <c r="J170" s="32"/>
      <c r="L170" s="55">
        <f t="shared" si="3"/>
        <v>0</v>
      </c>
    </row>
    <row r="171" spans="1:12" ht="15.75" thickBot="1">
      <c r="A171" s="204" t="str">
        <f>IF(ISBLANK(Mob_Mat_Bur[[#This Row],[DATE]]),"",ROW(Mob_Mat_Bur[[#This Row],[NUM]])-ROW($A$19))</f>
        <v/>
      </c>
      <c r="B171" s="33"/>
      <c r="C171" s="98" t="str">
        <f>IF(ISBLANK(Mob_Mat_Bur[[#This Row],[DATE]]),"",ROW(Mob_Mat_Bur[[#This Row],[NUM]])-ROW($A$19))</f>
        <v/>
      </c>
      <c r="D171" s="99"/>
      <c r="E171" s="98"/>
      <c r="F171" s="95"/>
      <c r="G171" s="27"/>
      <c r="H171" s="105"/>
      <c r="I171" s="111">
        <f>IF(Mob_Mat_Bur[[#This Row],[MOTIF]]="",0,Mob_Mat_Bur[[#This Row],[MONTANT HTVA REALISE]])</f>
        <v>0</v>
      </c>
      <c r="J171" s="32"/>
      <c r="L171" s="55">
        <f t="shared" si="3"/>
        <v>0</v>
      </c>
    </row>
    <row r="172" spans="1:12" ht="15.75" thickBot="1">
      <c r="A172" s="204" t="str">
        <f>IF(ISBLANK(Mob_Mat_Bur[[#This Row],[DATE]]),"",ROW(Mob_Mat_Bur[[#This Row],[NUM]])-ROW($A$19))</f>
        <v/>
      </c>
      <c r="B172" s="33"/>
      <c r="C172" s="98" t="str">
        <f>IF(ISBLANK(Mob_Mat_Bur[[#This Row],[DATE]]),"",ROW(Mob_Mat_Bur[[#This Row],[NUM]])-ROW($A$19))</f>
        <v/>
      </c>
      <c r="D172" s="99"/>
      <c r="E172" s="98"/>
      <c r="F172" s="95"/>
      <c r="G172" s="27"/>
      <c r="H172" s="105"/>
      <c r="I172" s="111">
        <f>IF(Mob_Mat_Bur[[#This Row],[MOTIF]]="",0,Mob_Mat_Bur[[#This Row],[MONTANT HTVA REALISE]])</f>
        <v>0</v>
      </c>
      <c r="J172" s="32"/>
      <c r="L172" s="55">
        <f t="shared" si="3"/>
        <v>0</v>
      </c>
    </row>
    <row r="173" spans="1:12" ht="15.75" thickBot="1">
      <c r="A173" s="204" t="str">
        <f>IF(ISBLANK(Mob_Mat_Bur[[#This Row],[DATE]]),"",ROW(Mob_Mat_Bur[[#This Row],[NUM]])-ROW($A$19))</f>
        <v/>
      </c>
      <c r="B173" s="33"/>
      <c r="C173" s="98" t="str">
        <f>IF(ISBLANK(Mob_Mat_Bur[[#This Row],[DATE]]),"",ROW(Mob_Mat_Bur[[#This Row],[NUM]])-ROW($A$19))</f>
        <v/>
      </c>
      <c r="D173" s="99"/>
      <c r="E173" s="98"/>
      <c r="F173" s="95"/>
      <c r="G173" s="27"/>
      <c r="H173" s="105"/>
      <c r="I173" s="111">
        <f>IF(Mob_Mat_Bur[[#This Row],[MOTIF]]="",0,Mob_Mat_Bur[[#This Row],[MONTANT HTVA REALISE]])</f>
        <v>0</v>
      </c>
      <c r="J173" s="32"/>
      <c r="L173" s="55">
        <f t="shared" si="3"/>
        <v>0</v>
      </c>
    </row>
    <row r="174" spans="1:12" ht="15.75" thickBot="1">
      <c r="A174" s="204" t="str">
        <f>IF(ISBLANK(Mob_Mat_Bur[[#This Row],[DATE]]),"",ROW(Mob_Mat_Bur[[#This Row],[NUM]])-ROW($A$19))</f>
        <v/>
      </c>
      <c r="B174" s="33"/>
      <c r="C174" s="98" t="str">
        <f>IF(ISBLANK(Mob_Mat_Bur[[#This Row],[DATE]]),"",ROW(Mob_Mat_Bur[[#This Row],[NUM]])-ROW($A$19))</f>
        <v/>
      </c>
      <c r="D174" s="99"/>
      <c r="E174" s="98"/>
      <c r="F174" s="95"/>
      <c r="G174" s="27"/>
      <c r="H174" s="105"/>
      <c r="I174" s="111">
        <f>IF(Mob_Mat_Bur[[#This Row],[MOTIF]]="",0,Mob_Mat_Bur[[#This Row],[MONTANT HTVA REALISE]])</f>
        <v>0</v>
      </c>
      <c r="J174" s="32"/>
      <c r="L174" s="55">
        <f t="shared" si="3"/>
        <v>0</v>
      </c>
    </row>
    <row r="175" spans="1:12" ht="15.75" thickBot="1">
      <c r="A175" s="204" t="str">
        <f>IF(ISBLANK(Mob_Mat_Bur[[#This Row],[DATE]]),"",ROW(Mob_Mat_Bur[[#This Row],[NUM]])-ROW($A$19))</f>
        <v/>
      </c>
      <c r="B175" s="33"/>
      <c r="C175" s="98" t="str">
        <f>IF(ISBLANK(Mob_Mat_Bur[[#This Row],[DATE]]),"",ROW(Mob_Mat_Bur[[#This Row],[NUM]])-ROW($A$19))</f>
        <v/>
      </c>
      <c r="D175" s="99"/>
      <c r="E175" s="98"/>
      <c r="F175" s="95"/>
      <c r="G175" s="27"/>
      <c r="H175" s="105"/>
      <c r="I175" s="111">
        <f>IF(Mob_Mat_Bur[[#This Row],[MOTIF]]="",0,Mob_Mat_Bur[[#This Row],[MONTANT HTVA REALISE]])</f>
        <v>0</v>
      </c>
      <c r="J175" s="32"/>
      <c r="L175" s="55">
        <f t="shared" si="3"/>
        <v>0</v>
      </c>
    </row>
    <row r="176" spans="1:12" ht="15.75" thickBot="1">
      <c r="A176" s="204" t="str">
        <f>IF(ISBLANK(Mob_Mat_Bur[[#This Row],[DATE]]),"",ROW(Mob_Mat_Bur[[#This Row],[NUM]])-ROW($A$19))</f>
        <v/>
      </c>
      <c r="B176" s="33"/>
      <c r="C176" s="98" t="str">
        <f>IF(ISBLANK(Mob_Mat_Bur[[#This Row],[DATE]]),"",ROW(Mob_Mat_Bur[[#This Row],[NUM]])-ROW($A$19))</f>
        <v/>
      </c>
      <c r="D176" s="99"/>
      <c r="E176" s="98"/>
      <c r="F176" s="95"/>
      <c r="G176" s="27"/>
      <c r="H176" s="105"/>
      <c r="I176" s="111">
        <f>IF(Mob_Mat_Bur[[#This Row],[MOTIF]]="",0,Mob_Mat_Bur[[#This Row],[MONTANT HTVA REALISE]])</f>
        <v>0</v>
      </c>
      <c r="J176" s="32"/>
      <c r="L176" s="55">
        <f t="shared" si="3"/>
        <v>0</v>
      </c>
    </row>
    <row r="177" spans="1:12" ht="15.75" thickBot="1">
      <c r="A177" s="204" t="str">
        <f>IF(ISBLANK(Mob_Mat_Bur[[#This Row],[DATE]]),"",ROW(Mob_Mat_Bur[[#This Row],[NUM]])-ROW($A$19))</f>
        <v/>
      </c>
      <c r="B177" s="33"/>
      <c r="C177" s="98" t="str">
        <f>IF(ISBLANK(Mob_Mat_Bur[[#This Row],[DATE]]),"",ROW(Mob_Mat_Bur[[#This Row],[NUM]])-ROW($A$19))</f>
        <v/>
      </c>
      <c r="D177" s="99"/>
      <c r="E177" s="98"/>
      <c r="F177" s="95"/>
      <c r="G177" s="27"/>
      <c r="H177" s="105"/>
      <c r="I177" s="111">
        <f>IF(Mob_Mat_Bur[[#This Row],[MOTIF]]="",0,Mob_Mat_Bur[[#This Row],[MONTANT HTVA REALISE]])</f>
        <v>0</v>
      </c>
      <c r="J177" s="32"/>
      <c r="L177" s="55">
        <f t="shared" si="3"/>
        <v>0</v>
      </c>
    </row>
    <row r="178" spans="1:12" ht="15.75" thickBot="1">
      <c r="A178" s="204" t="str">
        <f>IF(ISBLANK(Mob_Mat_Bur[[#This Row],[DATE]]),"",ROW(Mob_Mat_Bur[[#This Row],[NUM]])-ROW($A$19))</f>
        <v/>
      </c>
      <c r="B178" s="33"/>
      <c r="C178" s="98" t="str">
        <f>IF(ISBLANK(Mob_Mat_Bur[[#This Row],[DATE]]),"",ROW(Mob_Mat_Bur[[#This Row],[NUM]])-ROW($A$19))</f>
        <v/>
      </c>
      <c r="D178" s="99"/>
      <c r="E178" s="98"/>
      <c r="F178" s="95"/>
      <c r="G178" s="27"/>
      <c r="H178" s="105"/>
      <c r="I178" s="111">
        <f>IF(Mob_Mat_Bur[[#This Row],[MOTIF]]="",0,Mob_Mat_Bur[[#This Row],[MONTANT HTVA REALISE]])</f>
        <v>0</v>
      </c>
      <c r="J178" s="32"/>
      <c r="L178" s="55">
        <f t="shared" si="3"/>
        <v>0</v>
      </c>
    </row>
    <row r="179" spans="1:12" ht="15.75" thickBot="1">
      <c r="A179" s="204" t="str">
        <f>IF(ISBLANK(Mob_Mat_Bur[[#This Row],[DATE]]),"",ROW(Mob_Mat_Bur[[#This Row],[NUM]])-ROW($A$19))</f>
        <v/>
      </c>
      <c r="B179" s="33"/>
      <c r="C179" s="98" t="str">
        <f>IF(ISBLANK(Mob_Mat_Bur[[#This Row],[DATE]]),"",ROW(Mob_Mat_Bur[[#This Row],[NUM]])-ROW($A$19))</f>
        <v/>
      </c>
      <c r="D179" s="99"/>
      <c r="E179" s="98"/>
      <c r="F179" s="95"/>
      <c r="G179" s="27"/>
      <c r="H179" s="105"/>
      <c r="I179" s="111">
        <f>IF(Mob_Mat_Bur[[#This Row],[MOTIF]]="",0,Mob_Mat_Bur[[#This Row],[MONTANT HTVA REALISE]])</f>
        <v>0</v>
      </c>
      <c r="J179" s="32"/>
      <c r="L179" s="55">
        <f t="shared" si="3"/>
        <v>0</v>
      </c>
    </row>
    <row r="180" spans="1:12" ht="15.75" thickBot="1">
      <c r="A180" s="204" t="str">
        <f>IF(ISBLANK(Mob_Mat_Bur[[#This Row],[DATE]]),"",ROW(Mob_Mat_Bur[[#This Row],[NUM]])-ROW($A$19))</f>
        <v/>
      </c>
      <c r="B180" s="33"/>
      <c r="C180" s="98" t="str">
        <f>IF(ISBLANK(Mob_Mat_Bur[[#This Row],[DATE]]),"",ROW(Mob_Mat_Bur[[#This Row],[NUM]])-ROW($A$19))</f>
        <v/>
      </c>
      <c r="D180" s="99"/>
      <c r="E180" s="98"/>
      <c r="F180" s="95"/>
      <c r="G180" s="27"/>
      <c r="H180" s="105"/>
      <c r="I180" s="111">
        <f>IF(Mob_Mat_Bur[[#This Row],[MOTIF]]="",0,Mob_Mat_Bur[[#This Row],[MONTANT HTVA REALISE]])</f>
        <v>0</v>
      </c>
      <c r="J180" s="32"/>
      <c r="L180" s="55">
        <f t="shared" si="3"/>
        <v>0</v>
      </c>
    </row>
    <row r="181" spans="1:12" ht="15.75" thickBot="1">
      <c r="A181" s="204" t="str">
        <f>IF(ISBLANK(Mob_Mat_Bur[[#This Row],[DATE]]),"",ROW(Mob_Mat_Bur[[#This Row],[NUM]])-ROW($A$19))</f>
        <v/>
      </c>
      <c r="B181" s="33"/>
      <c r="C181" s="98" t="str">
        <f>IF(ISBLANK(Mob_Mat_Bur[[#This Row],[DATE]]),"",ROW(Mob_Mat_Bur[[#This Row],[NUM]])-ROW($A$19))</f>
        <v/>
      </c>
      <c r="D181" s="99"/>
      <c r="E181" s="98"/>
      <c r="F181" s="95"/>
      <c r="G181" s="27"/>
      <c r="H181" s="105"/>
      <c r="I181" s="111">
        <f>IF(Mob_Mat_Bur[[#This Row],[MOTIF]]="",0,Mob_Mat_Bur[[#This Row],[MONTANT HTVA REALISE]])</f>
        <v>0</v>
      </c>
      <c r="J181" s="32"/>
      <c r="L181" s="55">
        <f t="shared" si="3"/>
        <v>0</v>
      </c>
    </row>
    <row r="182" spans="1:12" ht="15.75" thickBot="1">
      <c r="A182" s="204" t="str">
        <f>IF(ISBLANK(Mob_Mat_Bur[[#This Row],[DATE]]),"",ROW(Mob_Mat_Bur[[#This Row],[NUM]])-ROW($A$19))</f>
        <v/>
      </c>
      <c r="B182" s="33"/>
      <c r="C182" s="98" t="str">
        <f>IF(ISBLANK(Mob_Mat_Bur[[#This Row],[DATE]]),"",ROW(Mob_Mat_Bur[[#This Row],[NUM]])-ROW($A$19))</f>
        <v/>
      </c>
      <c r="D182" s="99"/>
      <c r="E182" s="98"/>
      <c r="F182" s="95"/>
      <c r="G182" s="27"/>
      <c r="H182" s="105"/>
      <c r="I182" s="111">
        <f>IF(Mob_Mat_Bur[[#This Row],[MOTIF]]="",0,Mob_Mat_Bur[[#This Row],[MONTANT HTVA REALISE]])</f>
        <v>0</v>
      </c>
      <c r="J182" s="32"/>
      <c r="L182" s="55">
        <f t="shared" si="3"/>
        <v>0</v>
      </c>
    </row>
    <row r="183" spans="1:12" ht="15.75" thickBot="1">
      <c r="A183" s="204" t="str">
        <f>IF(ISBLANK(Mob_Mat_Bur[[#This Row],[DATE]]),"",ROW(Mob_Mat_Bur[[#This Row],[NUM]])-ROW($A$19))</f>
        <v/>
      </c>
      <c r="B183" s="33"/>
      <c r="C183" s="98" t="str">
        <f>IF(ISBLANK(Mob_Mat_Bur[[#This Row],[DATE]]),"",ROW(Mob_Mat_Bur[[#This Row],[NUM]])-ROW($A$19))</f>
        <v/>
      </c>
      <c r="D183" s="99"/>
      <c r="E183" s="98"/>
      <c r="F183" s="95"/>
      <c r="G183" s="27"/>
      <c r="H183" s="105"/>
      <c r="I183" s="111">
        <f>IF(Mob_Mat_Bur[[#This Row],[MOTIF]]="",0,Mob_Mat_Bur[[#This Row],[MONTANT HTVA REALISE]])</f>
        <v>0</v>
      </c>
      <c r="J183" s="32"/>
      <c r="L183" s="55">
        <f t="shared" si="3"/>
        <v>0</v>
      </c>
    </row>
    <row r="184" spans="1:12" ht="15.75" thickBot="1">
      <c r="A184" s="204" t="str">
        <f>IF(ISBLANK(Mob_Mat_Bur[[#This Row],[DATE]]),"",ROW(Mob_Mat_Bur[[#This Row],[NUM]])-ROW($A$19))</f>
        <v/>
      </c>
      <c r="B184" s="33"/>
      <c r="C184" s="98" t="str">
        <f>IF(ISBLANK(Mob_Mat_Bur[[#This Row],[DATE]]),"",ROW(Mob_Mat_Bur[[#This Row],[NUM]])-ROW($A$19))</f>
        <v/>
      </c>
      <c r="D184" s="99"/>
      <c r="E184" s="98"/>
      <c r="F184" s="95"/>
      <c r="G184" s="27"/>
      <c r="H184" s="105"/>
      <c r="I184" s="111">
        <f>IF(Mob_Mat_Bur[[#This Row],[MOTIF]]="",0,Mob_Mat_Bur[[#This Row],[MONTANT HTVA REALISE]])</f>
        <v>0</v>
      </c>
      <c r="J184" s="32"/>
      <c r="L184" s="55">
        <f t="shared" si="3"/>
        <v>0</v>
      </c>
    </row>
    <row r="185" spans="1:12" ht="15.75" thickBot="1">
      <c r="A185" s="204" t="str">
        <f>IF(ISBLANK(Mob_Mat_Bur[[#This Row],[DATE]]),"",ROW(Mob_Mat_Bur[[#This Row],[NUM]])-ROW($A$19))</f>
        <v/>
      </c>
      <c r="B185" s="33"/>
      <c r="C185" s="98" t="str">
        <f>IF(ISBLANK(Mob_Mat_Bur[[#This Row],[DATE]]),"",ROW(Mob_Mat_Bur[[#This Row],[NUM]])-ROW($A$19))</f>
        <v/>
      </c>
      <c r="D185" s="99"/>
      <c r="E185" s="98"/>
      <c r="F185" s="95"/>
      <c r="G185" s="27"/>
      <c r="H185" s="105"/>
      <c r="I185" s="111">
        <f>IF(Mob_Mat_Bur[[#This Row],[MOTIF]]="",0,Mob_Mat_Bur[[#This Row],[MONTANT HTVA REALISE]])</f>
        <v>0</v>
      </c>
      <c r="J185" s="32"/>
      <c r="L185" s="55">
        <f t="shared" si="3"/>
        <v>0</v>
      </c>
    </row>
    <row r="186" spans="1:12" ht="15.75" thickBot="1">
      <c r="A186" s="204" t="str">
        <f>IF(ISBLANK(Mob_Mat_Bur[[#This Row],[DATE]]),"",ROW(Mob_Mat_Bur[[#This Row],[NUM]])-ROW($A$19))</f>
        <v/>
      </c>
      <c r="B186" s="33"/>
      <c r="C186" s="98" t="str">
        <f>IF(ISBLANK(Mob_Mat_Bur[[#This Row],[DATE]]),"",ROW(Mob_Mat_Bur[[#This Row],[NUM]])-ROW($A$19))</f>
        <v/>
      </c>
      <c r="D186" s="99"/>
      <c r="E186" s="98"/>
      <c r="F186" s="95"/>
      <c r="G186" s="27"/>
      <c r="H186" s="105"/>
      <c r="I186" s="111">
        <f>IF(Mob_Mat_Bur[[#This Row],[MOTIF]]="",0,Mob_Mat_Bur[[#This Row],[MONTANT HTVA REALISE]])</f>
        <v>0</v>
      </c>
      <c r="J186" s="32"/>
      <c r="L186" s="55">
        <f t="shared" si="3"/>
        <v>0</v>
      </c>
    </row>
    <row r="187" spans="1:12" ht="15.75" thickBot="1">
      <c r="A187" s="204" t="str">
        <f>IF(ISBLANK(Mob_Mat_Bur[[#This Row],[DATE]]),"",ROW(Mob_Mat_Bur[[#This Row],[NUM]])-ROW($A$19))</f>
        <v/>
      </c>
      <c r="B187" s="33"/>
      <c r="C187" s="98" t="str">
        <f>IF(ISBLANK(Mob_Mat_Bur[[#This Row],[DATE]]),"",ROW(Mob_Mat_Bur[[#This Row],[NUM]])-ROW($A$19))</f>
        <v/>
      </c>
      <c r="D187" s="99"/>
      <c r="E187" s="98"/>
      <c r="F187" s="95"/>
      <c r="G187" s="27"/>
      <c r="H187" s="105"/>
      <c r="I187" s="111">
        <f>IF(Mob_Mat_Bur[[#This Row],[MOTIF]]="",0,Mob_Mat_Bur[[#This Row],[MONTANT HTVA REALISE]])</f>
        <v>0</v>
      </c>
      <c r="J187" s="32"/>
      <c r="L187" s="55">
        <f t="shared" si="3"/>
        <v>0</v>
      </c>
    </row>
    <row r="188" spans="1:12" ht="15.75" thickBot="1">
      <c r="A188" s="204" t="str">
        <f>IF(ISBLANK(Mob_Mat_Bur[[#This Row],[DATE]]),"",ROW(Mob_Mat_Bur[[#This Row],[NUM]])-ROW($A$19))</f>
        <v/>
      </c>
      <c r="B188" s="33"/>
      <c r="C188" s="98" t="str">
        <f>IF(ISBLANK(Mob_Mat_Bur[[#This Row],[DATE]]),"",ROW(Mob_Mat_Bur[[#This Row],[NUM]])-ROW($A$19))</f>
        <v/>
      </c>
      <c r="D188" s="99"/>
      <c r="E188" s="98"/>
      <c r="F188" s="95"/>
      <c r="G188" s="27"/>
      <c r="H188" s="105"/>
      <c r="I188" s="111">
        <f>IF(Mob_Mat_Bur[[#This Row],[MOTIF]]="",0,Mob_Mat_Bur[[#This Row],[MONTANT HTVA REALISE]])</f>
        <v>0</v>
      </c>
      <c r="J188" s="32"/>
      <c r="L188" s="55">
        <f t="shared" si="3"/>
        <v>0</v>
      </c>
    </row>
    <row r="189" spans="1:12" ht="15.75" thickBot="1">
      <c r="A189" s="204" t="str">
        <f>IF(ISBLANK(Mob_Mat_Bur[[#This Row],[DATE]]),"",ROW(Mob_Mat_Bur[[#This Row],[NUM]])-ROW($A$19))</f>
        <v/>
      </c>
      <c r="B189" s="33"/>
      <c r="C189" s="98" t="str">
        <f>IF(ISBLANK(Mob_Mat_Bur[[#This Row],[DATE]]),"",ROW(Mob_Mat_Bur[[#This Row],[NUM]])-ROW($A$19))</f>
        <v/>
      </c>
      <c r="D189" s="99"/>
      <c r="E189" s="98"/>
      <c r="F189" s="95"/>
      <c r="G189" s="27"/>
      <c r="H189" s="105"/>
      <c r="I189" s="111">
        <f>IF(Mob_Mat_Bur[[#This Row],[MOTIF]]="",0,Mob_Mat_Bur[[#This Row],[MONTANT HTVA REALISE]])</f>
        <v>0</v>
      </c>
      <c r="J189" s="32"/>
      <c r="L189" s="55">
        <f t="shared" si="3"/>
        <v>0</v>
      </c>
    </row>
    <row r="190" spans="1:12" ht="15.75" thickBot="1">
      <c r="A190" s="204" t="str">
        <f>IF(ISBLANK(Mob_Mat_Bur[[#This Row],[DATE]]),"",ROW(Mob_Mat_Bur[[#This Row],[NUM]])-ROW($A$19))</f>
        <v/>
      </c>
      <c r="B190" s="33"/>
      <c r="C190" s="98" t="str">
        <f>IF(ISBLANK(Mob_Mat_Bur[[#This Row],[DATE]]),"",ROW(Mob_Mat_Bur[[#This Row],[NUM]])-ROW($A$19))</f>
        <v/>
      </c>
      <c r="D190" s="99"/>
      <c r="E190" s="98"/>
      <c r="F190" s="95"/>
      <c r="G190" s="27"/>
      <c r="H190" s="105"/>
      <c r="I190" s="111">
        <f>IF(Mob_Mat_Bur[[#This Row],[MOTIF]]="",0,Mob_Mat_Bur[[#This Row],[MONTANT HTVA REALISE]])</f>
        <v>0</v>
      </c>
      <c r="J190" s="32"/>
      <c r="L190" s="55">
        <f t="shared" si="3"/>
        <v>0</v>
      </c>
    </row>
    <row r="191" spans="1:12" ht="15.75" thickBot="1">
      <c r="A191" s="204" t="str">
        <f>IF(ISBLANK(Mob_Mat_Bur[[#This Row],[DATE]]),"",ROW(Mob_Mat_Bur[[#This Row],[NUM]])-ROW($A$19))</f>
        <v/>
      </c>
      <c r="B191" s="33"/>
      <c r="C191" s="98" t="str">
        <f>IF(ISBLANK(Mob_Mat_Bur[[#This Row],[DATE]]),"",ROW(Mob_Mat_Bur[[#This Row],[NUM]])-ROW($A$19))</f>
        <v/>
      </c>
      <c r="D191" s="99"/>
      <c r="E191" s="98"/>
      <c r="F191" s="95"/>
      <c r="G191" s="27"/>
      <c r="H191" s="105"/>
      <c r="I191" s="111">
        <f>IF(Mob_Mat_Bur[[#This Row],[MOTIF]]="",0,Mob_Mat_Bur[[#This Row],[MONTANT HTVA REALISE]])</f>
        <v>0</v>
      </c>
      <c r="J191" s="32"/>
      <c r="L191" s="55">
        <f t="shared" si="3"/>
        <v>0</v>
      </c>
    </row>
    <row r="192" spans="1:12" ht="15.75" thickBot="1">
      <c r="A192" s="204" t="str">
        <f>IF(ISBLANK(Mob_Mat_Bur[[#This Row],[DATE]]),"",ROW(Mob_Mat_Bur[[#This Row],[NUM]])-ROW($A$19))</f>
        <v/>
      </c>
      <c r="B192" s="33"/>
      <c r="C192" s="98" t="str">
        <f>IF(ISBLANK(Mob_Mat_Bur[[#This Row],[DATE]]),"",ROW(Mob_Mat_Bur[[#This Row],[NUM]])-ROW($A$19))</f>
        <v/>
      </c>
      <c r="D192" s="99"/>
      <c r="E192" s="98"/>
      <c r="F192" s="95"/>
      <c r="G192" s="27"/>
      <c r="H192" s="105"/>
      <c r="I192" s="111">
        <f>IF(Mob_Mat_Bur[[#This Row],[MOTIF]]="",0,Mob_Mat_Bur[[#This Row],[MONTANT HTVA REALISE]])</f>
        <v>0</v>
      </c>
      <c r="J192" s="32"/>
      <c r="L192" s="55">
        <f t="shared" si="3"/>
        <v>0</v>
      </c>
    </row>
    <row r="193" spans="1:12" ht="15.75" thickBot="1">
      <c r="A193" s="204" t="str">
        <f>IF(ISBLANK(Mob_Mat_Bur[[#This Row],[DATE]]),"",ROW(Mob_Mat_Bur[[#This Row],[NUM]])-ROW($A$19))</f>
        <v/>
      </c>
      <c r="B193" s="33"/>
      <c r="C193" s="98" t="str">
        <f>IF(ISBLANK(Mob_Mat_Bur[[#This Row],[DATE]]),"",ROW(Mob_Mat_Bur[[#This Row],[NUM]])-ROW($A$19))</f>
        <v/>
      </c>
      <c r="D193" s="99"/>
      <c r="E193" s="98"/>
      <c r="F193" s="95"/>
      <c r="G193" s="27"/>
      <c r="H193" s="105"/>
      <c r="I193" s="111">
        <f>IF(Mob_Mat_Bur[[#This Row],[MOTIF]]="",0,Mob_Mat_Bur[[#This Row],[MONTANT HTVA REALISE]])</f>
        <v>0</v>
      </c>
      <c r="J193" s="32"/>
      <c r="L193" s="55">
        <f t="shared" si="3"/>
        <v>0</v>
      </c>
    </row>
    <row r="194" spans="1:12" ht="15.75" thickBot="1">
      <c r="A194" s="204" t="str">
        <f>IF(ISBLANK(Mob_Mat_Bur[[#This Row],[DATE]]),"",ROW(Mob_Mat_Bur[[#This Row],[NUM]])-ROW($A$19))</f>
        <v/>
      </c>
      <c r="B194" s="33"/>
      <c r="C194" s="98" t="str">
        <f>IF(ISBLANK(Mob_Mat_Bur[[#This Row],[DATE]]),"",ROW(Mob_Mat_Bur[[#This Row],[NUM]])-ROW($A$19))</f>
        <v/>
      </c>
      <c r="D194" s="99"/>
      <c r="E194" s="98"/>
      <c r="F194" s="95"/>
      <c r="G194" s="27"/>
      <c r="H194" s="105"/>
      <c r="I194" s="111">
        <f>IF(Mob_Mat_Bur[[#This Row],[MOTIF]]="",0,Mob_Mat_Bur[[#This Row],[MONTANT HTVA REALISE]])</f>
        <v>0</v>
      </c>
      <c r="J194" s="32"/>
      <c r="L194" s="55">
        <f t="shared" si="3"/>
        <v>0</v>
      </c>
    </row>
    <row r="195" spans="1:12" ht="15.75" thickBot="1">
      <c r="A195" s="204" t="str">
        <f>IF(ISBLANK(Mob_Mat_Bur[[#This Row],[DATE]]),"",ROW(Mob_Mat_Bur[[#This Row],[NUM]])-ROW($A$19))</f>
        <v/>
      </c>
      <c r="B195" s="33"/>
      <c r="C195" s="98" t="str">
        <f>IF(ISBLANK(Mob_Mat_Bur[[#This Row],[DATE]]),"",ROW(Mob_Mat_Bur[[#This Row],[NUM]])-ROW($A$19))</f>
        <v/>
      </c>
      <c r="D195" s="99"/>
      <c r="E195" s="98"/>
      <c r="F195" s="95"/>
      <c r="G195" s="27"/>
      <c r="H195" s="105"/>
      <c r="I195" s="111">
        <f>IF(Mob_Mat_Bur[[#This Row],[MOTIF]]="",0,Mob_Mat_Bur[[#This Row],[MONTANT HTVA REALISE]])</f>
        <v>0</v>
      </c>
      <c r="J195" s="32"/>
      <c r="L195" s="55">
        <f t="shared" si="3"/>
        <v>0</v>
      </c>
    </row>
    <row r="196" spans="1:12" ht="15.75" thickBot="1">
      <c r="A196" s="204" t="str">
        <f>IF(ISBLANK(Mob_Mat_Bur[[#This Row],[DATE]]),"",ROW(Mob_Mat_Bur[[#This Row],[NUM]])-ROW($A$19))</f>
        <v/>
      </c>
      <c r="B196" s="33"/>
      <c r="C196" s="98" t="str">
        <f>IF(ISBLANK(Mob_Mat_Bur[[#This Row],[DATE]]),"",ROW(Mob_Mat_Bur[[#This Row],[NUM]])-ROW($A$19))</f>
        <v/>
      </c>
      <c r="D196" s="99"/>
      <c r="E196" s="98"/>
      <c r="F196" s="95"/>
      <c r="G196" s="27"/>
      <c r="H196" s="105"/>
      <c r="I196" s="111">
        <f>IF(Mob_Mat_Bur[[#This Row],[MOTIF]]="",0,Mob_Mat_Bur[[#This Row],[MONTANT HTVA REALISE]])</f>
        <v>0</v>
      </c>
      <c r="J196" s="32"/>
      <c r="L196" s="55">
        <f t="shared" si="3"/>
        <v>0</v>
      </c>
    </row>
    <row r="197" spans="1:12" ht="15.75" thickBot="1">
      <c r="A197" s="204" t="str">
        <f>IF(ISBLANK(Mob_Mat_Bur[[#This Row],[DATE]]),"",ROW(Mob_Mat_Bur[[#This Row],[NUM]])-ROW($A$19))</f>
        <v/>
      </c>
      <c r="B197" s="33"/>
      <c r="C197" s="98" t="str">
        <f>IF(ISBLANK(Mob_Mat_Bur[[#This Row],[DATE]]),"",ROW(Mob_Mat_Bur[[#This Row],[NUM]])-ROW($A$19))</f>
        <v/>
      </c>
      <c r="D197" s="99"/>
      <c r="E197" s="98"/>
      <c r="F197" s="95"/>
      <c r="G197" s="27"/>
      <c r="H197" s="105"/>
      <c r="I197" s="111">
        <f>IF(Mob_Mat_Bur[[#This Row],[MOTIF]]="",0,Mob_Mat_Bur[[#This Row],[MONTANT HTVA REALISE]])</f>
        <v>0</v>
      </c>
      <c r="J197" s="32"/>
      <c r="L197" s="55">
        <f t="shared" si="3"/>
        <v>0</v>
      </c>
    </row>
    <row r="198" spans="1:12" ht="15.75" thickBot="1">
      <c r="A198" s="204" t="str">
        <f>IF(ISBLANK(Mob_Mat_Bur[[#This Row],[DATE]]),"",ROW(Mob_Mat_Bur[[#This Row],[NUM]])-ROW($A$19))</f>
        <v/>
      </c>
      <c r="B198" s="33"/>
      <c r="C198" s="98" t="str">
        <f>IF(ISBLANK(Mob_Mat_Bur[[#This Row],[DATE]]),"",ROW(Mob_Mat_Bur[[#This Row],[NUM]])-ROW($A$19))</f>
        <v/>
      </c>
      <c r="D198" s="99"/>
      <c r="E198" s="98"/>
      <c r="F198" s="95"/>
      <c r="G198" s="27"/>
      <c r="H198" s="105"/>
      <c r="I198" s="111">
        <f>IF(Mob_Mat_Bur[[#This Row],[MOTIF]]="",0,Mob_Mat_Bur[[#This Row],[MONTANT HTVA REALISE]])</f>
        <v>0</v>
      </c>
      <c r="J198" s="32"/>
      <c r="L198" s="55">
        <f t="shared" si="3"/>
        <v>0</v>
      </c>
    </row>
    <row r="199" spans="1:12" ht="15.75" thickBot="1">
      <c r="A199" s="204" t="str">
        <f>IF(ISBLANK(Mob_Mat_Bur[[#This Row],[DATE]]),"",ROW(Mob_Mat_Bur[[#This Row],[NUM]])-ROW($A$19))</f>
        <v/>
      </c>
      <c r="B199" s="33"/>
      <c r="C199" s="98" t="str">
        <f>IF(ISBLANK(Mob_Mat_Bur[[#This Row],[DATE]]),"",ROW(Mob_Mat_Bur[[#This Row],[NUM]])-ROW($A$19))</f>
        <v/>
      </c>
      <c r="D199" s="99"/>
      <c r="E199" s="98"/>
      <c r="F199" s="95"/>
      <c r="G199" s="27"/>
      <c r="H199" s="105"/>
      <c r="I199" s="111">
        <f>IF(Mob_Mat_Bur[[#This Row],[MOTIF]]="",0,Mob_Mat_Bur[[#This Row],[MONTANT HTVA REALISE]])</f>
        <v>0</v>
      </c>
      <c r="J199" s="32"/>
      <c r="L199" s="55">
        <f t="shared" si="3"/>
        <v>0</v>
      </c>
    </row>
    <row r="200" spans="1:12" ht="15.75" thickBot="1">
      <c r="A200" s="204" t="str">
        <f>IF(ISBLANK(Mob_Mat_Bur[[#This Row],[DATE]]),"",ROW(Mob_Mat_Bur[[#This Row],[NUM]])-ROW($A$19))</f>
        <v/>
      </c>
      <c r="B200" s="33"/>
      <c r="C200" s="98" t="str">
        <f>IF(ISBLANK(Mob_Mat_Bur[[#This Row],[DATE]]),"",ROW(Mob_Mat_Bur[[#This Row],[NUM]])-ROW($A$19))</f>
        <v/>
      </c>
      <c r="D200" s="99"/>
      <c r="E200" s="98"/>
      <c r="F200" s="95"/>
      <c r="G200" s="27"/>
      <c r="H200" s="105"/>
      <c r="I200" s="111">
        <f>IF(Mob_Mat_Bur[[#This Row],[MOTIF]]="",0,Mob_Mat_Bur[[#This Row],[MONTANT HTVA REALISE]])</f>
        <v>0</v>
      </c>
      <c r="J200" s="32"/>
      <c r="L200" s="55">
        <f t="shared" si="3"/>
        <v>0</v>
      </c>
    </row>
    <row r="201" spans="1:12" ht="15.75" thickBot="1">
      <c r="A201" s="204" t="str">
        <f>IF(ISBLANK(Mob_Mat_Bur[[#This Row],[DATE]]),"",ROW(Mob_Mat_Bur[[#This Row],[NUM]])-ROW($A$19))</f>
        <v/>
      </c>
      <c r="B201" s="33"/>
      <c r="C201" s="98" t="str">
        <f>IF(ISBLANK(Mob_Mat_Bur[[#This Row],[DATE]]),"",ROW(Mob_Mat_Bur[[#This Row],[NUM]])-ROW($A$19))</f>
        <v/>
      </c>
      <c r="D201" s="99"/>
      <c r="E201" s="98"/>
      <c r="F201" s="95"/>
      <c r="G201" s="27"/>
      <c r="H201" s="105"/>
      <c r="I201" s="111">
        <f>IF(Mob_Mat_Bur[[#This Row],[MOTIF]]="",0,Mob_Mat_Bur[[#This Row],[MONTANT HTVA REALISE]])</f>
        <v>0</v>
      </c>
      <c r="J201" s="32"/>
      <c r="L201" s="55">
        <f t="shared" si="3"/>
        <v>0</v>
      </c>
    </row>
    <row r="202" spans="1:12" ht="15.75" thickBot="1">
      <c r="A202" s="204" t="str">
        <f>IF(ISBLANK(Mob_Mat_Bur[[#This Row],[DATE]]),"",ROW(Mob_Mat_Bur[[#This Row],[NUM]])-ROW($A$19))</f>
        <v/>
      </c>
      <c r="B202" s="33"/>
      <c r="C202" s="98" t="str">
        <f>IF(ISBLANK(Mob_Mat_Bur[[#This Row],[DATE]]),"",ROW(Mob_Mat_Bur[[#This Row],[NUM]])-ROW($A$19))</f>
        <v/>
      </c>
      <c r="D202" s="99"/>
      <c r="E202" s="98"/>
      <c r="F202" s="95"/>
      <c r="G202" s="27"/>
      <c r="H202" s="105"/>
      <c r="I202" s="111">
        <f>IF(Mob_Mat_Bur[[#This Row],[MOTIF]]="",0,Mob_Mat_Bur[[#This Row],[MONTANT HTVA REALISE]])</f>
        <v>0</v>
      </c>
      <c r="J202" s="32"/>
      <c r="L202" s="55">
        <f t="shared" si="3"/>
        <v>0</v>
      </c>
    </row>
    <row r="203" spans="1:12" ht="15.75" thickBot="1">
      <c r="A203" s="204" t="str">
        <f>IF(ISBLANK(Mob_Mat_Bur[[#This Row],[DATE]]),"",ROW(Mob_Mat_Bur[[#This Row],[NUM]])-ROW($A$19))</f>
        <v/>
      </c>
      <c r="B203" s="33"/>
      <c r="C203" s="98" t="str">
        <f>IF(ISBLANK(Mob_Mat_Bur[[#This Row],[DATE]]),"",ROW(Mob_Mat_Bur[[#This Row],[NUM]])-ROW($A$19))</f>
        <v/>
      </c>
      <c r="D203" s="99"/>
      <c r="E203" s="98"/>
      <c r="F203" s="95"/>
      <c r="G203" s="27"/>
      <c r="H203" s="105"/>
      <c r="I203" s="111">
        <f>IF(Mob_Mat_Bur[[#This Row],[MOTIF]]="",0,Mob_Mat_Bur[[#This Row],[MONTANT HTVA REALISE]])</f>
        <v>0</v>
      </c>
      <c r="J203" s="32"/>
      <c r="L203" s="55">
        <f t="shared" si="3"/>
        <v>0</v>
      </c>
    </row>
    <row r="204" spans="1:12" ht="15.75" thickBot="1">
      <c r="A204" s="204" t="str">
        <f>IF(ISBLANK(Mob_Mat_Bur[[#This Row],[DATE]]),"",ROW(Mob_Mat_Bur[[#This Row],[NUM]])-ROW($A$19))</f>
        <v/>
      </c>
      <c r="B204" s="33"/>
      <c r="C204" s="98" t="str">
        <f>IF(ISBLANK(Mob_Mat_Bur[[#This Row],[DATE]]),"",ROW(Mob_Mat_Bur[[#This Row],[NUM]])-ROW($A$19))</f>
        <v/>
      </c>
      <c r="D204" s="99"/>
      <c r="E204" s="98"/>
      <c r="F204" s="95"/>
      <c r="G204" s="27"/>
      <c r="H204" s="105"/>
      <c r="I204" s="111">
        <f>IF(Mob_Mat_Bur[[#This Row],[MOTIF]]="",0,Mob_Mat_Bur[[#This Row],[MONTANT HTVA REALISE]])</f>
        <v>0</v>
      </c>
      <c r="J204" s="32"/>
      <c r="L204" s="55">
        <f t="shared" si="3"/>
        <v>0</v>
      </c>
    </row>
    <row r="205" spans="1:12" ht="15.75" thickBot="1">
      <c r="A205" s="204" t="str">
        <f>IF(ISBLANK(Mob_Mat_Bur[[#This Row],[DATE]]),"",ROW(Mob_Mat_Bur[[#This Row],[NUM]])-ROW($A$19))</f>
        <v/>
      </c>
      <c r="B205" s="33"/>
      <c r="C205" s="98" t="str">
        <f>IF(ISBLANK(Mob_Mat_Bur[[#This Row],[DATE]]),"",ROW(Mob_Mat_Bur[[#This Row],[NUM]])-ROW($A$19))</f>
        <v/>
      </c>
      <c r="D205" s="99"/>
      <c r="E205" s="98"/>
      <c r="F205" s="95"/>
      <c r="G205" s="27"/>
      <c r="H205" s="105"/>
      <c r="I205" s="111">
        <f>IF(Mob_Mat_Bur[[#This Row],[MOTIF]]="",0,Mob_Mat_Bur[[#This Row],[MONTANT HTVA REALISE]])</f>
        <v>0</v>
      </c>
      <c r="J205" s="32"/>
      <c r="L205" s="55">
        <f t="shared" si="3"/>
        <v>0</v>
      </c>
    </row>
    <row r="206" spans="1:12" ht="15.75" thickBot="1">
      <c r="A206" s="204" t="str">
        <f>IF(ISBLANK(Mob_Mat_Bur[[#This Row],[DATE]]),"",ROW(Mob_Mat_Bur[[#This Row],[NUM]])-ROW($A$19))</f>
        <v/>
      </c>
      <c r="B206" s="33"/>
      <c r="C206" s="98" t="str">
        <f>IF(ISBLANK(Mob_Mat_Bur[[#This Row],[DATE]]),"",ROW(Mob_Mat_Bur[[#This Row],[NUM]])-ROW($A$19))</f>
        <v/>
      </c>
      <c r="D206" s="99"/>
      <c r="E206" s="98"/>
      <c r="F206" s="95"/>
      <c r="G206" s="27"/>
      <c r="H206" s="105"/>
      <c r="I206" s="111">
        <f>IF(Mob_Mat_Bur[[#This Row],[MOTIF]]="",0,Mob_Mat_Bur[[#This Row],[MONTANT HTVA REALISE]])</f>
        <v>0</v>
      </c>
      <c r="J206" s="32"/>
      <c r="L206" s="55">
        <f t="shared" si="3"/>
        <v>0</v>
      </c>
    </row>
    <row r="207" spans="1:12" ht="15.75" thickBot="1">
      <c r="A207" s="204" t="str">
        <f>IF(ISBLANK(Mob_Mat_Bur[[#This Row],[DATE]]),"",ROW(Mob_Mat_Bur[[#This Row],[NUM]])-ROW($A$19))</f>
        <v/>
      </c>
      <c r="B207" s="33"/>
      <c r="C207" s="98" t="str">
        <f>IF(ISBLANK(Mob_Mat_Bur[[#This Row],[DATE]]),"",ROW(Mob_Mat_Bur[[#This Row],[NUM]])-ROW($A$19))</f>
        <v/>
      </c>
      <c r="D207" s="99"/>
      <c r="E207" s="98"/>
      <c r="F207" s="95"/>
      <c r="G207" s="27"/>
      <c r="H207" s="105"/>
      <c r="I207" s="111">
        <f>IF(Mob_Mat_Bur[[#This Row],[MOTIF]]="",0,Mob_Mat_Bur[[#This Row],[MONTANT HTVA REALISE]])</f>
        <v>0</v>
      </c>
      <c r="J207" s="32"/>
      <c r="L207" s="55">
        <f t="shared" si="3"/>
        <v>0</v>
      </c>
    </row>
    <row r="208" spans="1:12" ht="15.75" thickBot="1">
      <c r="A208" s="204" t="str">
        <f>IF(ISBLANK(Mob_Mat_Bur[[#This Row],[DATE]]),"",ROW(Mob_Mat_Bur[[#This Row],[NUM]])-ROW($A$19))</f>
        <v/>
      </c>
      <c r="B208" s="33"/>
      <c r="C208" s="98" t="str">
        <f>IF(ISBLANK(Mob_Mat_Bur[[#This Row],[DATE]]),"",ROW(Mob_Mat_Bur[[#This Row],[NUM]])-ROW($A$19))</f>
        <v/>
      </c>
      <c r="D208" s="99"/>
      <c r="E208" s="98"/>
      <c r="F208" s="95"/>
      <c r="G208" s="27"/>
      <c r="H208" s="105"/>
      <c r="I208" s="111">
        <f>IF(Mob_Mat_Bur[[#This Row],[MOTIF]]="",0,Mob_Mat_Bur[[#This Row],[MONTANT HTVA REALISE]])</f>
        <v>0</v>
      </c>
      <c r="J208" s="32"/>
      <c r="L208" s="55">
        <f t="shared" si="3"/>
        <v>0</v>
      </c>
    </row>
    <row r="209" spans="1:12" ht="15.75" thickBot="1">
      <c r="A209" s="204" t="str">
        <f>IF(ISBLANK(Mob_Mat_Bur[[#This Row],[DATE]]),"",ROW(Mob_Mat_Bur[[#This Row],[NUM]])-ROW($A$19))</f>
        <v/>
      </c>
      <c r="B209" s="33"/>
      <c r="C209" s="98" t="str">
        <f>IF(ISBLANK(Mob_Mat_Bur[[#This Row],[DATE]]),"",ROW(Mob_Mat_Bur[[#This Row],[NUM]])-ROW($A$19))</f>
        <v/>
      </c>
      <c r="D209" s="99"/>
      <c r="E209" s="98"/>
      <c r="F209" s="95"/>
      <c r="G209" s="27"/>
      <c r="H209" s="105"/>
      <c r="I209" s="111">
        <f>IF(Mob_Mat_Bur[[#This Row],[MOTIF]]="",0,Mob_Mat_Bur[[#This Row],[MONTANT HTVA REALISE]])</f>
        <v>0</v>
      </c>
      <c r="J209" s="32"/>
      <c r="L209" s="55">
        <f t="shared" si="3"/>
        <v>0</v>
      </c>
    </row>
    <row r="210" spans="1:12" ht="15.75" thickBot="1">
      <c r="A210" s="204" t="str">
        <f>IF(ISBLANK(Mob_Mat_Bur[[#This Row],[DATE]]),"",ROW(Mob_Mat_Bur[[#This Row],[NUM]])-ROW($A$19))</f>
        <v/>
      </c>
      <c r="B210" s="33"/>
      <c r="C210" s="98" t="str">
        <f>IF(ISBLANK(Mob_Mat_Bur[[#This Row],[DATE]]),"",ROW(Mob_Mat_Bur[[#This Row],[NUM]])-ROW($A$19))</f>
        <v/>
      </c>
      <c r="D210" s="99"/>
      <c r="E210" s="98"/>
      <c r="F210" s="95"/>
      <c r="G210" s="27"/>
      <c r="H210" s="105"/>
      <c r="I210" s="111">
        <f>IF(Mob_Mat_Bur[[#This Row],[MOTIF]]="",0,Mob_Mat_Bur[[#This Row],[MONTANT HTVA REALISE]])</f>
        <v>0</v>
      </c>
      <c r="J210" s="32"/>
      <c r="L210" s="55">
        <f t="shared" si="3"/>
        <v>0</v>
      </c>
    </row>
    <row r="211" spans="1:12" ht="15.75" thickBot="1">
      <c r="A211" s="204" t="str">
        <f>IF(ISBLANK(Mob_Mat_Bur[[#This Row],[DATE]]),"",ROW(Mob_Mat_Bur[[#This Row],[NUM]])-ROW($A$19))</f>
        <v/>
      </c>
      <c r="B211" s="33"/>
      <c r="C211" s="98" t="str">
        <f>IF(ISBLANK(Mob_Mat_Bur[[#This Row],[DATE]]),"",ROW(Mob_Mat_Bur[[#This Row],[NUM]])-ROW($A$19))</f>
        <v/>
      </c>
      <c r="D211" s="99"/>
      <c r="E211" s="98"/>
      <c r="F211" s="95"/>
      <c r="G211" s="27"/>
      <c r="H211" s="105"/>
      <c r="I211" s="111">
        <f>IF(Mob_Mat_Bur[[#This Row],[MOTIF]]="",0,Mob_Mat_Bur[[#This Row],[MONTANT HTVA REALISE]])</f>
        <v>0</v>
      </c>
      <c r="J211" s="32"/>
      <c r="L211" s="55">
        <f t="shared" si="3"/>
        <v>0</v>
      </c>
    </row>
    <row r="212" spans="1:12" ht="15.75" thickBot="1">
      <c r="A212" s="204" t="str">
        <f>IF(ISBLANK(Mob_Mat_Bur[[#This Row],[DATE]]),"",ROW(Mob_Mat_Bur[[#This Row],[NUM]])-ROW($A$19))</f>
        <v/>
      </c>
      <c r="B212" s="33"/>
      <c r="C212" s="98" t="str">
        <f>IF(ISBLANK(Mob_Mat_Bur[[#This Row],[DATE]]),"",ROW(Mob_Mat_Bur[[#This Row],[NUM]])-ROW($A$19))</f>
        <v/>
      </c>
      <c r="D212" s="99"/>
      <c r="E212" s="98"/>
      <c r="F212" s="95"/>
      <c r="G212" s="27"/>
      <c r="H212" s="105"/>
      <c r="I212" s="111">
        <f>IF(Mob_Mat_Bur[[#This Row],[MOTIF]]="",0,Mob_Mat_Bur[[#This Row],[MONTANT HTVA REALISE]])</f>
        <v>0</v>
      </c>
      <c r="J212" s="32"/>
      <c r="L212" s="55">
        <f t="shared" si="3"/>
        <v>0</v>
      </c>
    </row>
    <row r="213" spans="1:12" ht="15.75" thickBot="1">
      <c r="A213" s="204" t="str">
        <f>IF(ISBLANK(Mob_Mat_Bur[[#This Row],[DATE]]),"",ROW(Mob_Mat_Bur[[#This Row],[NUM]])-ROW($A$19))</f>
        <v/>
      </c>
      <c r="B213" s="33"/>
      <c r="C213" s="98" t="str">
        <f>IF(ISBLANK(Mob_Mat_Bur[[#This Row],[DATE]]),"",ROW(Mob_Mat_Bur[[#This Row],[NUM]])-ROW($A$19))</f>
        <v/>
      </c>
      <c r="D213" s="99"/>
      <c r="E213" s="98"/>
      <c r="F213" s="95"/>
      <c r="G213" s="27"/>
      <c r="H213" s="105"/>
      <c r="I213" s="111">
        <f>IF(Mob_Mat_Bur[[#This Row],[MOTIF]]="",0,Mob_Mat_Bur[[#This Row],[MONTANT HTVA REALISE]])</f>
        <v>0</v>
      </c>
      <c r="J213" s="32"/>
      <c r="L213" s="55">
        <f t="shared" si="3"/>
        <v>0</v>
      </c>
    </row>
    <row r="214" spans="1:12" ht="15.75" thickBot="1">
      <c r="A214" s="204" t="str">
        <f>IF(ISBLANK(Mob_Mat_Bur[[#This Row],[DATE]]),"",ROW(Mob_Mat_Bur[[#This Row],[NUM]])-ROW($A$19))</f>
        <v/>
      </c>
      <c r="B214" s="33"/>
      <c r="C214" s="98" t="str">
        <f>IF(ISBLANK(Mob_Mat_Bur[[#This Row],[DATE]]),"",ROW(Mob_Mat_Bur[[#This Row],[NUM]])-ROW($A$19))</f>
        <v/>
      </c>
      <c r="D214" s="99"/>
      <c r="E214" s="98"/>
      <c r="F214" s="95"/>
      <c r="G214" s="27"/>
      <c r="H214" s="105"/>
      <c r="I214" s="111">
        <f>IF(Mob_Mat_Bur[[#This Row],[MOTIF]]="",0,Mob_Mat_Bur[[#This Row],[MONTANT HTVA REALISE]])</f>
        <v>0</v>
      </c>
      <c r="J214" s="32"/>
      <c r="L214" s="55">
        <f t="shared" ref="L214:L277" si="4">+F214-I214</f>
        <v>0</v>
      </c>
    </row>
    <row r="215" spans="1:12" ht="15.75" thickBot="1">
      <c r="A215" s="204" t="str">
        <f>IF(ISBLANK(Mob_Mat_Bur[[#This Row],[DATE]]),"",ROW(Mob_Mat_Bur[[#This Row],[NUM]])-ROW($A$19))</f>
        <v/>
      </c>
      <c r="B215" s="33"/>
      <c r="C215" s="98" t="str">
        <f>IF(ISBLANK(Mob_Mat_Bur[[#This Row],[DATE]]),"",ROW(Mob_Mat_Bur[[#This Row],[NUM]])-ROW($A$19))</f>
        <v/>
      </c>
      <c r="D215" s="99"/>
      <c r="E215" s="98"/>
      <c r="F215" s="95"/>
      <c r="G215" s="27"/>
      <c r="H215" s="105"/>
      <c r="I215" s="111">
        <f>IF(Mob_Mat_Bur[[#This Row],[MOTIF]]="",0,Mob_Mat_Bur[[#This Row],[MONTANT HTVA REALISE]])</f>
        <v>0</v>
      </c>
      <c r="J215" s="32"/>
      <c r="L215" s="55">
        <f t="shared" si="4"/>
        <v>0</v>
      </c>
    </row>
    <row r="216" spans="1:12" ht="15.75" thickBot="1">
      <c r="A216" s="204" t="str">
        <f>IF(ISBLANK(Mob_Mat_Bur[[#This Row],[DATE]]),"",ROW(Mob_Mat_Bur[[#This Row],[NUM]])-ROW($A$19))</f>
        <v/>
      </c>
      <c r="B216" s="33"/>
      <c r="C216" s="98" t="str">
        <f>IF(ISBLANK(Mob_Mat_Bur[[#This Row],[DATE]]),"",ROW(Mob_Mat_Bur[[#This Row],[NUM]])-ROW($A$19))</f>
        <v/>
      </c>
      <c r="D216" s="99"/>
      <c r="E216" s="98"/>
      <c r="F216" s="95"/>
      <c r="G216" s="27"/>
      <c r="H216" s="105"/>
      <c r="I216" s="111">
        <f>IF(Mob_Mat_Bur[[#This Row],[MOTIF]]="",0,Mob_Mat_Bur[[#This Row],[MONTANT HTVA REALISE]])</f>
        <v>0</v>
      </c>
      <c r="J216" s="32"/>
      <c r="L216" s="55">
        <f t="shared" si="4"/>
        <v>0</v>
      </c>
    </row>
    <row r="217" spans="1:12" ht="15.75" thickBot="1">
      <c r="A217" s="204" t="str">
        <f>IF(ISBLANK(Mob_Mat_Bur[[#This Row],[DATE]]),"",ROW(Mob_Mat_Bur[[#This Row],[NUM]])-ROW($A$19))</f>
        <v/>
      </c>
      <c r="B217" s="33"/>
      <c r="C217" s="98" t="str">
        <f>IF(ISBLANK(Mob_Mat_Bur[[#This Row],[DATE]]),"",ROW(Mob_Mat_Bur[[#This Row],[NUM]])-ROW($A$19))</f>
        <v/>
      </c>
      <c r="D217" s="99"/>
      <c r="E217" s="98"/>
      <c r="F217" s="95"/>
      <c r="G217" s="27"/>
      <c r="H217" s="105"/>
      <c r="I217" s="111">
        <f>IF(Mob_Mat_Bur[[#This Row],[MOTIF]]="",0,Mob_Mat_Bur[[#This Row],[MONTANT HTVA REALISE]])</f>
        <v>0</v>
      </c>
      <c r="J217" s="32"/>
      <c r="L217" s="55">
        <f t="shared" si="4"/>
        <v>0</v>
      </c>
    </row>
    <row r="218" spans="1:12" ht="15.75" thickBot="1">
      <c r="A218" s="204" t="str">
        <f>IF(ISBLANK(Mob_Mat_Bur[[#This Row],[DATE]]),"",ROW(Mob_Mat_Bur[[#This Row],[NUM]])-ROW($A$19))</f>
        <v/>
      </c>
      <c r="B218" s="33"/>
      <c r="C218" s="98" t="str">
        <f>IF(ISBLANK(Mob_Mat_Bur[[#This Row],[DATE]]),"",ROW(Mob_Mat_Bur[[#This Row],[NUM]])-ROW($A$19))</f>
        <v/>
      </c>
      <c r="D218" s="99"/>
      <c r="E218" s="98"/>
      <c r="F218" s="95"/>
      <c r="G218" s="27"/>
      <c r="H218" s="105"/>
      <c r="I218" s="111">
        <f>IF(Mob_Mat_Bur[[#This Row],[MOTIF]]="",0,Mob_Mat_Bur[[#This Row],[MONTANT HTVA REALISE]])</f>
        <v>0</v>
      </c>
      <c r="J218" s="32"/>
      <c r="L218" s="55">
        <f t="shared" si="4"/>
        <v>0</v>
      </c>
    </row>
    <row r="219" spans="1:12" ht="15.75" thickBot="1">
      <c r="A219" s="204" t="str">
        <f>IF(ISBLANK(Mob_Mat_Bur[[#This Row],[DATE]]),"",ROW(Mob_Mat_Bur[[#This Row],[NUM]])-ROW($A$19))</f>
        <v/>
      </c>
      <c r="B219" s="33"/>
      <c r="C219" s="98" t="str">
        <f>IF(ISBLANK(Mob_Mat_Bur[[#This Row],[DATE]]),"",ROW(Mob_Mat_Bur[[#This Row],[NUM]])-ROW($A$19))</f>
        <v/>
      </c>
      <c r="D219" s="99"/>
      <c r="E219" s="98"/>
      <c r="F219" s="95"/>
      <c r="G219" s="27"/>
      <c r="H219" s="105"/>
      <c r="I219" s="111">
        <f>IF(Mob_Mat_Bur[[#This Row],[MOTIF]]="",0,Mob_Mat_Bur[[#This Row],[MONTANT HTVA REALISE]])</f>
        <v>0</v>
      </c>
      <c r="J219" s="32"/>
      <c r="L219" s="55">
        <f t="shared" si="4"/>
        <v>0</v>
      </c>
    </row>
    <row r="220" spans="1:12" ht="15.75" thickBot="1">
      <c r="A220" s="204" t="str">
        <f>IF(ISBLANK(Mob_Mat_Bur[[#This Row],[DATE]]),"",ROW(Mob_Mat_Bur[[#This Row],[NUM]])-ROW($A$19))</f>
        <v/>
      </c>
      <c r="B220" s="33"/>
      <c r="C220" s="98" t="str">
        <f>IF(ISBLANK(Mob_Mat_Bur[[#This Row],[DATE]]),"",ROW(Mob_Mat_Bur[[#This Row],[NUM]])-ROW($A$19))</f>
        <v/>
      </c>
      <c r="D220" s="99"/>
      <c r="E220" s="98"/>
      <c r="F220" s="95"/>
      <c r="G220" s="27"/>
      <c r="H220" s="105"/>
      <c r="I220" s="111">
        <f>IF(Mob_Mat_Bur[[#This Row],[MOTIF]]="",0,Mob_Mat_Bur[[#This Row],[MONTANT HTVA REALISE]])</f>
        <v>0</v>
      </c>
      <c r="J220" s="32"/>
      <c r="L220" s="55">
        <f t="shared" si="4"/>
        <v>0</v>
      </c>
    </row>
    <row r="221" spans="1:12" ht="15.75" thickBot="1">
      <c r="A221" s="204" t="str">
        <f>IF(ISBLANK(Mob_Mat_Bur[[#This Row],[DATE]]),"",ROW(Mob_Mat_Bur[[#This Row],[NUM]])-ROW($A$19))</f>
        <v/>
      </c>
      <c r="B221" s="33"/>
      <c r="C221" s="98" t="str">
        <f>IF(ISBLANK(Mob_Mat_Bur[[#This Row],[DATE]]),"",ROW(Mob_Mat_Bur[[#This Row],[NUM]])-ROW($A$19))</f>
        <v/>
      </c>
      <c r="D221" s="99"/>
      <c r="E221" s="98"/>
      <c r="F221" s="95"/>
      <c r="G221" s="27"/>
      <c r="H221" s="105"/>
      <c r="I221" s="111">
        <f>IF(Mob_Mat_Bur[[#This Row],[MOTIF]]="",0,Mob_Mat_Bur[[#This Row],[MONTANT HTVA REALISE]])</f>
        <v>0</v>
      </c>
      <c r="J221" s="32"/>
      <c r="L221" s="55">
        <f t="shared" si="4"/>
        <v>0</v>
      </c>
    </row>
    <row r="222" spans="1:12" ht="15.75" thickBot="1">
      <c r="A222" s="204" t="str">
        <f>IF(ISBLANK(Mob_Mat_Bur[[#This Row],[DATE]]),"",ROW(Mob_Mat_Bur[[#This Row],[NUM]])-ROW($A$19))</f>
        <v/>
      </c>
      <c r="B222" s="33"/>
      <c r="C222" s="98" t="str">
        <f>IF(ISBLANK(Mob_Mat_Bur[[#This Row],[DATE]]),"",ROW(Mob_Mat_Bur[[#This Row],[NUM]])-ROW($A$19))</f>
        <v/>
      </c>
      <c r="D222" s="99"/>
      <c r="E222" s="98"/>
      <c r="F222" s="95"/>
      <c r="G222" s="27"/>
      <c r="H222" s="105"/>
      <c r="I222" s="111">
        <f>IF(Mob_Mat_Bur[[#This Row],[MOTIF]]="",0,Mob_Mat_Bur[[#This Row],[MONTANT HTVA REALISE]])</f>
        <v>0</v>
      </c>
      <c r="J222" s="32"/>
      <c r="L222" s="55">
        <f t="shared" si="4"/>
        <v>0</v>
      </c>
    </row>
    <row r="223" spans="1:12" ht="15.75" thickBot="1">
      <c r="A223" s="204" t="str">
        <f>IF(ISBLANK(Mob_Mat_Bur[[#This Row],[DATE]]),"",ROW(Mob_Mat_Bur[[#This Row],[NUM]])-ROW($A$19))</f>
        <v/>
      </c>
      <c r="B223" s="33"/>
      <c r="C223" s="98" t="str">
        <f>IF(ISBLANK(Mob_Mat_Bur[[#This Row],[DATE]]),"",ROW(Mob_Mat_Bur[[#This Row],[NUM]])-ROW($A$19))</f>
        <v/>
      </c>
      <c r="D223" s="99"/>
      <c r="E223" s="98"/>
      <c r="F223" s="95"/>
      <c r="G223" s="27"/>
      <c r="H223" s="105"/>
      <c r="I223" s="111">
        <f>IF(Mob_Mat_Bur[[#This Row],[MOTIF]]="",0,Mob_Mat_Bur[[#This Row],[MONTANT HTVA REALISE]])</f>
        <v>0</v>
      </c>
      <c r="J223" s="32"/>
      <c r="L223" s="55">
        <f t="shared" si="4"/>
        <v>0</v>
      </c>
    </row>
    <row r="224" spans="1:12" ht="15.75" thickBot="1">
      <c r="A224" s="204" t="str">
        <f>IF(ISBLANK(Mob_Mat_Bur[[#This Row],[DATE]]),"",ROW(Mob_Mat_Bur[[#This Row],[NUM]])-ROW($A$19))</f>
        <v/>
      </c>
      <c r="B224" s="33"/>
      <c r="C224" s="98" t="str">
        <f>IF(ISBLANK(Mob_Mat_Bur[[#This Row],[DATE]]),"",ROW(Mob_Mat_Bur[[#This Row],[NUM]])-ROW($A$19))</f>
        <v/>
      </c>
      <c r="D224" s="99"/>
      <c r="E224" s="98"/>
      <c r="F224" s="95"/>
      <c r="G224" s="27"/>
      <c r="H224" s="105"/>
      <c r="I224" s="111">
        <f>IF(Mob_Mat_Bur[[#This Row],[MOTIF]]="",0,Mob_Mat_Bur[[#This Row],[MONTANT HTVA REALISE]])</f>
        <v>0</v>
      </c>
      <c r="J224" s="32"/>
      <c r="L224" s="55">
        <f t="shared" si="4"/>
        <v>0</v>
      </c>
    </row>
    <row r="225" spans="1:12" ht="15.75" thickBot="1">
      <c r="A225" s="204" t="str">
        <f>IF(ISBLANK(Mob_Mat_Bur[[#This Row],[DATE]]),"",ROW(Mob_Mat_Bur[[#This Row],[NUM]])-ROW($A$19))</f>
        <v/>
      </c>
      <c r="B225" s="33"/>
      <c r="C225" s="98" t="str">
        <f>IF(ISBLANK(Mob_Mat_Bur[[#This Row],[DATE]]),"",ROW(Mob_Mat_Bur[[#This Row],[NUM]])-ROW($A$19))</f>
        <v/>
      </c>
      <c r="D225" s="99"/>
      <c r="E225" s="98"/>
      <c r="F225" s="95"/>
      <c r="G225" s="27"/>
      <c r="H225" s="105"/>
      <c r="I225" s="111">
        <f>IF(Mob_Mat_Bur[[#This Row],[MOTIF]]="",0,Mob_Mat_Bur[[#This Row],[MONTANT HTVA REALISE]])</f>
        <v>0</v>
      </c>
      <c r="J225" s="32"/>
      <c r="L225" s="55">
        <f t="shared" si="4"/>
        <v>0</v>
      </c>
    </row>
    <row r="226" spans="1:12" ht="15.75" thickBot="1">
      <c r="A226" s="204" t="str">
        <f>IF(ISBLANK(Mob_Mat_Bur[[#This Row],[DATE]]),"",ROW(Mob_Mat_Bur[[#This Row],[NUM]])-ROW($A$19))</f>
        <v/>
      </c>
      <c r="B226" s="33"/>
      <c r="C226" s="98" t="str">
        <f>IF(ISBLANK(Mob_Mat_Bur[[#This Row],[DATE]]),"",ROW(Mob_Mat_Bur[[#This Row],[NUM]])-ROW($A$19))</f>
        <v/>
      </c>
      <c r="D226" s="99"/>
      <c r="E226" s="98"/>
      <c r="F226" s="95"/>
      <c r="G226" s="27"/>
      <c r="H226" s="105"/>
      <c r="I226" s="111">
        <f>IF(Mob_Mat_Bur[[#This Row],[MOTIF]]="",0,Mob_Mat_Bur[[#This Row],[MONTANT HTVA REALISE]])</f>
        <v>0</v>
      </c>
      <c r="J226" s="32"/>
      <c r="L226" s="55">
        <f t="shared" si="4"/>
        <v>0</v>
      </c>
    </row>
    <row r="227" spans="1:12" ht="15.75" thickBot="1">
      <c r="A227" s="204" t="str">
        <f>IF(ISBLANK(Mob_Mat_Bur[[#This Row],[DATE]]),"",ROW(Mob_Mat_Bur[[#This Row],[NUM]])-ROW($A$19))</f>
        <v/>
      </c>
      <c r="B227" s="33"/>
      <c r="C227" s="98" t="str">
        <f>IF(ISBLANK(Mob_Mat_Bur[[#This Row],[DATE]]),"",ROW(Mob_Mat_Bur[[#This Row],[NUM]])-ROW($A$19))</f>
        <v/>
      </c>
      <c r="D227" s="99"/>
      <c r="E227" s="98"/>
      <c r="F227" s="95"/>
      <c r="G227" s="27"/>
      <c r="H227" s="105"/>
      <c r="I227" s="111">
        <f>IF(Mob_Mat_Bur[[#This Row],[MOTIF]]="",0,Mob_Mat_Bur[[#This Row],[MONTANT HTVA REALISE]])</f>
        <v>0</v>
      </c>
      <c r="J227" s="32"/>
      <c r="L227" s="55">
        <f t="shared" si="4"/>
        <v>0</v>
      </c>
    </row>
    <row r="228" spans="1:12" ht="15.75" thickBot="1">
      <c r="A228" s="204" t="str">
        <f>IF(ISBLANK(Mob_Mat_Bur[[#This Row],[DATE]]),"",ROW(Mob_Mat_Bur[[#This Row],[NUM]])-ROW($A$19))</f>
        <v/>
      </c>
      <c r="B228" s="33"/>
      <c r="C228" s="98" t="str">
        <f>IF(ISBLANK(Mob_Mat_Bur[[#This Row],[DATE]]),"",ROW(Mob_Mat_Bur[[#This Row],[NUM]])-ROW($A$19))</f>
        <v/>
      </c>
      <c r="D228" s="99"/>
      <c r="E228" s="98"/>
      <c r="F228" s="95"/>
      <c r="G228" s="27"/>
      <c r="H228" s="105"/>
      <c r="I228" s="111">
        <f>IF(Mob_Mat_Bur[[#This Row],[MOTIF]]="",0,Mob_Mat_Bur[[#This Row],[MONTANT HTVA REALISE]])</f>
        <v>0</v>
      </c>
      <c r="J228" s="32"/>
      <c r="L228" s="55">
        <f t="shared" si="4"/>
        <v>0</v>
      </c>
    </row>
    <row r="229" spans="1:12" ht="15.75" thickBot="1">
      <c r="A229" s="204" t="str">
        <f>IF(ISBLANK(Mob_Mat_Bur[[#This Row],[DATE]]),"",ROW(Mob_Mat_Bur[[#This Row],[NUM]])-ROW($A$19))</f>
        <v/>
      </c>
      <c r="B229" s="33"/>
      <c r="C229" s="98" t="str">
        <f>IF(ISBLANK(Mob_Mat_Bur[[#This Row],[DATE]]),"",ROW(Mob_Mat_Bur[[#This Row],[NUM]])-ROW($A$19))</f>
        <v/>
      </c>
      <c r="D229" s="99"/>
      <c r="E229" s="98"/>
      <c r="F229" s="95"/>
      <c r="G229" s="27"/>
      <c r="H229" s="105"/>
      <c r="I229" s="111">
        <f>IF(Mob_Mat_Bur[[#This Row],[MOTIF]]="",0,Mob_Mat_Bur[[#This Row],[MONTANT HTVA REALISE]])</f>
        <v>0</v>
      </c>
      <c r="J229" s="32"/>
      <c r="L229" s="55">
        <f t="shared" si="4"/>
        <v>0</v>
      </c>
    </row>
    <row r="230" spans="1:12" ht="15.75" thickBot="1">
      <c r="A230" s="204" t="str">
        <f>IF(ISBLANK(Mob_Mat_Bur[[#This Row],[DATE]]),"",ROW(Mob_Mat_Bur[[#This Row],[NUM]])-ROW($A$19))</f>
        <v/>
      </c>
      <c r="B230" s="33"/>
      <c r="C230" s="98" t="str">
        <f>IF(ISBLANK(Mob_Mat_Bur[[#This Row],[DATE]]),"",ROW(Mob_Mat_Bur[[#This Row],[NUM]])-ROW($A$19))</f>
        <v/>
      </c>
      <c r="D230" s="99"/>
      <c r="E230" s="98"/>
      <c r="F230" s="95"/>
      <c r="G230" s="27"/>
      <c r="H230" s="105"/>
      <c r="I230" s="111">
        <f>IF(Mob_Mat_Bur[[#This Row],[MOTIF]]="",0,Mob_Mat_Bur[[#This Row],[MONTANT HTVA REALISE]])</f>
        <v>0</v>
      </c>
      <c r="J230" s="32"/>
      <c r="L230" s="55">
        <f t="shared" si="4"/>
        <v>0</v>
      </c>
    </row>
    <row r="231" spans="1:12" ht="15.75" thickBot="1">
      <c r="A231" s="204" t="str">
        <f>IF(ISBLANK(Mob_Mat_Bur[[#This Row],[DATE]]),"",ROW(Mob_Mat_Bur[[#This Row],[NUM]])-ROW($A$19))</f>
        <v/>
      </c>
      <c r="B231" s="33"/>
      <c r="C231" s="98" t="str">
        <f>IF(ISBLANK(Mob_Mat_Bur[[#This Row],[DATE]]),"",ROW(Mob_Mat_Bur[[#This Row],[NUM]])-ROW($A$19))</f>
        <v/>
      </c>
      <c r="D231" s="99"/>
      <c r="E231" s="98"/>
      <c r="F231" s="95"/>
      <c r="G231" s="27"/>
      <c r="H231" s="105"/>
      <c r="I231" s="111">
        <f>IF(Mob_Mat_Bur[[#This Row],[MOTIF]]="",0,Mob_Mat_Bur[[#This Row],[MONTANT HTVA REALISE]])</f>
        <v>0</v>
      </c>
      <c r="J231" s="32"/>
      <c r="L231" s="55">
        <f t="shared" si="4"/>
        <v>0</v>
      </c>
    </row>
    <row r="232" spans="1:12" ht="15.75" thickBot="1">
      <c r="A232" s="204" t="str">
        <f>IF(ISBLANK(Mob_Mat_Bur[[#This Row],[DATE]]),"",ROW(Mob_Mat_Bur[[#This Row],[NUM]])-ROW($A$19))</f>
        <v/>
      </c>
      <c r="B232" s="33"/>
      <c r="C232" s="98" t="str">
        <f>IF(ISBLANK(Mob_Mat_Bur[[#This Row],[DATE]]),"",ROW(Mob_Mat_Bur[[#This Row],[NUM]])-ROW($A$19))</f>
        <v/>
      </c>
      <c r="D232" s="99"/>
      <c r="E232" s="98"/>
      <c r="F232" s="95"/>
      <c r="G232" s="27"/>
      <c r="H232" s="105"/>
      <c r="I232" s="111">
        <f>IF(Mob_Mat_Bur[[#This Row],[MOTIF]]="",0,Mob_Mat_Bur[[#This Row],[MONTANT HTVA REALISE]])</f>
        <v>0</v>
      </c>
      <c r="J232" s="32"/>
      <c r="L232" s="55">
        <f t="shared" si="4"/>
        <v>0</v>
      </c>
    </row>
    <row r="233" spans="1:12" ht="15.75" thickBot="1">
      <c r="A233" s="204" t="str">
        <f>IF(ISBLANK(Mob_Mat_Bur[[#This Row],[DATE]]),"",ROW(Mob_Mat_Bur[[#This Row],[NUM]])-ROW($A$19))</f>
        <v/>
      </c>
      <c r="B233" s="33"/>
      <c r="C233" s="98" t="str">
        <f>IF(ISBLANK(Mob_Mat_Bur[[#This Row],[DATE]]),"",ROW(Mob_Mat_Bur[[#This Row],[NUM]])-ROW($A$19))</f>
        <v/>
      </c>
      <c r="D233" s="99"/>
      <c r="E233" s="98"/>
      <c r="F233" s="95"/>
      <c r="G233" s="27"/>
      <c r="H233" s="105"/>
      <c r="I233" s="111">
        <f>IF(Mob_Mat_Bur[[#This Row],[MOTIF]]="",0,Mob_Mat_Bur[[#This Row],[MONTANT HTVA REALISE]])</f>
        <v>0</v>
      </c>
      <c r="J233" s="32"/>
      <c r="L233" s="55">
        <f t="shared" si="4"/>
        <v>0</v>
      </c>
    </row>
    <row r="234" spans="1:12" ht="15.75" thickBot="1">
      <c r="A234" s="204" t="str">
        <f>IF(ISBLANK(Mob_Mat_Bur[[#This Row],[DATE]]),"",ROW(Mob_Mat_Bur[[#This Row],[NUM]])-ROW($A$19))</f>
        <v/>
      </c>
      <c r="B234" s="33"/>
      <c r="C234" s="98" t="str">
        <f>IF(ISBLANK(Mob_Mat_Bur[[#This Row],[DATE]]),"",ROW(Mob_Mat_Bur[[#This Row],[NUM]])-ROW($A$19))</f>
        <v/>
      </c>
      <c r="D234" s="99"/>
      <c r="E234" s="98"/>
      <c r="F234" s="95"/>
      <c r="G234" s="27"/>
      <c r="H234" s="105"/>
      <c r="I234" s="111">
        <f>IF(Mob_Mat_Bur[[#This Row],[MOTIF]]="",0,Mob_Mat_Bur[[#This Row],[MONTANT HTVA REALISE]])</f>
        <v>0</v>
      </c>
      <c r="J234" s="32"/>
      <c r="L234" s="55">
        <f t="shared" si="4"/>
        <v>0</v>
      </c>
    </row>
    <row r="235" spans="1:12" ht="15.75" thickBot="1">
      <c r="A235" s="204" t="str">
        <f>IF(ISBLANK(Mob_Mat_Bur[[#This Row],[DATE]]),"",ROW(Mob_Mat_Bur[[#This Row],[NUM]])-ROW($A$19))</f>
        <v/>
      </c>
      <c r="B235" s="33"/>
      <c r="C235" s="98" t="str">
        <f>IF(ISBLANK(Mob_Mat_Bur[[#This Row],[DATE]]),"",ROW(Mob_Mat_Bur[[#This Row],[NUM]])-ROW($A$19))</f>
        <v/>
      </c>
      <c r="D235" s="99"/>
      <c r="E235" s="98"/>
      <c r="F235" s="95"/>
      <c r="G235" s="27"/>
      <c r="H235" s="105"/>
      <c r="I235" s="111">
        <f>IF(Mob_Mat_Bur[[#This Row],[MOTIF]]="",0,Mob_Mat_Bur[[#This Row],[MONTANT HTVA REALISE]])</f>
        <v>0</v>
      </c>
      <c r="J235" s="32"/>
      <c r="L235" s="55">
        <f t="shared" si="4"/>
        <v>0</v>
      </c>
    </row>
    <row r="236" spans="1:12" ht="15.75" thickBot="1">
      <c r="A236" s="204" t="str">
        <f>IF(ISBLANK(Mob_Mat_Bur[[#This Row],[DATE]]),"",ROW(Mob_Mat_Bur[[#This Row],[NUM]])-ROW($A$19))</f>
        <v/>
      </c>
      <c r="B236" s="33"/>
      <c r="C236" s="98" t="str">
        <f>IF(ISBLANK(Mob_Mat_Bur[[#This Row],[DATE]]),"",ROW(Mob_Mat_Bur[[#This Row],[NUM]])-ROW($A$19))</f>
        <v/>
      </c>
      <c r="D236" s="99"/>
      <c r="E236" s="98"/>
      <c r="F236" s="95"/>
      <c r="G236" s="27"/>
      <c r="H236" s="105"/>
      <c r="I236" s="111">
        <f>IF(Mob_Mat_Bur[[#This Row],[MOTIF]]="",0,Mob_Mat_Bur[[#This Row],[MONTANT HTVA REALISE]])</f>
        <v>0</v>
      </c>
      <c r="J236" s="32"/>
      <c r="L236" s="55">
        <f t="shared" si="4"/>
        <v>0</v>
      </c>
    </row>
    <row r="237" spans="1:12" ht="15.75" thickBot="1">
      <c r="A237" s="204" t="str">
        <f>IF(ISBLANK(Mob_Mat_Bur[[#This Row],[DATE]]),"",ROW(Mob_Mat_Bur[[#This Row],[NUM]])-ROW($A$19))</f>
        <v/>
      </c>
      <c r="B237" s="33"/>
      <c r="C237" s="98" t="str">
        <f>IF(ISBLANK(Mob_Mat_Bur[[#This Row],[DATE]]),"",ROW(Mob_Mat_Bur[[#This Row],[NUM]])-ROW($A$19))</f>
        <v/>
      </c>
      <c r="D237" s="99"/>
      <c r="E237" s="98"/>
      <c r="F237" s="95"/>
      <c r="G237" s="27"/>
      <c r="H237" s="105"/>
      <c r="I237" s="111">
        <f>IF(Mob_Mat_Bur[[#This Row],[MOTIF]]="",0,Mob_Mat_Bur[[#This Row],[MONTANT HTVA REALISE]])</f>
        <v>0</v>
      </c>
      <c r="J237" s="32"/>
      <c r="L237" s="55">
        <f t="shared" si="4"/>
        <v>0</v>
      </c>
    </row>
    <row r="238" spans="1:12" ht="15.75" thickBot="1">
      <c r="A238" s="204" t="str">
        <f>IF(ISBLANK(Mob_Mat_Bur[[#This Row],[DATE]]),"",ROW(Mob_Mat_Bur[[#This Row],[NUM]])-ROW($A$19))</f>
        <v/>
      </c>
      <c r="B238" s="33"/>
      <c r="C238" s="98" t="str">
        <f>IF(ISBLANK(Mob_Mat_Bur[[#This Row],[DATE]]),"",ROW(Mob_Mat_Bur[[#This Row],[NUM]])-ROW($A$19))</f>
        <v/>
      </c>
      <c r="D238" s="99"/>
      <c r="E238" s="98"/>
      <c r="F238" s="95"/>
      <c r="G238" s="27"/>
      <c r="H238" s="105"/>
      <c r="I238" s="111">
        <f>IF(Mob_Mat_Bur[[#This Row],[MOTIF]]="",0,Mob_Mat_Bur[[#This Row],[MONTANT HTVA REALISE]])</f>
        <v>0</v>
      </c>
      <c r="J238" s="32"/>
      <c r="L238" s="55">
        <f t="shared" si="4"/>
        <v>0</v>
      </c>
    </row>
    <row r="239" spans="1:12" ht="15.75" thickBot="1">
      <c r="A239" s="204" t="str">
        <f>IF(ISBLANK(Mob_Mat_Bur[[#This Row],[DATE]]),"",ROW(Mob_Mat_Bur[[#This Row],[NUM]])-ROW($A$19))</f>
        <v/>
      </c>
      <c r="B239" s="33"/>
      <c r="C239" s="98" t="str">
        <f>IF(ISBLANK(Mob_Mat_Bur[[#This Row],[DATE]]),"",ROW(Mob_Mat_Bur[[#This Row],[NUM]])-ROW($A$19))</f>
        <v/>
      </c>
      <c r="D239" s="99"/>
      <c r="E239" s="98"/>
      <c r="F239" s="95"/>
      <c r="G239" s="27"/>
      <c r="H239" s="105"/>
      <c r="I239" s="111">
        <f>IF(Mob_Mat_Bur[[#This Row],[MOTIF]]="",0,Mob_Mat_Bur[[#This Row],[MONTANT HTVA REALISE]])</f>
        <v>0</v>
      </c>
      <c r="J239" s="32"/>
      <c r="L239" s="55">
        <f t="shared" si="4"/>
        <v>0</v>
      </c>
    </row>
    <row r="240" spans="1:12" ht="15.75" thickBot="1">
      <c r="A240" s="204" t="str">
        <f>IF(ISBLANK(Mob_Mat_Bur[[#This Row],[DATE]]),"",ROW(Mob_Mat_Bur[[#This Row],[NUM]])-ROW($A$19))</f>
        <v/>
      </c>
      <c r="B240" s="33"/>
      <c r="C240" s="98" t="str">
        <f>IF(ISBLANK(Mob_Mat_Bur[[#This Row],[DATE]]),"",ROW(Mob_Mat_Bur[[#This Row],[NUM]])-ROW($A$19))</f>
        <v/>
      </c>
      <c r="D240" s="99"/>
      <c r="E240" s="98"/>
      <c r="F240" s="95"/>
      <c r="G240" s="27"/>
      <c r="H240" s="105"/>
      <c r="I240" s="111">
        <f>IF(Mob_Mat_Bur[[#This Row],[MOTIF]]="",0,Mob_Mat_Bur[[#This Row],[MONTANT HTVA REALISE]])</f>
        <v>0</v>
      </c>
      <c r="J240" s="32"/>
      <c r="L240" s="55">
        <f t="shared" si="4"/>
        <v>0</v>
      </c>
    </row>
    <row r="241" spans="1:12" ht="15.75" thickBot="1">
      <c r="A241" s="204" t="str">
        <f>IF(ISBLANK(Mob_Mat_Bur[[#This Row],[DATE]]),"",ROW(Mob_Mat_Bur[[#This Row],[NUM]])-ROW($A$19))</f>
        <v/>
      </c>
      <c r="B241" s="33"/>
      <c r="C241" s="98" t="str">
        <f>IF(ISBLANK(Mob_Mat_Bur[[#This Row],[DATE]]),"",ROW(Mob_Mat_Bur[[#This Row],[NUM]])-ROW($A$19))</f>
        <v/>
      </c>
      <c r="D241" s="99"/>
      <c r="E241" s="98"/>
      <c r="F241" s="95"/>
      <c r="G241" s="27"/>
      <c r="H241" s="105"/>
      <c r="I241" s="111">
        <f>IF(Mob_Mat_Bur[[#This Row],[MOTIF]]="",0,Mob_Mat_Bur[[#This Row],[MONTANT HTVA REALISE]])</f>
        <v>0</v>
      </c>
      <c r="J241" s="32"/>
      <c r="L241" s="55">
        <f t="shared" si="4"/>
        <v>0</v>
      </c>
    </row>
    <row r="242" spans="1:12" ht="15.75" thickBot="1">
      <c r="A242" s="204" t="str">
        <f>IF(ISBLANK(Mob_Mat_Bur[[#This Row],[DATE]]),"",ROW(Mob_Mat_Bur[[#This Row],[NUM]])-ROW($A$19))</f>
        <v/>
      </c>
      <c r="B242" s="33"/>
      <c r="C242" s="98" t="str">
        <f>IF(ISBLANK(Mob_Mat_Bur[[#This Row],[DATE]]),"",ROW(Mob_Mat_Bur[[#This Row],[NUM]])-ROW($A$19))</f>
        <v/>
      </c>
      <c r="D242" s="99"/>
      <c r="E242" s="98"/>
      <c r="F242" s="95"/>
      <c r="G242" s="27"/>
      <c r="H242" s="105"/>
      <c r="I242" s="111">
        <f>IF(Mob_Mat_Bur[[#This Row],[MOTIF]]="",0,Mob_Mat_Bur[[#This Row],[MONTANT HTVA REALISE]])</f>
        <v>0</v>
      </c>
      <c r="J242" s="32"/>
      <c r="L242" s="55">
        <f t="shared" si="4"/>
        <v>0</v>
      </c>
    </row>
    <row r="243" spans="1:12" ht="15.75" thickBot="1">
      <c r="A243" s="204" t="str">
        <f>IF(ISBLANK(Mob_Mat_Bur[[#This Row],[DATE]]),"",ROW(Mob_Mat_Bur[[#This Row],[NUM]])-ROW($A$19))</f>
        <v/>
      </c>
      <c r="B243" s="33"/>
      <c r="C243" s="98" t="str">
        <f>IF(ISBLANK(Mob_Mat_Bur[[#This Row],[DATE]]),"",ROW(Mob_Mat_Bur[[#This Row],[NUM]])-ROW($A$19))</f>
        <v/>
      </c>
      <c r="D243" s="99"/>
      <c r="E243" s="98"/>
      <c r="F243" s="95"/>
      <c r="G243" s="27"/>
      <c r="H243" s="105"/>
      <c r="I243" s="111">
        <f>IF(Mob_Mat_Bur[[#This Row],[MOTIF]]="",0,Mob_Mat_Bur[[#This Row],[MONTANT HTVA REALISE]])</f>
        <v>0</v>
      </c>
      <c r="J243" s="32"/>
      <c r="L243" s="55">
        <f t="shared" si="4"/>
        <v>0</v>
      </c>
    </row>
    <row r="244" spans="1:12" ht="15.75" thickBot="1">
      <c r="A244" s="204" t="str">
        <f>IF(ISBLANK(Mob_Mat_Bur[[#This Row],[DATE]]),"",ROW(Mob_Mat_Bur[[#This Row],[NUM]])-ROW($A$19))</f>
        <v/>
      </c>
      <c r="B244" s="33"/>
      <c r="C244" s="98" t="str">
        <f>IF(ISBLANK(Mob_Mat_Bur[[#This Row],[DATE]]),"",ROW(Mob_Mat_Bur[[#This Row],[NUM]])-ROW($A$19))</f>
        <v/>
      </c>
      <c r="D244" s="99"/>
      <c r="E244" s="98"/>
      <c r="F244" s="95"/>
      <c r="G244" s="27"/>
      <c r="H244" s="105"/>
      <c r="I244" s="111">
        <f>IF(Mob_Mat_Bur[[#This Row],[MOTIF]]="",0,Mob_Mat_Bur[[#This Row],[MONTANT HTVA REALISE]])</f>
        <v>0</v>
      </c>
      <c r="J244" s="32"/>
      <c r="L244" s="55">
        <f t="shared" si="4"/>
        <v>0</v>
      </c>
    </row>
    <row r="245" spans="1:12" ht="15.75" thickBot="1">
      <c r="A245" s="204" t="str">
        <f>IF(ISBLANK(Mob_Mat_Bur[[#This Row],[DATE]]),"",ROW(Mob_Mat_Bur[[#This Row],[NUM]])-ROW($A$19))</f>
        <v/>
      </c>
      <c r="B245" s="33"/>
      <c r="C245" s="98" t="str">
        <f>IF(ISBLANK(Mob_Mat_Bur[[#This Row],[DATE]]),"",ROW(Mob_Mat_Bur[[#This Row],[NUM]])-ROW($A$19))</f>
        <v/>
      </c>
      <c r="D245" s="99"/>
      <c r="E245" s="98"/>
      <c r="F245" s="95"/>
      <c r="G245" s="27"/>
      <c r="H245" s="105"/>
      <c r="I245" s="111">
        <f>IF(Mob_Mat_Bur[[#This Row],[MOTIF]]="",0,Mob_Mat_Bur[[#This Row],[MONTANT HTVA REALISE]])</f>
        <v>0</v>
      </c>
      <c r="J245" s="32"/>
      <c r="L245" s="55">
        <f t="shared" si="4"/>
        <v>0</v>
      </c>
    </row>
    <row r="246" spans="1:12" ht="15.75" thickBot="1">
      <c r="A246" s="204" t="str">
        <f>IF(ISBLANK(Mob_Mat_Bur[[#This Row],[DATE]]),"",ROW(Mob_Mat_Bur[[#This Row],[NUM]])-ROW($A$19))</f>
        <v/>
      </c>
      <c r="B246" s="33"/>
      <c r="C246" s="98" t="str">
        <f>IF(ISBLANK(Mob_Mat_Bur[[#This Row],[DATE]]),"",ROW(Mob_Mat_Bur[[#This Row],[NUM]])-ROW($A$19))</f>
        <v/>
      </c>
      <c r="D246" s="99"/>
      <c r="E246" s="98"/>
      <c r="F246" s="95"/>
      <c r="G246" s="27"/>
      <c r="H246" s="105"/>
      <c r="I246" s="111">
        <f>IF(Mob_Mat_Bur[[#This Row],[MOTIF]]="",0,Mob_Mat_Bur[[#This Row],[MONTANT HTVA REALISE]])</f>
        <v>0</v>
      </c>
      <c r="J246" s="32"/>
      <c r="L246" s="55">
        <f t="shared" si="4"/>
        <v>0</v>
      </c>
    </row>
    <row r="247" spans="1:12" ht="15.75" thickBot="1">
      <c r="A247" s="204" t="str">
        <f>IF(ISBLANK(Mob_Mat_Bur[[#This Row],[DATE]]),"",ROW(Mob_Mat_Bur[[#This Row],[NUM]])-ROW($A$19))</f>
        <v/>
      </c>
      <c r="B247" s="33"/>
      <c r="C247" s="98" t="str">
        <f>IF(ISBLANK(Mob_Mat_Bur[[#This Row],[DATE]]),"",ROW(Mob_Mat_Bur[[#This Row],[NUM]])-ROW($A$19))</f>
        <v/>
      </c>
      <c r="D247" s="99"/>
      <c r="E247" s="98"/>
      <c r="F247" s="95"/>
      <c r="G247" s="27"/>
      <c r="H247" s="105"/>
      <c r="I247" s="111">
        <f>IF(Mob_Mat_Bur[[#This Row],[MOTIF]]="",0,Mob_Mat_Bur[[#This Row],[MONTANT HTVA REALISE]])</f>
        <v>0</v>
      </c>
      <c r="J247" s="32"/>
      <c r="L247" s="55">
        <f t="shared" si="4"/>
        <v>0</v>
      </c>
    </row>
    <row r="248" spans="1:12" ht="15.75" thickBot="1">
      <c r="A248" s="204" t="str">
        <f>IF(ISBLANK(Mob_Mat_Bur[[#This Row],[DATE]]),"",ROW(Mob_Mat_Bur[[#This Row],[NUM]])-ROW($A$19))</f>
        <v/>
      </c>
      <c r="B248" s="33"/>
      <c r="C248" s="98" t="str">
        <f>IF(ISBLANK(Mob_Mat_Bur[[#This Row],[DATE]]),"",ROW(Mob_Mat_Bur[[#This Row],[NUM]])-ROW($A$19))</f>
        <v/>
      </c>
      <c r="D248" s="99"/>
      <c r="E248" s="98"/>
      <c r="F248" s="95"/>
      <c r="G248" s="27"/>
      <c r="H248" s="105"/>
      <c r="I248" s="111">
        <f>IF(Mob_Mat_Bur[[#This Row],[MOTIF]]="",0,Mob_Mat_Bur[[#This Row],[MONTANT HTVA REALISE]])</f>
        <v>0</v>
      </c>
      <c r="J248" s="32"/>
      <c r="L248" s="55">
        <f t="shared" si="4"/>
        <v>0</v>
      </c>
    </row>
    <row r="249" spans="1:12" ht="15.75" thickBot="1">
      <c r="A249" s="204" t="str">
        <f>IF(ISBLANK(Mob_Mat_Bur[[#This Row],[DATE]]),"",ROW(Mob_Mat_Bur[[#This Row],[NUM]])-ROW($A$19))</f>
        <v/>
      </c>
      <c r="B249" s="33"/>
      <c r="C249" s="98" t="str">
        <f>IF(ISBLANK(Mob_Mat_Bur[[#This Row],[DATE]]),"",ROW(Mob_Mat_Bur[[#This Row],[NUM]])-ROW($A$19))</f>
        <v/>
      </c>
      <c r="D249" s="99"/>
      <c r="E249" s="98"/>
      <c r="F249" s="95"/>
      <c r="G249" s="27"/>
      <c r="H249" s="105"/>
      <c r="I249" s="111">
        <f>IF(Mob_Mat_Bur[[#This Row],[MOTIF]]="",0,Mob_Mat_Bur[[#This Row],[MONTANT HTVA REALISE]])</f>
        <v>0</v>
      </c>
      <c r="J249" s="32"/>
      <c r="L249" s="55">
        <f t="shared" si="4"/>
        <v>0</v>
      </c>
    </row>
    <row r="250" spans="1:12" ht="15.75" thickBot="1">
      <c r="A250" s="204" t="str">
        <f>IF(ISBLANK(Mob_Mat_Bur[[#This Row],[DATE]]),"",ROW(Mob_Mat_Bur[[#This Row],[NUM]])-ROW($A$19))</f>
        <v/>
      </c>
      <c r="B250" s="33"/>
      <c r="C250" s="98" t="str">
        <f>IF(ISBLANK(Mob_Mat_Bur[[#This Row],[DATE]]),"",ROW(Mob_Mat_Bur[[#This Row],[NUM]])-ROW($A$19))</f>
        <v/>
      </c>
      <c r="D250" s="99"/>
      <c r="E250" s="98"/>
      <c r="F250" s="95"/>
      <c r="G250" s="27"/>
      <c r="H250" s="105"/>
      <c r="I250" s="111">
        <f>IF(Mob_Mat_Bur[[#This Row],[MOTIF]]="",0,Mob_Mat_Bur[[#This Row],[MONTANT HTVA REALISE]])</f>
        <v>0</v>
      </c>
      <c r="J250" s="32"/>
      <c r="L250" s="55">
        <f t="shared" si="4"/>
        <v>0</v>
      </c>
    </row>
    <row r="251" spans="1:12" ht="15.75" thickBot="1">
      <c r="A251" s="204" t="str">
        <f>IF(ISBLANK(Mob_Mat_Bur[[#This Row],[DATE]]),"",ROW(Mob_Mat_Bur[[#This Row],[NUM]])-ROW($A$19))</f>
        <v/>
      </c>
      <c r="B251" s="33"/>
      <c r="C251" s="98" t="str">
        <f>IF(ISBLANK(Mob_Mat_Bur[[#This Row],[DATE]]),"",ROW(Mob_Mat_Bur[[#This Row],[NUM]])-ROW($A$19))</f>
        <v/>
      </c>
      <c r="D251" s="99"/>
      <c r="E251" s="98"/>
      <c r="F251" s="95"/>
      <c r="G251" s="27"/>
      <c r="H251" s="105"/>
      <c r="I251" s="111">
        <f>IF(Mob_Mat_Bur[[#This Row],[MOTIF]]="",0,Mob_Mat_Bur[[#This Row],[MONTANT HTVA REALISE]])</f>
        <v>0</v>
      </c>
      <c r="J251" s="32"/>
      <c r="L251" s="55">
        <f t="shared" si="4"/>
        <v>0</v>
      </c>
    </row>
    <row r="252" spans="1:12" ht="15.75" thickBot="1">
      <c r="A252" s="204" t="str">
        <f>IF(ISBLANK(Mob_Mat_Bur[[#This Row],[DATE]]),"",ROW(Mob_Mat_Bur[[#This Row],[NUM]])-ROW($A$19))</f>
        <v/>
      </c>
      <c r="B252" s="33"/>
      <c r="C252" s="98" t="str">
        <f>IF(ISBLANK(Mob_Mat_Bur[[#This Row],[DATE]]),"",ROW(Mob_Mat_Bur[[#This Row],[NUM]])-ROW($A$19))</f>
        <v/>
      </c>
      <c r="D252" s="99"/>
      <c r="E252" s="98"/>
      <c r="F252" s="95"/>
      <c r="G252" s="27"/>
      <c r="H252" s="105"/>
      <c r="I252" s="111">
        <f>IF(Mob_Mat_Bur[[#This Row],[MOTIF]]="",0,Mob_Mat_Bur[[#This Row],[MONTANT HTVA REALISE]])</f>
        <v>0</v>
      </c>
      <c r="J252" s="32"/>
      <c r="L252" s="55">
        <f t="shared" si="4"/>
        <v>0</v>
      </c>
    </row>
    <row r="253" spans="1:12" ht="15.75" thickBot="1">
      <c r="A253" s="204" t="str">
        <f>IF(ISBLANK(Mob_Mat_Bur[[#This Row],[DATE]]),"",ROW(Mob_Mat_Bur[[#This Row],[NUM]])-ROW($A$19))</f>
        <v/>
      </c>
      <c r="B253" s="33"/>
      <c r="C253" s="98" t="str">
        <f>IF(ISBLANK(Mob_Mat_Bur[[#This Row],[DATE]]),"",ROW(Mob_Mat_Bur[[#This Row],[NUM]])-ROW($A$19))</f>
        <v/>
      </c>
      <c r="D253" s="99"/>
      <c r="E253" s="98"/>
      <c r="F253" s="95"/>
      <c r="G253" s="27"/>
      <c r="H253" s="105"/>
      <c r="I253" s="111">
        <f>IF(Mob_Mat_Bur[[#This Row],[MOTIF]]="",0,Mob_Mat_Bur[[#This Row],[MONTANT HTVA REALISE]])</f>
        <v>0</v>
      </c>
      <c r="J253" s="32"/>
      <c r="L253" s="55">
        <f t="shared" si="4"/>
        <v>0</v>
      </c>
    </row>
    <row r="254" spans="1:12" ht="15.75" thickBot="1">
      <c r="A254" s="204" t="str">
        <f>IF(ISBLANK(Mob_Mat_Bur[[#This Row],[DATE]]),"",ROW(Mob_Mat_Bur[[#This Row],[NUM]])-ROW($A$19))</f>
        <v/>
      </c>
      <c r="B254" s="33"/>
      <c r="C254" s="98" t="str">
        <f>IF(ISBLANK(Mob_Mat_Bur[[#This Row],[DATE]]),"",ROW(Mob_Mat_Bur[[#This Row],[NUM]])-ROW($A$19))</f>
        <v/>
      </c>
      <c r="D254" s="99"/>
      <c r="E254" s="98"/>
      <c r="F254" s="95"/>
      <c r="G254" s="27"/>
      <c r="H254" s="105"/>
      <c r="I254" s="111">
        <f>IF(Mob_Mat_Bur[[#This Row],[MOTIF]]="",0,Mob_Mat_Bur[[#This Row],[MONTANT HTVA REALISE]])</f>
        <v>0</v>
      </c>
      <c r="J254" s="32"/>
      <c r="L254" s="55">
        <f t="shared" si="4"/>
        <v>0</v>
      </c>
    </row>
    <row r="255" spans="1:12" ht="15.75" thickBot="1">
      <c r="A255" s="204" t="str">
        <f>IF(ISBLANK(Mob_Mat_Bur[[#This Row],[DATE]]),"",ROW(Mob_Mat_Bur[[#This Row],[NUM]])-ROW($A$19))</f>
        <v/>
      </c>
      <c r="B255" s="33"/>
      <c r="C255" s="98" t="str">
        <f>IF(ISBLANK(Mob_Mat_Bur[[#This Row],[DATE]]),"",ROW(Mob_Mat_Bur[[#This Row],[NUM]])-ROW($A$19))</f>
        <v/>
      </c>
      <c r="D255" s="99"/>
      <c r="E255" s="98"/>
      <c r="F255" s="95"/>
      <c r="G255" s="27"/>
      <c r="H255" s="105"/>
      <c r="I255" s="111">
        <f>IF(Mob_Mat_Bur[[#This Row],[MOTIF]]="",0,Mob_Mat_Bur[[#This Row],[MONTANT HTVA REALISE]])</f>
        <v>0</v>
      </c>
      <c r="J255" s="32"/>
      <c r="L255" s="55">
        <f t="shared" si="4"/>
        <v>0</v>
      </c>
    </row>
    <row r="256" spans="1:12" ht="15.75" thickBot="1">
      <c r="A256" s="204" t="str">
        <f>IF(ISBLANK(Mob_Mat_Bur[[#This Row],[DATE]]),"",ROW(Mob_Mat_Bur[[#This Row],[NUM]])-ROW($A$19))</f>
        <v/>
      </c>
      <c r="B256" s="33"/>
      <c r="C256" s="98" t="str">
        <f>IF(ISBLANK(Mob_Mat_Bur[[#This Row],[DATE]]),"",ROW(Mob_Mat_Bur[[#This Row],[NUM]])-ROW($A$19))</f>
        <v/>
      </c>
      <c r="D256" s="99"/>
      <c r="E256" s="98"/>
      <c r="F256" s="95"/>
      <c r="G256" s="27"/>
      <c r="H256" s="105"/>
      <c r="I256" s="111">
        <f>IF(Mob_Mat_Bur[[#This Row],[MOTIF]]="",0,Mob_Mat_Bur[[#This Row],[MONTANT HTVA REALISE]])</f>
        <v>0</v>
      </c>
      <c r="J256" s="32"/>
      <c r="L256" s="55">
        <f t="shared" si="4"/>
        <v>0</v>
      </c>
    </row>
    <row r="257" spans="1:12" ht="15.75" thickBot="1">
      <c r="A257" s="204" t="str">
        <f>IF(ISBLANK(Mob_Mat_Bur[[#This Row],[DATE]]),"",ROW(Mob_Mat_Bur[[#This Row],[NUM]])-ROW($A$19))</f>
        <v/>
      </c>
      <c r="B257" s="33"/>
      <c r="C257" s="98" t="str">
        <f>IF(ISBLANK(Mob_Mat_Bur[[#This Row],[DATE]]),"",ROW(Mob_Mat_Bur[[#This Row],[NUM]])-ROW($A$19))</f>
        <v/>
      </c>
      <c r="D257" s="99"/>
      <c r="E257" s="98"/>
      <c r="F257" s="95"/>
      <c r="G257" s="27"/>
      <c r="H257" s="105"/>
      <c r="I257" s="111">
        <f>IF(Mob_Mat_Bur[[#This Row],[MOTIF]]="",0,Mob_Mat_Bur[[#This Row],[MONTANT HTVA REALISE]])</f>
        <v>0</v>
      </c>
      <c r="J257" s="32"/>
      <c r="L257" s="55">
        <f t="shared" si="4"/>
        <v>0</v>
      </c>
    </row>
    <row r="258" spans="1:12" ht="15.75" thickBot="1">
      <c r="A258" s="204" t="str">
        <f>IF(ISBLANK(Mob_Mat_Bur[[#This Row],[DATE]]),"",ROW(Mob_Mat_Bur[[#This Row],[NUM]])-ROW($A$19))</f>
        <v/>
      </c>
      <c r="B258" s="33"/>
      <c r="C258" s="98" t="str">
        <f>IF(ISBLANK(Mob_Mat_Bur[[#This Row],[DATE]]),"",ROW(Mob_Mat_Bur[[#This Row],[NUM]])-ROW($A$19))</f>
        <v/>
      </c>
      <c r="D258" s="99"/>
      <c r="E258" s="98"/>
      <c r="F258" s="95"/>
      <c r="G258" s="27"/>
      <c r="H258" s="105"/>
      <c r="I258" s="111">
        <f>IF(Mob_Mat_Bur[[#This Row],[MOTIF]]="",0,Mob_Mat_Bur[[#This Row],[MONTANT HTVA REALISE]])</f>
        <v>0</v>
      </c>
      <c r="J258" s="32"/>
      <c r="L258" s="55">
        <f t="shared" si="4"/>
        <v>0</v>
      </c>
    </row>
    <row r="259" spans="1:12" ht="15.75" thickBot="1">
      <c r="A259" s="204" t="str">
        <f>IF(ISBLANK(Mob_Mat_Bur[[#This Row],[DATE]]),"",ROW(Mob_Mat_Bur[[#This Row],[NUM]])-ROW($A$19))</f>
        <v/>
      </c>
      <c r="B259" s="33"/>
      <c r="C259" s="98" t="str">
        <f>IF(ISBLANK(Mob_Mat_Bur[[#This Row],[DATE]]),"",ROW(Mob_Mat_Bur[[#This Row],[NUM]])-ROW($A$19))</f>
        <v/>
      </c>
      <c r="D259" s="99"/>
      <c r="E259" s="98"/>
      <c r="F259" s="95"/>
      <c r="G259" s="27"/>
      <c r="H259" s="105"/>
      <c r="I259" s="111">
        <f>IF(Mob_Mat_Bur[[#This Row],[MOTIF]]="",0,Mob_Mat_Bur[[#This Row],[MONTANT HTVA REALISE]])</f>
        <v>0</v>
      </c>
      <c r="J259" s="32"/>
      <c r="L259" s="55">
        <f t="shared" si="4"/>
        <v>0</v>
      </c>
    </row>
    <row r="260" spans="1:12" ht="15.75" thickBot="1">
      <c r="A260" s="204" t="str">
        <f>IF(ISBLANK(Mob_Mat_Bur[[#This Row],[DATE]]),"",ROW(Mob_Mat_Bur[[#This Row],[NUM]])-ROW($A$19))</f>
        <v/>
      </c>
      <c r="B260" s="33"/>
      <c r="C260" s="98" t="str">
        <f>IF(ISBLANK(Mob_Mat_Bur[[#This Row],[DATE]]),"",ROW(Mob_Mat_Bur[[#This Row],[NUM]])-ROW($A$19))</f>
        <v/>
      </c>
      <c r="D260" s="99"/>
      <c r="E260" s="98"/>
      <c r="F260" s="95"/>
      <c r="G260" s="27"/>
      <c r="H260" s="105"/>
      <c r="I260" s="111">
        <f>IF(Mob_Mat_Bur[[#This Row],[MOTIF]]="",0,Mob_Mat_Bur[[#This Row],[MONTANT HTVA REALISE]])</f>
        <v>0</v>
      </c>
      <c r="J260" s="32"/>
      <c r="L260" s="55">
        <f t="shared" si="4"/>
        <v>0</v>
      </c>
    </row>
    <row r="261" spans="1:12" ht="15.75" thickBot="1">
      <c r="A261" s="204" t="str">
        <f>IF(ISBLANK(Mob_Mat_Bur[[#This Row],[DATE]]),"",ROW(Mob_Mat_Bur[[#This Row],[NUM]])-ROW($A$19))</f>
        <v/>
      </c>
      <c r="B261" s="33"/>
      <c r="C261" s="98" t="str">
        <f>IF(ISBLANK(Mob_Mat_Bur[[#This Row],[DATE]]),"",ROW(Mob_Mat_Bur[[#This Row],[NUM]])-ROW($A$19))</f>
        <v/>
      </c>
      <c r="D261" s="99"/>
      <c r="E261" s="98"/>
      <c r="F261" s="95"/>
      <c r="G261" s="27"/>
      <c r="H261" s="105"/>
      <c r="I261" s="111">
        <f>IF(Mob_Mat_Bur[[#This Row],[MOTIF]]="",0,Mob_Mat_Bur[[#This Row],[MONTANT HTVA REALISE]])</f>
        <v>0</v>
      </c>
      <c r="J261" s="32"/>
      <c r="L261" s="55">
        <f t="shared" si="4"/>
        <v>0</v>
      </c>
    </row>
    <row r="262" spans="1:12" ht="15.75" thickBot="1">
      <c r="A262" s="204" t="str">
        <f>IF(ISBLANK(Mob_Mat_Bur[[#This Row],[DATE]]),"",ROW(Mob_Mat_Bur[[#This Row],[NUM]])-ROW($A$19))</f>
        <v/>
      </c>
      <c r="B262" s="33"/>
      <c r="C262" s="98" t="str">
        <f>IF(ISBLANK(Mob_Mat_Bur[[#This Row],[DATE]]),"",ROW(Mob_Mat_Bur[[#This Row],[NUM]])-ROW($A$19))</f>
        <v/>
      </c>
      <c r="D262" s="99"/>
      <c r="E262" s="98"/>
      <c r="F262" s="95"/>
      <c r="G262" s="27"/>
      <c r="H262" s="105"/>
      <c r="I262" s="111">
        <f>IF(Mob_Mat_Bur[[#This Row],[MOTIF]]="",0,Mob_Mat_Bur[[#This Row],[MONTANT HTVA REALISE]])</f>
        <v>0</v>
      </c>
      <c r="J262" s="32"/>
      <c r="L262" s="55">
        <f t="shared" si="4"/>
        <v>0</v>
      </c>
    </row>
    <row r="263" spans="1:12" ht="15.75" thickBot="1">
      <c r="A263" s="204" t="str">
        <f>IF(ISBLANK(Mob_Mat_Bur[[#This Row],[DATE]]),"",ROW(Mob_Mat_Bur[[#This Row],[NUM]])-ROW($A$19))</f>
        <v/>
      </c>
      <c r="B263" s="33"/>
      <c r="C263" s="98" t="str">
        <f>IF(ISBLANK(Mob_Mat_Bur[[#This Row],[DATE]]),"",ROW(Mob_Mat_Bur[[#This Row],[NUM]])-ROW($A$19))</f>
        <v/>
      </c>
      <c r="D263" s="99"/>
      <c r="E263" s="98"/>
      <c r="F263" s="95"/>
      <c r="G263" s="27"/>
      <c r="H263" s="105"/>
      <c r="I263" s="111">
        <f>IF(Mob_Mat_Bur[[#This Row],[MOTIF]]="",0,Mob_Mat_Bur[[#This Row],[MONTANT HTVA REALISE]])</f>
        <v>0</v>
      </c>
      <c r="J263" s="32"/>
      <c r="L263" s="55">
        <f t="shared" si="4"/>
        <v>0</v>
      </c>
    </row>
    <row r="264" spans="1:12" ht="15.75" thickBot="1">
      <c r="A264" s="204" t="str">
        <f>IF(ISBLANK(Mob_Mat_Bur[[#This Row],[DATE]]),"",ROW(Mob_Mat_Bur[[#This Row],[NUM]])-ROW($A$19))</f>
        <v/>
      </c>
      <c r="B264" s="33"/>
      <c r="C264" s="98" t="str">
        <f>IF(ISBLANK(Mob_Mat_Bur[[#This Row],[DATE]]),"",ROW(Mob_Mat_Bur[[#This Row],[NUM]])-ROW($A$19))</f>
        <v/>
      </c>
      <c r="D264" s="99"/>
      <c r="E264" s="98"/>
      <c r="F264" s="95"/>
      <c r="G264" s="27"/>
      <c r="H264" s="105"/>
      <c r="I264" s="111">
        <f>IF(Mob_Mat_Bur[[#This Row],[MOTIF]]="",0,Mob_Mat_Bur[[#This Row],[MONTANT HTVA REALISE]])</f>
        <v>0</v>
      </c>
      <c r="J264" s="32"/>
      <c r="L264" s="55">
        <f t="shared" si="4"/>
        <v>0</v>
      </c>
    </row>
    <row r="265" spans="1:12" ht="15.75" thickBot="1">
      <c r="A265" s="204" t="str">
        <f>IF(ISBLANK(Mob_Mat_Bur[[#This Row],[DATE]]),"",ROW(Mob_Mat_Bur[[#This Row],[NUM]])-ROW($A$19))</f>
        <v/>
      </c>
      <c r="B265" s="33"/>
      <c r="C265" s="98" t="str">
        <f>IF(ISBLANK(Mob_Mat_Bur[[#This Row],[DATE]]),"",ROW(Mob_Mat_Bur[[#This Row],[NUM]])-ROW($A$19))</f>
        <v/>
      </c>
      <c r="D265" s="99"/>
      <c r="E265" s="98"/>
      <c r="F265" s="95"/>
      <c r="G265" s="27"/>
      <c r="H265" s="105"/>
      <c r="I265" s="111">
        <f>IF(Mob_Mat_Bur[[#This Row],[MOTIF]]="",0,Mob_Mat_Bur[[#This Row],[MONTANT HTVA REALISE]])</f>
        <v>0</v>
      </c>
      <c r="J265" s="32"/>
      <c r="L265" s="55">
        <f t="shared" si="4"/>
        <v>0</v>
      </c>
    </row>
    <row r="266" spans="1:12" ht="15.75" thickBot="1">
      <c r="A266" s="204" t="str">
        <f>IF(ISBLANK(Mob_Mat_Bur[[#This Row],[DATE]]),"",ROW(Mob_Mat_Bur[[#This Row],[NUM]])-ROW($A$19))</f>
        <v/>
      </c>
      <c r="B266" s="33"/>
      <c r="C266" s="98" t="str">
        <f>IF(ISBLANK(Mob_Mat_Bur[[#This Row],[DATE]]),"",ROW(Mob_Mat_Bur[[#This Row],[NUM]])-ROW($A$19))</f>
        <v/>
      </c>
      <c r="D266" s="99"/>
      <c r="E266" s="98"/>
      <c r="F266" s="95"/>
      <c r="G266" s="27"/>
      <c r="H266" s="105"/>
      <c r="I266" s="111">
        <f>IF(Mob_Mat_Bur[[#This Row],[MOTIF]]="",0,Mob_Mat_Bur[[#This Row],[MONTANT HTVA REALISE]])</f>
        <v>0</v>
      </c>
      <c r="J266" s="32"/>
      <c r="L266" s="55">
        <f t="shared" si="4"/>
        <v>0</v>
      </c>
    </row>
    <row r="267" spans="1:12" ht="15.75" thickBot="1">
      <c r="A267" s="204" t="str">
        <f>IF(ISBLANK(Mob_Mat_Bur[[#This Row],[DATE]]),"",ROW(Mob_Mat_Bur[[#This Row],[NUM]])-ROW($A$19))</f>
        <v/>
      </c>
      <c r="B267" s="33"/>
      <c r="C267" s="98" t="str">
        <f>IF(ISBLANK(Mob_Mat_Bur[[#This Row],[DATE]]),"",ROW(Mob_Mat_Bur[[#This Row],[NUM]])-ROW($A$19))</f>
        <v/>
      </c>
      <c r="D267" s="99"/>
      <c r="E267" s="98"/>
      <c r="F267" s="95"/>
      <c r="G267" s="27"/>
      <c r="H267" s="105"/>
      <c r="I267" s="111">
        <f>IF(Mob_Mat_Bur[[#This Row],[MOTIF]]="",0,Mob_Mat_Bur[[#This Row],[MONTANT HTVA REALISE]])</f>
        <v>0</v>
      </c>
      <c r="J267" s="32"/>
      <c r="L267" s="55">
        <f t="shared" si="4"/>
        <v>0</v>
      </c>
    </row>
    <row r="268" spans="1:12" ht="15.75" thickBot="1">
      <c r="A268" s="204" t="str">
        <f>IF(ISBLANK(Mob_Mat_Bur[[#This Row],[DATE]]),"",ROW(Mob_Mat_Bur[[#This Row],[NUM]])-ROW($A$19))</f>
        <v/>
      </c>
      <c r="B268" s="33"/>
      <c r="C268" s="98" t="str">
        <f>IF(ISBLANK(Mob_Mat_Bur[[#This Row],[DATE]]),"",ROW(Mob_Mat_Bur[[#This Row],[NUM]])-ROW($A$19))</f>
        <v/>
      </c>
      <c r="D268" s="99"/>
      <c r="E268" s="98"/>
      <c r="F268" s="95"/>
      <c r="G268" s="27"/>
      <c r="H268" s="105"/>
      <c r="I268" s="111">
        <f>IF(Mob_Mat_Bur[[#This Row],[MOTIF]]="",0,Mob_Mat_Bur[[#This Row],[MONTANT HTVA REALISE]])</f>
        <v>0</v>
      </c>
      <c r="J268" s="32"/>
      <c r="L268" s="55">
        <f t="shared" si="4"/>
        <v>0</v>
      </c>
    </row>
    <row r="269" spans="1:12" ht="15.75" thickBot="1">
      <c r="A269" s="204" t="str">
        <f>IF(ISBLANK(Mob_Mat_Bur[[#This Row],[DATE]]),"",ROW(Mob_Mat_Bur[[#This Row],[NUM]])-ROW($A$19))</f>
        <v/>
      </c>
      <c r="B269" s="33"/>
      <c r="C269" s="98" t="str">
        <f>IF(ISBLANK(Mob_Mat_Bur[[#This Row],[DATE]]),"",ROW(Mob_Mat_Bur[[#This Row],[NUM]])-ROW($A$19))</f>
        <v/>
      </c>
      <c r="D269" s="99"/>
      <c r="E269" s="98"/>
      <c r="F269" s="95"/>
      <c r="G269" s="27"/>
      <c r="H269" s="105"/>
      <c r="I269" s="111">
        <f>IF(Mob_Mat_Bur[[#This Row],[MOTIF]]="",0,Mob_Mat_Bur[[#This Row],[MONTANT HTVA REALISE]])</f>
        <v>0</v>
      </c>
      <c r="J269" s="32"/>
      <c r="L269" s="55">
        <f t="shared" si="4"/>
        <v>0</v>
      </c>
    </row>
    <row r="270" spans="1:12" ht="15.75" thickBot="1">
      <c r="A270" s="204" t="str">
        <f>IF(ISBLANK(Mob_Mat_Bur[[#This Row],[DATE]]),"",ROW(Mob_Mat_Bur[[#This Row],[NUM]])-ROW($A$19))</f>
        <v/>
      </c>
      <c r="B270" s="33"/>
      <c r="C270" s="98" t="str">
        <f>IF(ISBLANK(Mob_Mat_Bur[[#This Row],[DATE]]),"",ROW(Mob_Mat_Bur[[#This Row],[NUM]])-ROW($A$19))</f>
        <v/>
      </c>
      <c r="D270" s="99"/>
      <c r="E270" s="98"/>
      <c r="F270" s="95"/>
      <c r="G270" s="27"/>
      <c r="H270" s="105"/>
      <c r="I270" s="111">
        <f>IF(Mob_Mat_Bur[[#This Row],[MOTIF]]="",0,Mob_Mat_Bur[[#This Row],[MONTANT HTVA REALISE]])</f>
        <v>0</v>
      </c>
      <c r="J270" s="32"/>
      <c r="L270" s="55">
        <f t="shared" si="4"/>
        <v>0</v>
      </c>
    </row>
    <row r="271" spans="1:12" ht="15.75" thickBot="1">
      <c r="A271" s="204" t="str">
        <f>IF(ISBLANK(Mob_Mat_Bur[[#This Row],[DATE]]),"",ROW(Mob_Mat_Bur[[#This Row],[NUM]])-ROW($A$19))</f>
        <v/>
      </c>
      <c r="B271" s="33"/>
      <c r="C271" s="98" t="str">
        <f>IF(ISBLANK(Mob_Mat_Bur[[#This Row],[DATE]]),"",ROW(Mob_Mat_Bur[[#This Row],[NUM]])-ROW($A$19))</f>
        <v/>
      </c>
      <c r="D271" s="99"/>
      <c r="E271" s="98"/>
      <c r="F271" s="95"/>
      <c r="G271" s="27"/>
      <c r="H271" s="105"/>
      <c r="I271" s="111">
        <f>IF(Mob_Mat_Bur[[#This Row],[MOTIF]]="",0,Mob_Mat_Bur[[#This Row],[MONTANT HTVA REALISE]])</f>
        <v>0</v>
      </c>
      <c r="J271" s="32"/>
      <c r="L271" s="55">
        <f t="shared" si="4"/>
        <v>0</v>
      </c>
    </row>
    <row r="272" spans="1:12" ht="15.75" thickBot="1">
      <c r="A272" s="204" t="str">
        <f>IF(ISBLANK(Mob_Mat_Bur[[#This Row],[DATE]]),"",ROW(Mob_Mat_Bur[[#This Row],[NUM]])-ROW($A$19))</f>
        <v/>
      </c>
      <c r="B272" s="33"/>
      <c r="C272" s="98" t="str">
        <f>IF(ISBLANK(Mob_Mat_Bur[[#This Row],[DATE]]),"",ROW(Mob_Mat_Bur[[#This Row],[NUM]])-ROW($A$19))</f>
        <v/>
      </c>
      <c r="D272" s="99"/>
      <c r="E272" s="98"/>
      <c r="F272" s="95"/>
      <c r="G272" s="27"/>
      <c r="H272" s="105"/>
      <c r="I272" s="111">
        <f>IF(Mob_Mat_Bur[[#This Row],[MOTIF]]="",0,Mob_Mat_Bur[[#This Row],[MONTANT HTVA REALISE]])</f>
        <v>0</v>
      </c>
      <c r="J272" s="32"/>
      <c r="L272" s="55">
        <f t="shared" si="4"/>
        <v>0</v>
      </c>
    </row>
    <row r="273" spans="1:12" ht="15.75" thickBot="1">
      <c r="A273" s="204" t="str">
        <f>IF(ISBLANK(Mob_Mat_Bur[[#This Row],[DATE]]),"",ROW(Mob_Mat_Bur[[#This Row],[NUM]])-ROW($A$19))</f>
        <v/>
      </c>
      <c r="B273" s="33"/>
      <c r="C273" s="98" t="str">
        <f>IF(ISBLANK(Mob_Mat_Bur[[#This Row],[DATE]]),"",ROW(Mob_Mat_Bur[[#This Row],[NUM]])-ROW($A$19))</f>
        <v/>
      </c>
      <c r="D273" s="99"/>
      <c r="E273" s="98"/>
      <c r="F273" s="95"/>
      <c r="G273" s="27"/>
      <c r="H273" s="105"/>
      <c r="I273" s="111">
        <f>IF(Mob_Mat_Bur[[#This Row],[MOTIF]]="",0,Mob_Mat_Bur[[#This Row],[MONTANT HTVA REALISE]])</f>
        <v>0</v>
      </c>
      <c r="J273" s="32"/>
      <c r="L273" s="55">
        <f t="shared" si="4"/>
        <v>0</v>
      </c>
    </row>
    <row r="274" spans="1:12" ht="15.75" thickBot="1">
      <c r="A274" s="204" t="str">
        <f>IF(ISBLANK(Mob_Mat_Bur[[#This Row],[DATE]]),"",ROW(Mob_Mat_Bur[[#This Row],[NUM]])-ROW($A$19))</f>
        <v/>
      </c>
      <c r="B274" s="33"/>
      <c r="C274" s="98" t="str">
        <f>IF(ISBLANK(Mob_Mat_Bur[[#This Row],[DATE]]),"",ROW(Mob_Mat_Bur[[#This Row],[NUM]])-ROW($A$19))</f>
        <v/>
      </c>
      <c r="D274" s="99"/>
      <c r="E274" s="98"/>
      <c r="F274" s="95"/>
      <c r="G274" s="27"/>
      <c r="H274" s="105"/>
      <c r="I274" s="111">
        <f>IF(Mob_Mat_Bur[[#This Row],[MOTIF]]="",0,Mob_Mat_Bur[[#This Row],[MONTANT HTVA REALISE]])</f>
        <v>0</v>
      </c>
      <c r="J274" s="32"/>
      <c r="L274" s="55">
        <f t="shared" si="4"/>
        <v>0</v>
      </c>
    </row>
    <row r="275" spans="1:12" ht="15.75" thickBot="1">
      <c r="A275" s="204" t="str">
        <f>IF(ISBLANK(Mob_Mat_Bur[[#This Row],[DATE]]),"",ROW(Mob_Mat_Bur[[#This Row],[NUM]])-ROW($A$19))</f>
        <v/>
      </c>
      <c r="B275" s="33"/>
      <c r="C275" s="98" t="str">
        <f>IF(ISBLANK(Mob_Mat_Bur[[#This Row],[DATE]]),"",ROW(Mob_Mat_Bur[[#This Row],[NUM]])-ROW($A$19))</f>
        <v/>
      </c>
      <c r="D275" s="99"/>
      <c r="E275" s="98"/>
      <c r="F275" s="95"/>
      <c r="G275" s="27"/>
      <c r="H275" s="105"/>
      <c r="I275" s="111">
        <f>IF(Mob_Mat_Bur[[#This Row],[MOTIF]]="",0,Mob_Mat_Bur[[#This Row],[MONTANT HTVA REALISE]])</f>
        <v>0</v>
      </c>
      <c r="J275" s="32"/>
      <c r="L275" s="55">
        <f t="shared" si="4"/>
        <v>0</v>
      </c>
    </row>
    <row r="276" spans="1:12" ht="15.75" thickBot="1">
      <c r="A276" s="204" t="str">
        <f>IF(ISBLANK(Mob_Mat_Bur[[#This Row],[DATE]]),"",ROW(Mob_Mat_Bur[[#This Row],[NUM]])-ROW($A$19))</f>
        <v/>
      </c>
      <c r="B276" s="33"/>
      <c r="C276" s="98" t="str">
        <f>IF(ISBLANK(Mob_Mat_Bur[[#This Row],[DATE]]),"",ROW(Mob_Mat_Bur[[#This Row],[NUM]])-ROW($A$19))</f>
        <v/>
      </c>
      <c r="D276" s="99"/>
      <c r="E276" s="98"/>
      <c r="F276" s="95"/>
      <c r="G276" s="27"/>
      <c r="H276" s="105"/>
      <c r="I276" s="111">
        <f>IF(Mob_Mat_Bur[[#This Row],[MOTIF]]="",0,Mob_Mat_Bur[[#This Row],[MONTANT HTVA REALISE]])</f>
        <v>0</v>
      </c>
      <c r="J276" s="32"/>
      <c r="L276" s="55">
        <f t="shared" si="4"/>
        <v>0</v>
      </c>
    </row>
    <row r="277" spans="1:12" ht="15.75" thickBot="1">
      <c r="A277" s="204" t="str">
        <f>IF(ISBLANK(Mob_Mat_Bur[[#This Row],[DATE]]),"",ROW(Mob_Mat_Bur[[#This Row],[NUM]])-ROW($A$19))</f>
        <v/>
      </c>
      <c r="B277" s="33"/>
      <c r="C277" s="98" t="str">
        <f>IF(ISBLANK(Mob_Mat_Bur[[#This Row],[DATE]]),"",ROW(Mob_Mat_Bur[[#This Row],[NUM]])-ROW($A$19))</f>
        <v/>
      </c>
      <c r="D277" s="99"/>
      <c r="E277" s="98"/>
      <c r="F277" s="95"/>
      <c r="G277" s="27"/>
      <c r="H277" s="105"/>
      <c r="I277" s="111">
        <f>IF(Mob_Mat_Bur[[#This Row],[MOTIF]]="",0,Mob_Mat_Bur[[#This Row],[MONTANT HTVA REALISE]])</f>
        <v>0</v>
      </c>
      <c r="J277" s="32"/>
      <c r="L277" s="55">
        <f t="shared" si="4"/>
        <v>0</v>
      </c>
    </row>
    <row r="278" spans="1:12" ht="15.75" thickBot="1">
      <c r="A278" s="204" t="str">
        <f>IF(ISBLANK(Mob_Mat_Bur[[#This Row],[DATE]]),"",ROW(Mob_Mat_Bur[[#This Row],[NUM]])-ROW($A$19))</f>
        <v/>
      </c>
      <c r="B278" s="33"/>
      <c r="C278" s="98" t="str">
        <f>IF(ISBLANK(Mob_Mat_Bur[[#This Row],[DATE]]),"",ROW(Mob_Mat_Bur[[#This Row],[NUM]])-ROW($A$19))</f>
        <v/>
      </c>
      <c r="D278" s="99"/>
      <c r="E278" s="98"/>
      <c r="F278" s="95"/>
      <c r="G278" s="27"/>
      <c r="H278" s="105"/>
      <c r="I278" s="111">
        <f>IF(Mob_Mat_Bur[[#This Row],[MOTIF]]="",0,Mob_Mat_Bur[[#This Row],[MONTANT HTVA REALISE]])</f>
        <v>0</v>
      </c>
      <c r="J278" s="32"/>
      <c r="L278" s="55">
        <f t="shared" ref="L278:L341" si="5">+F278-I278</f>
        <v>0</v>
      </c>
    </row>
    <row r="279" spans="1:12" ht="15.75" thickBot="1">
      <c r="A279" s="204" t="str">
        <f>IF(ISBLANK(Mob_Mat_Bur[[#This Row],[DATE]]),"",ROW(Mob_Mat_Bur[[#This Row],[NUM]])-ROW($A$19))</f>
        <v/>
      </c>
      <c r="B279" s="33"/>
      <c r="C279" s="98" t="str">
        <f>IF(ISBLANK(Mob_Mat_Bur[[#This Row],[DATE]]),"",ROW(Mob_Mat_Bur[[#This Row],[NUM]])-ROW($A$19))</f>
        <v/>
      </c>
      <c r="D279" s="99"/>
      <c r="E279" s="98"/>
      <c r="F279" s="95"/>
      <c r="G279" s="27"/>
      <c r="H279" s="105"/>
      <c r="I279" s="111">
        <f>IF(Mob_Mat_Bur[[#This Row],[MOTIF]]="",0,Mob_Mat_Bur[[#This Row],[MONTANT HTVA REALISE]])</f>
        <v>0</v>
      </c>
      <c r="J279" s="32"/>
      <c r="L279" s="55">
        <f t="shared" si="5"/>
        <v>0</v>
      </c>
    </row>
    <row r="280" spans="1:12" ht="15.75" thickBot="1">
      <c r="A280" s="204" t="str">
        <f>IF(ISBLANK(Mob_Mat_Bur[[#This Row],[DATE]]),"",ROW(Mob_Mat_Bur[[#This Row],[NUM]])-ROW($A$19))</f>
        <v/>
      </c>
      <c r="B280" s="33"/>
      <c r="C280" s="98" t="str">
        <f>IF(ISBLANK(Mob_Mat_Bur[[#This Row],[DATE]]),"",ROW(Mob_Mat_Bur[[#This Row],[NUM]])-ROW($A$19))</f>
        <v/>
      </c>
      <c r="D280" s="99"/>
      <c r="E280" s="98"/>
      <c r="F280" s="95"/>
      <c r="G280" s="27"/>
      <c r="H280" s="105"/>
      <c r="I280" s="111">
        <f>IF(Mob_Mat_Bur[[#This Row],[MOTIF]]="",0,Mob_Mat_Bur[[#This Row],[MONTANT HTVA REALISE]])</f>
        <v>0</v>
      </c>
      <c r="J280" s="32"/>
      <c r="L280" s="55">
        <f t="shared" si="5"/>
        <v>0</v>
      </c>
    </row>
    <row r="281" spans="1:12" ht="15.75" thickBot="1">
      <c r="A281" s="204" t="str">
        <f>IF(ISBLANK(Mob_Mat_Bur[[#This Row],[DATE]]),"",ROW(Mob_Mat_Bur[[#This Row],[NUM]])-ROW($A$19))</f>
        <v/>
      </c>
      <c r="B281" s="33"/>
      <c r="C281" s="98" t="str">
        <f>IF(ISBLANK(Mob_Mat_Bur[[#This Row],[DATE]]),"",ROW(Mob_Mat_Bur[[#This Row],[NUM]])-ROW($A$19))</f>
        <v/>
      </c>
      <c r="D281" s="99"/>
      <c r="E281" s="98"/>
      <c r="F281" s="95"/>
      <c r="G281" s="27"/>
      <c r="H281" s="105"/>
      <c r="I281" s="111">
        <f>IF(Mob_Mat_Bur[[#This Row],[MOTIF]]="",0,Mob_Mat_Bur[[#This Row],[MONTANT HTVA REALISE]])</f>
        <v>0</v>
      </c>
      <c r="J281" s="32"/>
      <c r="L281" s="55">
        <f t="shared" si="5"/>
        <v>0</v>
      </c>
    </row>
    <row r="282" spans="1:12" ht="15.75" thickBot="1">
      <c r="A282" s="204" t="str">
        <f>IF(ISBLANK(Mob_Mat_Bur[[#This Row],[DATE]]),"",ROW(Mob_Mat_Bur[[#This Row],[NUM]])-ROW($A$19))</f>
        <v/>
      </c>
      <c r="B282" s="33"/>
      <c r="C282" s="98" t="str">
        <f>IF(ISBLANK(Mob_Mat_Bur[[#This Row],[DATE]]),"",ROW(Mob_Mat_Bur[[#This Row],[NUM]])-ROW($A$19))</f>
        <v/>
      </c>
      <c r="D282" s="99"/>
      <c r="E282" s="98"/>
      <c r="F282" s="95"/>
      <c r="G282" s="27"/>
      <c r="H282" s="105"/>
      <c r="I282" s="111">
        <f>IF(Mob_Mat_Bur[[#This Row],[MOTIF]]="",0,Mob_Mat_Bur[[#This Row],[MONTANT HTVA REALISE]])</f>
        <v>0</v>
      </c>
      <c r="J282" s="32"/>
      <c r="L282" s="55">
        <f t="shared" si="5"/>
        <v>0</v>
      </c>
    </row>
    <row r="283" spans="1:12" ht="15.75" thickBot="1">
      <c r="A283" s="204" t="str">
        <f>IF(ISBLANK(Mob_Mat_Bur[[#This Row],[DATE]]),"",ROW(Mob_Mat_Bur[[#This Row],[NUM]])-ROW($A$19))</f>
        <v/>
      </c>
      <c r="B283" s="33"/>
      <c r="C283" s="98" t="str">
        <f>IF(ISBLANK(Mob_Mat_Bur[[#This Row],[DATE]]),"",ROW(Mob_Mat_Bur[[#This Row],[NUM]])-ROW($A$19))</f>
        <v/>
      </c>
      <c r="D283" s="99"/>
      <c r="E283" s="98"/>
      <c r="F283" s="95"/>
      <c r="G283" s="27"/>
      <c r="H283" s="105"/>
      <c r="I283" s="111">
        <f>IF(Mob_Mat_Bur[[#This Row],[MOTIF]]="",0,Mob_Mat_Bur[[#This Row],[MONTANT HTVA REALISE]])</f>
        <v>0</v>
      </c>
      <c r="J283" s="32"/>
      <c r="L283" s="55">
        <f t="shared" si="5"/>
        <v>0</v>
      </c>
    </row>
    <row r="284" spans="1:12" ht="15.75" thickBot="1">
      <c r="A284" s="204" t="str">
        <f>IF(ISBLANK(Mob_Mat_Bur[[#This Row],[DATE]]),"",ROW(Mob_Mat_Bur[[#This Row],[NUM]])-ROW($A$19))</f>
        <v/>
      </c>
      <c r="B284" s="33"/>
      <c r="C284" s="98" t="str">
        <f>IF(ISBLANK(Mob_Mat_Bur[[#This Row],[DATE]]),"",ROW(Mob_Mat_Bur[[#This Row],[NUM]])-ROW($A$19))</f>
        <v/>
      </c>
      <c r="D284" s="99"/>
      <c r="E284" s="98"/>
      <c r="F284" s="95"/>
      <c r="G284" s="27"/>
      <c r="H284" s="105"/>
      <c r="I284" s="111">
        <f>IF(Mob_Mat_Bur[[#This Row],[MOTIF]]="",0,Mob_Mat_Bur[[#This Row],[MONTANT HTVA REALISE]])</f>
        <v>0</v>
      </c>
      <c r="J284" s="32"/>
      <c r="L284" s="55">
        <f t="shared" si="5"/>
        <v>0</v>
      </c>
    </row>
    <row r="285" spans="1:12" ht="15.75" thickBot="1">
      <c r="A285" s="204" t="str">
        <f>IF(ISBLANK(Mob_Mat_Bur[[#This Row],[DATE]]),"",ROW(Mob_Mat_Bur[[#This Row],[NUM]])-ROW($A$19))</f>
        <v/>
      </c>
      <c r="B285" s="33"/>
      <c r="C285" s="98" t="str">
        <f>IF(ISBLANK(Mob_Mat_Bur[[#This Row],[DATE]]),"",ROW(Mob_Mat_Bur[[#This Row],[NUM]])-ROW($A$19))</f>
        <v/>
      </c>
      <c r="D285" s="99"/>
      <c r="E285" s="98"/>
      <c r="F285" s="95"/>
      <c r="G285" s="27"/>
      <c r="H285" s="105"/>
      <c r="I285" s="111">
        <f>IF(Mob_Mat_Bur[[#This Row],[MOTIF]]="",0,Mob_Mat_Bur[[#This Row],[MONTANT HTVA REALISE]])</f>
        <v>0</v>
      </c>
      <c r="J285" s="32"/>
      <c r="L285" s="55">
        <f t="shared" si="5"/>
        <v>0</v>
      </c>
    </row>
    <row r="286" spans="1:12" ht="15.75" thickBot="1">
      <c r="A286" s="204" t="str">
        <f>IF(ISBLANK(Mob_Mat_Bur[[#This Row],[DATE]]),"",ROW(Mob_Mat_Bur[[#This Row],[NUM]])-ROW($A$19))</f>
        <v/>
      </c>
      <c r="B286" s="33"/>
      <c r="C286" s="98" t="str">
        <f>IF(ISBLANK(Mob_Mat_Bur[[#This Row],[DATE]]),"",ROW(Mob_Mat_Bur[[#This Row],[NUM]])-ROW($A$19))</f>
        <v/>
      </c>
      <c r="D286" s="99"/>
      <c r="E286" s="98"/>
      <c r="F286" s="95"/>
      <c r="G286" s="27"/>
      <c r="H286" s="105"/>
      <c r="I286" s="111">
        <f>IF(Mob_Mat_Bur[[#This Row],[MOTIF]]="",0,Mob_Mat_Bur[[#This Row],[MONTANT HTVA REALISE]])</f>
        <v>0</v>
      </c>
      <c r="J286" s="32"/>
      <c r="L286" s="55">
        <f t="shared" si="5"/>
        <v>0</v>
      </c>
    </row>
    <row r="287" spans="1:12" ht="15.75" thickBot="1">
      <c r="A287" s="204" t="str">
        <f>IF(ISBLANK(Mob_Mat_Bur[[#This Row],[DATE]]),"",ROW(Mob_Mat_Bur[[#This Row],[NUM]])-ROW($A$19))</f>
        <v/>
      </c>
      <c r="B287" s="33"/>
      <c r="C287" s="98" t="str">
        <f>IF(ISBLANK(Mob_Mat_Bur[[#This Row],[DATE]]),"",ROW(Mob_Mat_Bur[[#This Row],[NUM]])-ROW($A$19))</f>
        <v/>
      </c>
      <c r="D287" s="99"/>
      <c r="E287" s="98"/>
      <c r="F287" s="95"/>
      <c r="G287" s="27"/>
      <c r="H287" s="105"/>
      <c r="I287" s="111">
        <f>IF(Mob_Mat_Bur[[#This Row],[MOTIF]]="",0,Mob_Mat_Bur[[#This Row],[MONTANT HTVA REALISE]])</f>
        <v>0</v>
      </c>
      <c r="J287" s="32"/>
      <c r="L287" s="55">
        <f t="shared" si="5"/>
        <v>0</v>
      </c>
    </row>
    <row r="288" spans="1:12" ht="15.75" thickBot="1">
      <c r="A288" s="204" t="str">
        <f>IF(ISBLANK(Mob_Mat_Bur[[#This Row],[DATE]]),"",ROW(Mob_Mat_Bur[[#This Row],[NUM]])-ROW($A$19))</f>
        <v/>
      </c>
      <c r="B288" s="33"/>
      <c r="C288" s="98" t="str">
        <f>IF(ISBLANK(Mob_Mat_Bur[[#This Row],[DATE]]),"",ROW(Mob_Mat_Bur[[#This Row],[NUM]])-ROW($A$19))</f>
        <v/>
      </c>
      <c r="D288" s="99"/>
      <c r="E288" s="98"/>
      <c r="F288" s="95"/>
      <c r="G288" s="27"/>
      <c r="H288" s="105"/>
      <c r="I288" s="111">
        <f>IF(Mob_Mat_Bur[[#This Row],[MOTIF]]="",0,Mob_Mat_Bur[[#This Row],[MONTANT HTVA REALISE]])</f>
        <v>0</v>
      </c>
      <c r="J288" s="32"/>
      <c r="L288" s="55">
        <f t="shared" si="5"/>
        <v>0</v>
      </c>
    </row>
    <row r="289" spans="1:12" ht="15.75" thickBot="1">
      <c r="A289" s="204" t="str">
        <f>IF(ISBLANK(Mob_Mat_Bur[[#This Row],[DATE]]),"",ROW(Mob_Mat_Bur[[#This Row],[NUM]])-ROW($A$19))</f>
        <v/>
      </c>
      <c r="B289" s="33"/>
      <c r="C289" s="98" t="str">
        <f>IF(ISBLANK(Mob_Mat_Bur[[#This Row],[DATE]]),"",ROW(Mob_Mat_Bur[[#This Row],[NUM]])-ROW($A$19))</f>
        <v/>
      </c>
      <c r="D289" s="99"/>
      <c r="E289" s="98"/>
      <c r="F289" s="95"/>
      <c r="G289" s="27"/>
      <c r="H289" s="105"/>
      <c r="I289" s="111">
        <f>IF(Mob_Mat_Bur[[#This Row],[MOTIF]]="",0,Mob_Mat_Bur[[#This Row],[MONTANT HTVA REALISE]])</f>
        <v>0</v>
      </c>
      <c r="J289" s="32"/>
      <c r="L289" s="55">
        <f t="shared" si="5"/>
        <v>0</v>
      </c>
    </row>
    <row r="290" spans="1:12" ht="15.75" thickBot="1">
      <c r="A290" s="204" t="str">
        <f>IF(ISBLANK(Mob_Mat_Bur[[#This Row],[DATE]]),"",ROW(Mob_Mat_Bur[[#This Row],[NUM]])-ROW($A$19))</f>
        <v/>
      </c>
      <c r="B290" s="33"/>
      <c r="C290" s="98" t="str">
        <f>IF(ISBLANK(Mob_Mat_Bur[[#This Row],[DATE]]),"",ROW(Mob_Mat_Bur[[#This Row],[NUM]])-ROW($A$19))</f>
        <v/>
      </c>
      <c r="D290" s="99"/>
      <c r="E290" s="98"/>
      <c r="F290" s="95"/>
      <c r="G290" s="27"/>
      <c r="H290" s="105"/>
      <c r="I290" s="111">
        <f>IF(Mob_Mat_Bur[[#This Row],[MOTIF]]="",0,Mob_Mat_Bur[[#This Row],[MONTANT HTVA REALISE]])</f>
        <v>0</v>
      </c>
      <c r="J290" s="32"/>
      <c r="L290" s="55">
        <f t="shared" si="5"/>
        <v>0</v>
      </c>
    </row>
    <row r="291" spans="1:12" ht="15.75" thickBot="1">
      <c r="A291" s="204" t="str">
        <f>IF(ISBLANK(Mob_Mat_Bur[[#This Row],[DATE]]),"",ROW(Mob_Mat_Bur[[#This Row],[NUM]])-ROW($A$19))</f>
        <v/>
      </c>
      <c r="B291" s="33"/>
      <c r="C291" s="98" t="str">
        <f>IF(ISBLANK(Mob_Mat_Bur[[#This Row],[DATE]]),"",ROW(Mob_Mat_Bur[[#This Row],[NUM]])-ROW($A$19))</f>
        <v/>
      </c>
      <c r="D291" s="99"/>
      <c r="E291" s="98"/>
      <c r="F291" s="95"/>
      <c r="G291" s="27"/>
      <c r="H291" s="105"/>
      <c r="I291" s="111">
        <f>IF(Mob_Mat_Bur[[#This Row],[MOTIF]]="",0,Mob_Mat_Bur[[#This Row],[MONTANT HTVA REALISE]])</f>
        <v>0</v>
      </c>
      <c r="J291" s="32"/>
      <c r="L291" s="55">
        <f t="shared" si="5"/>
        <v>0</v>
      </c>
    </row>
    <row r="292" spans="1:12" ht="15.75" thickBot="1">
      <c r="A292" s="204" t="str">
        <f>IF(ISBLANK(Mob_Mat_Bur[[#This Row],[DATE]]),"",ROW(Mob_Mat_Bur[[#This Row],[NUM]])-ROW($A$19))</f>
        <v/>
      </c>
      <c r="B292" s="33"/>
      <c r="C292" s="98" t="str">
        <f>IF(ISBLANK(Mob_Mat_Bur[[#This Row],[DATE]]),"",ROW(Mob_Mat_Bur[[#This Row],[NUM]])-ROW($A$19))</f>
        <v/>
      </c>
      <c r="D292" s="99"/>
      <c r="E292" s="98"/>
      <c r="F292" s="95"/>
      <c r="G292" s="27"/>
      <c r="H292" s="105"/>
      <c r="I292" s="111">
        <f>IF(Mob_Mat_Bur[[#This Row],[MOTIF]]="",0,Mob_Mat_Bur[[#This Row],[MONTANT HTVA REALISE]])</f>
        <v>0</v>
      </c>
      <c r="J292" s="32"/>
      <c r="L292" s="55">
        <f t="shared" si="5"/>
        <v>0</v>
      </c>
    </row>
    <row r="293" spans="1:12" ht="15.75" thickBot="1">
      <c r="A293" s="204" t="str">
        <f>IF(ISBLANK(Mob_Mat_Bur[[#This Row],[DATE]]),"",ROW(Mob_Mat_Bur[[#This Row],[NUM]])-ROW($A$19))</f>
        <v/>
      </c>
      <c r="B293" s="33"/>
      <c r="C293" s="98" t="str">
        <f>IF(ISBLANK(Mob_Mat_Bur[[#This Row],[DATE]]),"",ROW(Mob_Mat_Bur[[#This Row],[NUM]])-ROW($A$19))</f>
        <v/>
      </c>
      <c r="D293" s="99"/>
      <c r="E293" s="98"/>
      <c r="F293" s="95"/>
      <c r="G293" s="27"/>
      <c r="H293" s="105"/>
      <c r="I293" s="111">
        <f>IF(Mob_Mat_Bur[[#This Row],[MOTIF]]="",0,Mob_Mat_Bur[[#This Row],[MONTANT HTVA REALISE]])</f>
        <v>0</v>
      </c>
      <c r="J293" s="32"/>
      <c r="L293" s="55">
        <f t="shared" si="5"/>
        <v>0</v>
      </c>
    </row>
    <row r="294" spans="1:12" ht="15.75" thickBot="1">
      <c r="A294" s="204" t="str">
        <f>IF(ISBLANK(Mob_Mat_Bur[[#This Row],[DATE]]),"",ROW(Mob_Mat_Bur[[#This Row],[NUM]])-ROW($A$19))</f>
        <v/>
      </c>
      <c r="B294" s="33"/>
      <c r="C294" s="98" t="str">
        <f>IF(ISBLANK(Mob_Mat_Bur[[#This Row],[DATE]]),"",ROW(Mob_Mat_Bur[[#This Row],[NUM]])-ROW($A$19))</f>
        <v/>
      </c>
      <c r="D294" s="99"/>
      <c r="E294" s="98"/>
      <c r="F294" s="95"/>
      <c r="G294" s="27"/>
      <c r="H294" s="105"/>
      <c r="I294" s="111">
        <f>IF(Mob_Mat_Bur[[#This Row],[MOTIF]]="",0,Mob_Mat_Bur[[#This Row],[MONTANT HTVA REALISE]])</f>
        <v>0</v>
      </c>
      <c r="J294" s="32"/>
      <c r="L294" s="55">
        <f t="shared" si="5"/>
        <v>0</v>
      </c>
    </row>
    <row r="295" spans="1:12" ht="15.75" thickBot="1">
      <c r="A295" s="204" t="str">
        <f>IF(ISBLANK(Mob_Mat_Bur[[#This Row],[DATE]]),"",ROW(Mob_Mat_Bur[[#This Row],[NUM]])-ROW($A$19))</f>
        <v/>
      </c>
      <c r="B295" s="33"/>
      <c r="C295" s="98" t="str">
        <f>IF(ISBLANK(Mob_Mat_Bur[[#This Row],[DATE]]),"",ROW(Mob_Mat_Bur[[#This Row],[NUM]])-ROW($A$19))</f>
        <v/>
      </c>
      <c r="D295" s="99"/>
      <c r="E295" s="98"/>
      <c r="F295" s="95"/>
      <c r="G295" s="27"/>
      <c r="H295" s="105"/>
      <c r="I295" s="111">
        <f>IF(Mob_Mat_Bur[[#This Row],[MOTIF]]="",0,Mob_Mat_Bur[[#This Row],[MONTANT HTVA REALISE]])</f>
        <v>0</v>
      </c>
      <c r="J295" s="32"/>
      <c r="L295" s="55">
        <f t="shared" si="5"/>
        <v>0</v>
      </c>
    </row>
    <row r="296" spans="1:12" ht="15.75" thickBot="1">
      <c r="A296" s="204" t="str">
        <f>IF(ISBLANK(Mob_Mat_Bur[[#This Row],[DATE]]),"",ROW(Mob_Mat_Bur[[#This Row],[NUM]])-ROW($A$19))</f>
        <v/>
      </c>
      <c r="B296" s="33"/>
      <c r="C296" s="98" t="str">
        <f>IF(ISBLANK(Mob_Mat_Bur[[#This Row],[DATE]]),"",ROW(Mob_Mat_Bur[[#This Row],[NUM]])-ROW($A$19))</f>
        <v/>
      </c>
      <c r="D296" s="99"/>
      <c r="E296" s="98"/>
      <c r="F296" s="95"/>
      <c r="G296" s="27"/>
      <c r="H296" s="105"/>
      <c r="I296" s="111">
        <f>IF(Mob_Mat_Bur[[#This Row],[MOTIF]]="",0,Mob_Mat_Bur[[#This Row],[MONTANT HTVA REALISE]])</f>
        <v>0</v>
      </c>
      <c r="J296" s="32"/>
      <c r="L296" s="55">
        <f t="shared" si="5"/>
        <v>0</v>
      </c>
    </row>
    <row r="297" spans="1:12" ht="15.75" thickBot="1">
      <c r="A297" s="204" t="str">
        <f>IF(ISBLANK(Mob_Mat_Bur[[#This Row],[DATE]]),"",ROW(Mob_Mat_Bur[[#This Row],[NUM]])-ROW($A$19))</f>
        <v/>
      </c>
      <c r="B297" s="33"/>
      <c r="C297" s="98" t="str">
        <f>IF(ISBLANK(Mob_Mat_Bur[[#This Row],[DATE]]),"",ROW(Mob_Mat_Bur[[#This Row],[NUM]])-ROW($A$19))</f>
        <v/>
      </c>
      <c r="D297" s="99"/>
      <c r="E297" s="98"/>
      <c r="F297" s="95"/>
      <c r="G297" s="27"/>
      <c r="H297" s="105"/>
      <c r="I297" s="111">
        <f>IF(Mob_Mat_Bur[[#This Row],[MOTIF]]="",0,Mob_Mat_Bur[[#This Row],[MONTANT HTVA REALISE]])</f>
        <v>0</v>
      </c>
      <c r="J297" s="32"/>
      <c r="L297" s="55">
        <f t="shared" si="5"/>
        <v>0</v>
      </c>
    </row>
    <row r="298" spans="1:12" ht="15.75" thickBot="1">
      <c r="A298" s="204" t="str">
        <f>IF(ISBLANK(Mob_Mat_Bur[[#This Row],[DATE]]),"",ROW(Mob_Mat_Bur[[#This Row],[NUM]])-ROW($A$19))</f>
        <v/>
      </c>
      <c r="B298" s="33"/>
      <c r="C298" s="98" t="str">
        <f>IF(ISBLANK(Mob_Mat_Bur[[#This Row],[DATE]]),"",ROW(Mob_Mat_Bur[[#This Row],[NUM]])-ROW($A$19))</f>
        <v/>
      </c>
      <c r="D298" s="99"/>
      <c r="E298" s="98"/>
      <c r="F298" s="95"/>
      <c r="G298" s="27"/>
      <c r="H298" s="105"/>
      <c r="I298" s="111">
        <f>IF(Mob_Mat_Bur[[#This Row],[MOTIF]]="",0,Mob_Mat_Bur[[#This Row],[MONTANT HTVA REALISE]])</f>
        <v>0</v>
      </c>
      <c r="J298" s="32"/>
      <c r="L298" s="55">
        <f t="shared" si="5"/>
        <v>0</v>
      </c>
    </row>
    <row r="299" spans="1:12" ht="15.75" thickBot="1">
      <c r="A299" s="204" t="str">
        <f>IF(ISBLANK(Mob_Mat_Bur[[#This Row],[DATE]]),"",ROW(Mob_Mat_Bur[[#This Row],[NUM]])-ROW($A$19))</f>
        <v/>
      </c>
      <c r="B299" s="33"/>
      <c r="C299" s="98" t="str">
        <f>IF(ISBLANK(Mob_Mat_Bur[[#This Row],[DATE]]),"",ROW(Mob_Mat_Bur[[#This Row],[NUM]])-ROW($A$19))</f>
        <v/>
      </c>
      <c r="D299" s="99"/>
      <c r="E299" s="98"/>
      <c r="F299" s="95"/>
      <c r="G299" s="27"/>
      <c r="H299" s="105"/>
      <c r="I299" s="111">
        <f>IF(Mob_Mat_Bur[[#This Row],[MOTIF]]="",0,Mob_Mat_Bur[[#This Row],[MONTANT HTVA REALISE]])</f>
        <v>0</v>
      </c>
      <c r="J299" s="32"/>
      <c r="L299" s="55">
        <f t="shared" si="5"/>
        <v>0</v>
      </c>
    </row>
    <row r="300" spans="1:12" ht="15.75" thickBot="1">
      <c r="A300" s="204" t="str">
        <f>IF(ISBLANK(Mob_Mat_Bur[[#This Row],[DATE]]),"",ROW(Mob_Mat_Bur[[#This Row],[NUM]])-ROW($A$19))</f>
        <v/>
      </c>
      <c r="B300" s="33"/>
      <c r="C300" s="98" t="str">
        <f>IF(ISBLANK(Mob_Mat_Bur[[#This Row],[DATE]]),"",ROW(Mob_Mat_Bur[[#This Row],[NUM]])-ROW($A$19))</f>
        <v/>
      </c>
      <c r="D300" s="99"/>
      <c r="E300" s="98"/>
      <c r="F300" s="95"/>
      <c r="G300" s="27"/>
      <c r="H300" s="105"/>
      <c r="I300" s="111">
        <f>IF(Mob_Mat_Bur[[#This Row],[MOTIF]]="",0,Mob_Mat_Bur[[#This Row],[MONTANT HTVA REALISE]])</f>
        <v>0</v>
      </c>
      <c r="J300" s="32"/>
      <c r="L300" s="55">
        <f t="shared" si="5"/>
        <v>0</v>
      </c>
    </row>
    <row r="301" spans="1:12" ht="15.75" thickBot="1">
      <c r="A301" s="204" t="str">
        <f>IF(ISBLANK(Mob_Mat_Bur[[#This Row],[DATE]]),"",ROW(Mob_Mat_Bur[[#This Row],[NUM]])-ROW($A$19))</f>
        <v/>
      </c>
      <c r="B301" s="33"/>
      <c r="C301" s="98" t="str">
        <f>IF(ISBLANK(Mob_Mat_Bur[[#This Row],[DATE]]),"",ROW(Mob_Mat_Bur[[#This Row],[NUM]])-ROW($A$19))</f>
        <v/>
      </c>
      <c r="D301" s="99"/>
      <c r="E301" s="98"/>
      <c r="F301" s="95"/>
      <c r="G301" s="27"/>
      <c r="H301" s="105"/>
      <c r="I301" s="111">
        <f>IF(Mob_Mat_Bur[[#This Row],[MOTIF]]="",0,Mob_Mat_Bur[[#This Row],[MONTANT HTVA REALISE]])</f>
        <v>0</v>
      </c>
      <c r="J301" s="32"/>
      <c r="L301" s="55">
        <f t="shared" si="5"/>
        <v>0</v>
      </c>
    </row>
    <row r="302" spans="1:12" ht="15.75" thickBot="1">
      <c r="A302" s="204" t="str">
        <f>IF(ISBLANK(Mob_Mat_Bur[[#This Row],[DATE]]),"",ROW(Mob_Mat_Bur[[#This Row],[NUM]])-ROW($A$19))</f>
        <v/>
      </c>
      <c r="B302" s="33"/>
      <c r="C302" s="98" t="str">
        <f>IF(ISBLANK(Mob_Mat_Bur[[#This Row],[DATE]]),"",ROW(Mob_Mat_Bur[[#This Row],[NUM]])-ROW($A$19))</f>
        <v/>
      </c>
      <c r="D302" s="99"/>
      <c r="E302" s="98"/>
      <c r="F302" s="95"/>
      <c r="G302" s="27"/>
      <c r="H302" s="105"/>
      <c r="I302" s="111">
        <f>IF(Mob_Mat_Bur[[#This Row],[MOTIF]]="",0,Mob_Mat_Bur[[#This Row],[MONTANT HTVA REALISE]])</f>
        <v>0</v>
      </c>
      <c r="J302" s="32"/>
      <c r="L302" s="55">
        <f t="shared" si="5"/>
        <v>0</v>
      </c>
    </row>
    <row r="303" spans="1:12" ht="15.75" thickBot="1">
      <c r="A303" s="204" t="str">
        <f>IF(ISBLANK(Mob_Mat_Bur[[#This Row],[DATE]]),"",ROW(Mob_Mat_Bur[[#This Row],[NUM]])-ROW($A$19))</f>
        <v/>
      </c>
      <c r="B303" s="33"/>
      <c r="C303" s="98" t="str">
        <f>IF(ISBLANK(Mob_Mat_Bur[[#This Row],[DATE]]),"",ROW(Mob_Mat_Bur[[#This Row],[NUM]])-ROW($A$19))</f>
        <v/>
      </c>
      <c r="D303" s="99"/>
      <c r="E303" s="98"/>
      <c r="F303" s="95"/>
      <c r="G303" s="27"/>
      <c r="H303" s="105"/>
      <c r="I303" s="111">
        <f>IF(Mob_Mat_Bur[[#This Row],[MOTIF]]="",0,Mob_Mat_Bur[[#This Row],[MONTANT HTVA REALISE]])</f>
        <v>0</v>
      </c>
      <c r="J303" s="32"/>
      <c r="L303" s="55">
        <f t="shared" si="5"/>
        <v>0</v>
      </c>
    </row>
    <row r="304" spans="1:12" ht="15.75" thickBot="1">
      <c r="A304" s="204" t="str">
        <f>IF(ISBLANK(Mob_Mat_Bur[[#This Row],[DATE]]),"",ROW(Mob_Mat_Bur[[#This Row],[NUM]])-ROW($A$19))</f>
        <v/>
      </c>
      <c r="B304" s="33"/>
      <c r="C304" s="98" t="str">
        <f>IF(ISBLANK(Mob_Mat_Bur[[#This Row],[DATE]]),"",ROW(Mob_Mat_Bur[[#This Row],[NUM]])-ROW($A$19))</f>
        <v/>
      </c>
      <c r="D304" s="99"/>
      <c r="E304" s="98"/>
      <c r="F304" s="95"/>
      <c r="G304" s="27"/>
      <c r="H304" s="105"/>
      <c r="I304" s="111">
        <f>IF(Mob_Mat_Bur[[#This Row],[MOTIF]]="",0,Mob_Mat_Bur[[#This Row],[MONTANT HTVA REALISE]])</f>
        <v>0</v>
      </c>
      <c r="J304" s="32"/>
      <c r="L304" s="55">
        <f t="shared" si="5"/>
        <v>0</v>
      </c>
    </row>
    <row r="305" spans="1:12" ht="15.75" thickBot="1">
      <c r="A305" s="204" t="str">
        <f>IF(ISBLANK(Mob_Mat_Bur[[#This Row],[DATE]]),"",ROW(Mob_Mat_Bur[[#This Row],[NUM]])-ROW($A$19))</f>
        <v/>
      </c>
      <c r="B305" s="33"/>
      <c r="C305" s="98" t="str">
        <f>IF(ISBLANK(Mob_Mat_Bur[[#This Row],[DATE]]),"",ROW(Mob_Mat_Bur[[#This Row],[NUM]])-ROW($A$19))</f>
        <v/>
      </c>
      <c r="D305" s="99"/>
      <c r="E305" s="98"/>
      <c r="F305" s="95"/>
      <c r="G305" s="27"/>
      <c r="H305" s="105"/>
      <c r="I305" s="111">
        <f>IF(Mob_Mat_Bur[[#This Row],[MOTIF]]="",0,Mob_Mat_Bur[[#This Row],[MONTANT HTVA REALISE]])</f>
        <v>0</v>
      </c>
      <c r="J305" s="32"/>
      <c r="L305" s="55">
        <f t="shared" si="5"/>
        <v>0</v>
      </c>
    </row>
    <row r="306" spans="1:12" ht="15.75" thickBot="1">
      <c r="A306" s="204" t="str">
        <f>IF(ISBLANK(Mob_Mat_Bur[[#This Row],[DATE]]),"",ROW(Mob_Mat_Bur[[#This Row],[NUM]])-ROW($A$19))</f>
        <v/>
      </c>
      <c r="B306" s="33"/>
      <c r="C306" s="98" t="str">
        <f>IF(ISBLANK(Mob_Mat_Bur[[#This Row],[DATE]]),"",ROW(Mob_Mat_Bur[[#This Row],[NUM]])-ROW($A$19))</f>
        <v/>
      </c>
      <c r="D306" s="99"/>
      <c r="E306" s="98"/>
      <c r="F306" s="95"/>
      <c r="G306" s="27"/>
      <c r="H306" s="105"/>
      <c r="I306" s="111">
        <f>IF(Mob_Mat_Bur[[#This Row],[MOTIF]]="",0,Mob_Mat_Bur[[#This Row],[MONTANT HTVA REALISE]])</f>
        <v>0</v>
      </c>
      <c r="J306" s="32"/>
      <c r="L306" s="55">
        <f t="shared" si="5"/>
        <v>0</v>
      </c>
    </row>
    <row r="307" spans="1:12" ht="15.75" thickBot="1">
      <c r="A307" s="204" t="str">
        <f>IF(ISBLANK(Mob_Mat_Bur[[#This Row],[DATE]]),"",ROW(Mob_Mat_Bur[[#This Row],[NUM]])-ROW($A$19))</f>
        <v/>
      </c>
      <c r="B307" s="33"/>
      <c r="C307" s="98" t="str">
        <f>IF(ISBLANK(Mob_Mat_Bur[[#This Row],[DATE]]),"",ROW(Mob_Mat_Bur[[#This Row],[NUM]])-ROW($A$19))</f>
        <v/>
      </c>
      <c r="D307" s="99"/>
      <c r="E307" s="98"/>
      <c r="F307" s="95"/>
      <c r="G307" s="27"/>
      <c r="H307" s="105"/>
      <c r="I307" s="111">
        <f>IF(Mob_Mat_Bur[[#This Row],[MOTIF]]="",0,Mob_Mat_Bur[[#This Row],[MONTANT HTVA REALISE]])</f>
        <v>0</v>
      </c>
      <c r="J307" s="32"/>
      <c r="L307" s="55">
        <f t="shared" si="5"/>
        <v>0</v>
      </c>
    </row>
    <row r="308" spans="1:12" ht="15.75" thickBot="1">
      <c r="A308" s="204" t="str">
        <f>IF(ISBLANK(Mob_Mat_Bur[[#This Row],[DATE]]),"",ROW(Mob_Mat_Bur[[#This Row],[NUM]])-ROW($A$19))</f>
        <v/>
      </c>
      <c r="B308" s="33"/>
      <c r="C308" s="98" t="str">
        <f>IF(ISBLANK(Mob_Mat_Bur[[#This Row],[DATE]]),"",ROW(Mob_Mat_Bur[[#This Row],[NUM]])-ROW($A$19))</f>
        <v/>
      </c>
      <c r="D308" s="99"/>
      <c r="E308" s="98"/>
      <c r="F308" s="95"/>
      <c r="G308" s="27"/>
      <c r="H308" s="105"/>
      <c r="I308" s="111">
        <f>IF(Mob_Mat_Bur[[#This Row],[MOTIF]]="",0,Mob_Mat_Bur[[#This Row],[MONTANT HTVA REALISE]])</f>
        <v>0</v>
      </c>
      <c r="J308" s="32"/>
      <c r="L308" s="55">
        <f t="shared" si="5"/>
        <v>0</v>
      </c>
    </row>
    <row r="309" spans="1:12" ht="15.75" thickBot="1">
      <c r="A309" s="204" t="str">
        <f>IF(ISBLANK(Mob_Mat_Bur[[#This Row],[DATE]]),"",ROW(Mob_Mat_Bur[[#This Row],[NUM]])-ROW($A$19))</f>
        <v/>
      </c>
      <c r="B309" s="33"/>
      <c r="C309" s="98" t="str">
        <f>IF(ISBLANK(Mob_Mat_Bur[[#This Row],[DATE]]),"",ROW(Mob_Mat_Bur[[#This Row],[NUM]])-ROW($A$19))</f>
        <v/>
      </c>
      <c r="D309" s="99"/>
      <c r="E309" s="98"/>
      <c r="F309" s="95"/>
      <c r="G309" s="27"/>
      <c r="H309" s="105"/>
      <c r="I309" s="111">
        <f>IF(Mob_Mat_Bur[[#This Row],[MOTIF]]="",0,Mob_Mat_Bur[[#This Row],[MONTANT HTVA REALISE]])</f>
        <v>0</v>
      </c>
      <c r="J309" s="32"/>
      <c r="L309" s="55">
        <f t="shared" si="5"/>
        <v>0</v>
      </c>
    </row>
    <row r="310" spans="1:12" ht="15.75" thickBot="1">
      <c r="A310" s="204" t="str">
        <f>IF(ISBLANK(Mob_Mat_Bur[[#This Row],[DATE]]),"",ROW(Mob_Mat_Bur[[#This Row],[NUM]])-ROW($A$19))</f>
        <v/>
      </c>
      <c r="B310" s="33"/>
      <c r="C310" s="98" t="str">
        <f>IF(ISBLANK(Mob_Mat_Bur[[#This Row],[DATE]]),"",ROW(Mob_Mat_Bur[[#This Row],[NUM]])-ROW($A$19))</f>
        <v/>
      </c>
      <c r="D310" s="99"/>
      <c r="E310" s="98"/>
      <c r="F310" s="95"/>
      <c r="G310" s="27"/>
      <c r="H310" s="105"/>
      <c r="I310" s="111">
        <f>IF(Mob_Mat_Bur[[#This Row],[MOTIF]]="",0,Mob_Mat_Bur[[#This Row],[MONTANT HTVA REALISE]])</f>
        <v>0</v>
      </c>
      <c r="J310" s="32"/>
      <c r="L310" s="55">
        <f t="shared" si="5"/>
        <v>0</v>
      </c>
    </row>
    <row r="311" spans="1:12" ht="15.75" thickBot="1">
      <c r="A311" s="204" t="str">
        <f>IF(ISBLANK(Mob_Mat_Bur[[#This Row],[DATE]]),"",ROW(Mob_Mat_Bur[[#This Row],[NUM]])-ROW($A$19))</f>
        <v/>
      </c>
      <c r="B311" s="33"/>
      <c r="C311" s="98" t="str">
        <f>IF(ISBLANK(Mob_Mat_Bur[[#This Row],[DATE]]),"",ROW(Mob_Mat_Bur[[#This Row],[NUM]])-ROW($A$19))</f>
        <v/>
      </c>
      <c r="D311" s="99"/>
      <c r="E311" s="98"/>
      <c r="F311" s="95"/>
      <c r="G311" s="27"/>
      <c r="H311" s="105"/>
      <c r="I311" s="111">
        <f>IF(Mob_Mat_Bur[[#This Row],[MOTIF]]="",0,Mob_Mat_Bur[[#This Row],[MONTANT HTVA REALISE]])</f>
        <v>0</v>
      </c>
      <c r="J311" s="32"/>
      <c r="L311" s="55">
        <f t="shared" si="5"/>
        <v>0</v>
      </c>
    </row>
    <row r="312" spans="1:12" ht="15.75" thickBot="1">
      <c r="A312" s="204" t="str">
        <f>IF(ISBLANK(Mob_Mat_Bur[[#This Row],[DATE]]),"",ROW(Mob_Mat_Bur[[#This Row],[NUM]])-ROW($A$19))</f>
        <v/>
      </c>
      <c r="B312" s="33"/>
      <c r="C312" s="98" t="str">
        <f>IF(ISBLANK(Mob_Mat_Bur[[#This Row],[DATE]]),"",ROW(Mob_Mat_Bur[[#This Row],[NUM]])-ROW($A$19))</f>
        <v/>
      </c>
      <c r="D312" s="99"/>
      <c r="E312" s="98"/>
      <c r="F312" s="95"/>
      <c r="G312" s="27"/>
      <c r="H312" s="105"/>
      <c r="I312" s="111">
        <f>IF(Mob_Mat_Bur[[#This Row],[MOTIF]]="",0,Mob_Mat_Bur[[#This Row],[MONTANT HTVA REALISE]])</f>
        <v>0</v>
      </c>
      <c r="J312" s="32"/>
      <c r="L312" s="55">
        <f t="shared" si="5"/>
        <v>0</v>
      </c>
    </row>
    <row r="313" spans="1:12" ht="15.75" thickBot="1">
      <c r="A313" s="204" t="str">
        <f>IF(ISBLANK(Mob_Mat_Bur[[#This Row],[DATE]]),"",ROW(Mob_Mat_Bur[[#This Row],[NUM]])-ROW($A$19))</f>
        <v/>
      </c>
      <c r="B313" s="33"/>
      <c r="C313" s="98" t="str">
        <f>IF(ISBLANK(Mob_Mat_Bur[[#This Row],[DATE]]),"",ROW(Mob_Mat_Bur[[#This Row],[NUM]])-ROW($A$19))</f>
        <v/>
      </c>
      <c r="D313" s="99"/>
      <c r="E313" s="98"/>
      <c r="F313" s="95"/>
      <c r="G313" s="27"/>
      <c r="H313" s="105"/>
      <c r="I313" s="111">
        <f>IF(Mob_Mat_Bur[[#This Row],[MOTIF]]="",0,Mob_Mat_Bur[[#This Row],[MONTANT HTVA REALISE]])</f>
        <v>0</v>
      </c>
      <c r="J313" s="32"/>
      <c r="L313" s="55">
        <f t="shared" si="5"/>
        <v>0</v>
      </c>
    </row>
    <row r="314" spans="1:12" ht="15.75" thickBot="1">
      <c r="A314" s="204" t="str">
        <f>IF(ISBLANK(Mob_Mat_Bur[[#This Row],[DATE]]),"",ROW(Mob_Mat_Bur[[#This Row],[NUM]])-ROW($A$19))</f>
        <v/>
      </c>
      <c r="B314" s="33"/>
      <c r="C314" s="98" t="str">
        <f>IF(ISBLANK(Mob_Mat_Bur[[#This Row],[DATE]]),"",ROW(Mob_Mat_Bur[[#This Row],[NUM]])-ROW($A$19))</f>
        <v/>
      </c>
      <c r="D314" s="99"/>
      <c r="E314" s="98"/>
      <c r="F314" s="95"/>
      <c r="G314" s="27"/>
      <c r="H314" s="105"/>
      <c r="I314" s="111">
        <f>IF(Mob_Mat_Bur[[#This Row],[MOTIF]]="",0,Mob_Mat_Bur[[#This Row],[MONTANT HTVA REALISE]])</f>
        <v>0</v>
      </c>
      <c r="J314" s="32"/>
      <c r="L314" s="55">
        <f t="shared" si="5"/>
        <v>0</v>
      </c>
    </row>
    <row r="315" spans="1:12" ht="15.75" thickBot="1">
      <c r="A315" s="204" t="str">
        <f>IF(ISBLANK(Mob_Mat_Bur[[#This Row],[DATE]]),"",ROW(Mob_Mat_Bur[[#This Row],[NUM]])-ROW($A$19))</f>
        <v/>
      </c>
      <c r="B315" s="33"/>
      <c r="C315" s="98" t="str">
        <f>IF(ISBLANK(Mob_Mat_Bur[[#This Row],[DATE]]),"",ROW(Mob_Mat_Bur[[#This Row],[NUM]])-ROW($A$19))</f>
        <v/>
      </c>
      <c r="D315" s="99"/>
      <c r="E315" s="98"/>
      <c r="F315" s="95"/>
      <c r="G315" s="27"/>
      <c r="H315" s="105"/>
      <c r="I315" s="111">
        <f>IF(Mob_Mat_Bur[[#This Row],[MOTIF]]="",0,Mob_Mat_Bur[[#This Row],[MONTANT HTVA REALISE]])</f>
        <v>0</v>
      </c>
      <c r="J315" s="32"/>
      <c r="L315" s="55">
        <f t="shared" si="5"/>
        <v>0</v>
      </c>
    </row>
    <row r="316" spans="1:12" ht="15.75" thickBot="1">
      <c r="A316" s="204" t="str">
        <f>IF(ISBLANK(Mob_Mat_Bur[[#This Row],[DATE]]),"",ROW(Mob_Mat_Bur[[#This Row],[NUM]])-ROW($A$19))</f>
        <v/>
      </c>
      <c r="B316" s="33"/>
      <c r="C316" s="98" t="str">
        <f>IF(ISBLANK(Mob_Mat_Bur[[#This Row],[DATE]]),"",ROW(Mob_Mat_Bur[[#This Row],[NUM]])-ROW($A$19))</f>
        <v/>
      </c>
      <c r="D316" s="99"/>
      <c r="E316" s="98"/>
      <c r="F316" s="95"/>
      <c r="G316" s="27"/>
      <c r="H316" s="105"/>
      <c r="I316" s="111">
        <f>IF(Mob_Mat_Bur[[#This Row],[MOTIF]]="",0,Mob_Mat_Bur[[#This Row],[MONTANT HTVA REALISE]])</f>
        <v>0</v>
      </c>
      <c r="J316" s="32"/>
      <c r="L316" s="55">
        <f t="shared" si="5"/>
        <v>0</v>
      </c>
    </row>
    <row r="317" spans="1:12" ht="15.75" thickBot="1">
      <c r="A317" s="204" t="str">
        <f>IF(ISBLANK(Mob_Mat_Bur[[#This Row],[DATE]]),"",ROW(Mob_Mat_Bur[[#This Row],[NUM]])-ROW($A$19))</f>
        <v/>
      </c>
      <c r="B317" s="33"/>
      <c r="C317" s="98" t="str">
        <f>IF(ISBLANK(Mob_Mat_Bur[[#This Row],[DATE]]),"",ROW(Mob_Mat_Bur[[#This Row],[NUM]])-ROW($A$19))</f>
        <v/>
      </c>
      <c r="D317" s="99"/>
      <c r="E317" s="98"/>
      <c r="F317" s="95"/>
      <c r="G317" s="27"/>
      <c r="H317" s="105"/>
      <c r="I317" s="111">
        <f>IF(Mob_Mat_Bur[[#This Row],[MOTIF]]="",0,Mob_Mat_Bur[[#This Row],[MONTANT HTVA REALISE]])</f>
        <v>0</v>
      </c>
      <c r="J317" s="32"/>
      <c r="L317" s="55">
        <f t="shared" si="5"/>
        <v>0</v>
      </c>
    </row>
    <row r="318" spans="1:12" ht="15.75" thickBot="1">
      <c r="A318" s="204" t="str">
        <f>IF(ISBLANK(Mob_Mat_Bur[[#This Row],[DATE]]),"",ROW(Mob_Mat_Bur[[#This Row],[NUM]])-ROW($A$19))</f>
        <v/>
      </c>
      <c r="B318" s="33"/>
      <c r="C318" s="98" t="str">
        <f>IF(ISBLANK(Mob_Mat_Bur[[#This Row],[DATE]]),"",ROW(Mob_Mat_Bur[[#This Row],[NUM]])-ROW($A$19))</f>
        <v/>
      </c>
      <c r="D318" s="99"/>
      <c r="E318" s="98"/>
      <c r="F318" s="95"/>
      <c r="G318" s="27"/>
      <c r="H318" s="105"/>
      <c r="I318" s="111">
        <f>IF(Mob_Mat_Bur[[#This Row],[MOTIF]]="",0,Mob_Mat_Bur[[#This Row],[MONTANT HTVA REALISE]])</f>
        <v>0</v>
      </c>
      <c r="J318" s="32"/>
      <c r="L318" s="55">
        <f t="shared" si="5"/>
        <v>0</v>
      </c>
    </row>
    <row r="319" spans="1:12" ht="15.75" thickBot="1">
      <c r="A319" s="204" t="str">
        <f>IF(ISBLANK(Mob_Mat_Bur[[#This Row],[DATE]]),"",ROW(Mob_Mat_Bur[[#This Row],[NUM]])-ROW($A$19))</f>
        <v/>
      </c>
      <c r="B319" s="33"/>
      <c r="C319" s="98" t="str">
        <f>IF(ISBLANK(Mob_Mat_Bur[[#This Row],[DATE]]),"",ROW(Mob_Mat_Bur[[#This Row],[NUM]])-ROW($A$19))</f>
        <v/>
      </c>
      <c r="D319" s="99"/>
      <c r="E319" s="98"/>
      <c r="F319" s="95"/>
      <c r="G319" s="27"/>
      <c r="H319" s="105"/>
      <c r="I319" s="111">
        <f>IF(Mob_Mat_Bur[[#This Row],[MOTIF]]="",0,Mob_Mat_Bur[[#This Row],[MONTANT HTVA REALISE]])</f>
        <v>0</v>
      </c>
      <c r="J319" s="32"/>
      <c r="L319" s="55">
        <f t="shared" si="5"/>
        <v>0</v>
      </c>
    </row>
    <row r="320" spans="1:12" ht="15.75" thickBot="1">
      <c r="A320" s="204" t="str">
        <f>IF(ISBLANK(Mob_Mat_Bur[[#This Row],[DATE]]),"",ROW(Mob_Mat_Bur[[#This Row],[NUM]])-ROW($A$19))</f>
        <v/>
      </c>
      <c r="B320" s="33"/>
      <c r="C320" s="98" t="str">
        <f>IF(ISBLANK(Mob_Mat_Bur[[#This Row],[DATE]]),"",ROW(Mob_Mat_Bur[[#This Row],[NUM]])-ROW($A$19))</f>
        <v/>
      </c>
      <c r="D320" s="99"/>
      <c r="E320" s="98"/>
      <c r="F320" s="95"/>
      <c r="G320" s="27"/>
      <c r="H320" s="105"/>
      <c r="I320" s="111">
        <f>IF(Mob_Mat_Bur[[#This Row],[MOTIF]]="",0,Mob_Mat_Bur[[#This Row],[MONTANT HTVA REALISE]])</f>
        <v>0</v>
      </c>
      <c r="J320" s="32"/>
      <c r="L320" s="55">
        <f t="shared" si="5"/>
        <v>0</v>
      </c>
    </row>
    <row r="321" spans="1:12" ht="15.75" thickBot="1">
      <c r="A321" s="204" t="str">
        <f>IF(ISBLANK(Mob_Mat_Bur[[#This Row],[DATE]]),"",ROW(Mob_Mat_Bur[[#This Row],[NUM]])-ROW($A$19))</f>
        <v/>
      </c>
      <c r="B321" s="33"/>
      <c r="C321" s="98" t="str">
        <f>IF(ISBLANK(Mob_Mat_Bur[[#This Row],[DATE]]),"",ROW(Mob_Mat_Bur[[#This Row],[NUM]])-ROW($A$19))</f>
        <v/>
      </c>
      <c r="D321" s="99"/>
      <c r="E321" s="98"/>
      <c r="F321" s="95"/>
      <c r="G321" s="27"/>
      <c r="H321" s="105"/>
      <c r="I321" s="111">
        <f>IF(Mob_Mat_Bur[[#This Row],[MOTIF]]="",0,Mob_Mat_Bur[[#This Row],[MONTANT HTVA REALISE]])</f>
        <v>0</v>
      </c>
      <c r="J321" s="32"/>
      <c r="L321" s="55">
        <f t="shared" si="5"/>
        <v>0</v>
      </c>
    </row>
    <row r="322" spans="1:12" ht="15.75" thickBot="1">
      <c r="A322" s="204" t="str">
        <f>IF(ISBLANK(Mob_Mat_Bur[[#This Row],[DATE]]),"",ROW(Mob_Mat_Bur[[#This Row],[NUM]])-ROW($A$19))</f>
        <v/>
      </c>
      <c r="B322" s="33"/>
      <c r="C322" s="98" t="str">
        <f>IF(ISBLANK(Mob_Mat_Bur[[#This Row],[DATE]]),"",ROW(Mob_Mat_Bur[[#This Row],[NUM]])-ROW($A$19))</f>
        <v/>
      </c>
      <c r="D322" s="99"/>
      <c r="E322" s="98"/>
      <c r="F322" s="95"/>
      <c r="G322" s="27"/>
      <c r="H322" s="105"/>
      <c r="I322" s="111">
        <f>IF(Mob_Mat_Bur[[#This Row],[MOTIF]]="",0,Mob_Mat_Bur[[#This Row],[MONTANT HTVA REALISE]])</f>
        <v>0</v>
      </c>
      <c r="J322" s="32"/>
      <c r="L322" s="55">
        <f t="shared" si="5"/>
        <v>0</v>
      </c>
    </row>
    <row r="323" spans="1:12" ht="15.75" thickBot="1">
      <c r="A323" s="204" t="str">
        <f>IF(ISBLANK(Mob_Mat_Bur[[#This Row],[DATE]]),"",ROW(Mob_Mat_Bur[[#This Row],[NUM]])-ROW($A$19))</f>
        <v/>
      </c>
      <c r="B323" s="33"/>
      <c r="C323" s="98" t="str">
        <f>IF(ISBLANK(Mob_Mat_Bur[[#This Row],[DATE]]),"",ROW(Mob_Mat_Bur[[#This Row],[NUM]])-ROW($A$19))</f>
        <v/>
      </c>
      <c r="D323" s="99"/>
      <c r="E323" s="98"/>
      <c r="F323" s="95"/>
      <c r="G323" s="27"/>
      <c r="H323" s="105"/>
      <c r="I323" s="111">
        <f>IF(Mob_Mat_Bur[[#This Row],[MOTIF]]="",0,Mob_Mat_Bur[[#This Row],[MONTANT HTVA REALISE]])</f>
        <v>0</v>
      </c>
      <c r="J323" s="32"/>
      <c r="L323" s="55">
        <f t="shared" si="5"/>
        <v>0</v>
      </c>
    </row>
    <row r="324" spans="1:12" ht="15.75" thickBot="1">
      <c r="A324" s="204" t="str">
        <f>IF(ISBLANK(Mob_Mat_Bur[[#This Row],[DATE]]),"",ROW(Mob_Mat_Bur[[#This Row],[NUM]])-ROW($A$19))</f>
        <v/>
      </c>
      <c r="B324" s="33"/>
      <c r="C324" s="98" t="str">
        <f>IF(ISBLANK(Mob_Mat_Bur[[#This Row],[DATE]]),"",ROW(Mob_Mat_Bur[[#This Row],[NUM]])-ROW($A$19))</f>
        <v/>
      </c>
      <c r="D324" s="99"/>
      <c r="E324" s="98"/>
      <c r="F324" s="95"/>
      <c r="G324" s="27"/>
      <c r="H324" s="105"/>
      <c r="I324" s="111">
        <f>IF(Mob_Mat_Bur[[#This Row],[MOTIF]]="",0,Mob_Mat_Bur[[#This Row],[MONTANT HTVA REALISE]])</f>
        <v>0</v>
      </c>
      <c r="J324" s="32"/>
      <c r="L324" s="55">
        <f t="shared" si="5"/>
        <v>0</v>
      </c>
    </row>
    <row r="325" spans="1:12" ht="15.75" thickBot="1">
      <c r="A325" s="204" t="str">
        <f>IF(ISBLANK(Mob_Mat_Bur[[#This Row],[DATE]]),"",ROW(Mob_Mat_Bur[[#This Row],[NUM]])-ROW($A$19))</f>
        <v/>
      </c>
      <c r="B325" s="33"/>
      <c r="C325" s="98" t="str">
        <f>IF(ISBLANK(Mob_Mat_Bur[[#This Row],[DATE]]),"",ROW(Mob_Mat_Bur[[#This Row],[NUM]])-ROW($A$19))</f>
        <v/>
      </c>
      <c r="D325" s="99"/>
      <c r="E325" s="98"/>
      <c r="F325" s="95"/>
      <c r="G325" s="27"/>
      <c r="H325" s="105"/>
      <c r="I325" s="111">
        <f>IF(Mob_Mat_Bur[[#This Row],[MOTIF]]="",0,Mob_Mat_Bur[[#This Row],[MONTANT HTVA REALISE]])</f>
        <v>0</v>
      </c>
      <c r="J325" s="32"/>
      <c r="L325" s="55">
        <f t="shared" si="5"/>
        <v>0</v>
      </c>
    </row>
    <row r="326" spans="1:12" ht="15.75" thickBot="1">
      <c r="A326" s="204" t="str">
        <f>IF(ISBLANK(Mob_Mat_Bur[[#This Row],[DATE]]),"",ROW(Mob_Mat_Bur[[#This Row],[NUM]])-ROW($A$19))</f>
        <v/>
      </c>
      <c r="B326" s="33"/>
      <c r="C326" s="98" t="str">
        <f>IF(ISBLANK(Mob_Mat_Bur[[#This Row],[DATE]]),"",ROW(Mob_Mat_Bur[[#This Row],[NUM]])-ROW($A$19))</f>
        <v/>
      </c>
      <c r="D326" s="99"/>
      <c r="E326" s="98"/>
      <c r="F326" s="95"/>
      <c r="G326" s="27"/>
      <c r="H326" s="105"/>
      <c r="I326" s="111">
        <f>IF(Mob_Mat_Bur[[#This Row],[MOTIF]]="",0,Mob_Mat_Bur[[#This Row],[MONTANT HTVA REALISE]])</f>
        <v>0</v>
      </c>
      <c r="J326" s="32"/>
      <c r="L326" s="55">
        <f t="shared" si="5"/>
        <v>0</v>
      </c>
    </row>
    <row r="327" spans="1:12" ht="15.75" thickBot="1">
      <c r="A327" s="204" t="str">
        <f>IF(ISBLANK(Mob_Mat_Bur[[#This Row],[DATE]]),"",ROW(Mob_Mat_Bur[[#This Row],[NUM]])-ROW($A$19))</f>
        <v/>
      </c>
      <c r="B327" s="33"/>
      <c r="C327" s="98" t="str">
        <f>IF(ISBLANK(Mob_Mat_Bur[[#This Row],[DATE]]),"",ROW(Mob_Mat_Bur[[#This Row],[NUM]])-ROW($A$19))</f>
        <v/>
      </c>
      <c r="D327" s="99"/>
      <c r="E327" s="98"/>
      <c r="F327" s="95"/>
      <c r="G327" s="27"/>
      <c r="H327" s="105"/>
      <c r="I327" s="111">
        <f>IF(Mob_Mat_Bur[[#This Row],[MOTIF]]="",0,Mob_Mat_Bur[[#This Row],[MONTANT HTVA REALISE]])</f>
        <v>0</v>
      </c>
      <c r="J327" s="32"/>
      <c r="L327" s="55">
        <f t="shared" si="5"/>
        <v>0</v>
      </c>
    </row>
    <row r="328" spans="1:12" ht="15.75" thickBot="1">
      <c r="A328" s="204" t="str">
        <f>IF(ISBLANK(Mob_Mat_Bur[[#This Row],[DATE]]),"",ROW(Mob_Mat_Bur[[#This Row],[NUM]])-ROW($A$19))</f>
        <v/>
      </c>
      <c r="B328" s="33"/>
      <c r="C328" s="98" t="str">
        <f>IF(ISBLANK(Mob_Mat_Bur[[#This Row],[DATE]]),"",ROW(Mob_Mat_Bur[[#This Row],[NUM]])-ROW($A$19))</f>
        <v/>
      </c>
      <c r="D328" s="99"/>
      <c r="E328" s="98"/>
      <c r="F328" s="95"/>
      <c r="G328" s="27"/>
      <c r="H328" s="105"/>
      <c r="I328" s="111">
        <f>IF(Mob_Mat_Bur[[#This Row],[MOTIF]]="",0,Mob_Mat_Bur[[#This Row],[MONTANT HTVA REALISE]])</f>
        <v>0</v>
      </c>
      <c r="J328" s="32"/>
      <c r="L328" s="55">
        <f t="shared" si="5"/>
        <v>0</v>
      </c>
    </row>
    <row r="329" spans="1:12" ht="15.75" thickBot="1">
      <c r="A329" s="204" t="str">
        <f>IF(ISBLANK(Mob_Mat_Bur[[#This Row],[DATE]]),"",ROW(Mob_Mat_Bur[[#This Row],[NUM]])-ROW($A$19))</f>
        <v/>
      </c>
      <c r="B329" s="33"/>
      <c r="C329" s="98" t="str">
        <f>IF(ISBLANK(Mob_Mat_Bur[[#This Row],[DATE]]),"",ROW(Mob_Mat_Bur[[#This Row],[NUM]])-ROW($A$19))</f>
        <v/>
      </c>
      <c r="D329" s="99"/>
      <c r="E329" s="98"/>
      <c r="F329" s="95"/>
      <c r="G329" s="27"/>
      <c r="H329" s="105"/>
      <c r="I329" s="111">
        <f>IF(Mob_Mat_Bur[[#This Row],[MOTIF]]="",0,Mob_Mat_Bur[[#This Row],[MONTANT HTVA REALISE]])</f>
        <v>0</v>
      </c>
      <c r="J329" s="32"/>
      <c r="L329" s="55">
        <f t="shared" si="5"/>
        <v>0</v>
      </c>
    </row>
    <row r="330" spans="1:12" ht="15.75" thickBot="1">
      <c r="A330" s="204" t="str">
        <f>IF(ISBLANK(Mob_Mat_Bur[[#This Row],[DATE]]),"",ROW(Mob_Mat_Bur[[#This Row],[NUM]])-ROW($A$19))</f>
        <v/>
      </c>
      <c r="B330" s="33"/>
      <c r="C330" s="98" t="str">
        <f>IF(ISBLANK(Mob_Mat_Bur[[#This Row],[DATE]]),"",ROW(Mob_Mat_Bur[[#This Row],[NUM]])-ROW($A$19))</f>
        <v/>
      </c>
      <c r="D330" s="99"/>
      <c r="E330" s="98"/>
      <c r="F330" s="95"/>
      <c r="G330" s="27"/>
      <c r="H330" s="105"/>
      <c r="I330" s="111">
        <f>IF(Mob_Mat_Bur[[#This Row],[MOTIF]]="",0,Mob_Mat_Bur[[#This Row],[MONTANT HTVA REALISE]])</f>
        <v>0</v>
      </c>
      <c r="J330" s="32"/>
      <c r="L330" s="55">
        <f t="shared" si="5"/>
        <v>0</v>
      </c>
    </row>
    <row r="331" spans="1:12" ht="15.75" thickBot="1">
      <c r="A331" s="204" t="str">
        <f>IF(ISBLANK(Mob_Mat_Bur[[#This Row],[DATE]]),"",ROW(Mob_Mat_Bur[[#This Row],[NUM]])-ROW($A$19))</f>
        <v/>
      </c>
      <c r="B331" s="33"/>
      <c r="C331" s="98" t="str">
        <f>IF(ISBLANK(Mob_Mat_Bur[[#This Row],[DATE]]),"",ROW(Mob_Mat_Bur[[#This Row],[NUM]])-ROW($A$19))</f>
        <v/>
      </c>
      <c r="D331" s="99"/>
      <c r="E331" s="98"/>
      <c r="F331" s="95"/>
      <c r="G331" s="27"/>
      <c r="H331" s="105"/>
      <c r="I331" s="111">
        <f>IF(Mob_Mat_Bur[[#This Row],[MOTIF]]="",0,Mob_Mat_Bur[[#This Row],[MONTANT HTVA REALISE]])</f>
        <v>0</v>
      </c>
      <c r="J331" s="32"/>
      <c r="L331" s="55">
        <f t="shared" si="5"/>
        <v>0</v>
      </c>
    </row>
    <row r="332" spans="1:12" ht="15.75" thickBot="1">
      <c r="A332" s="204" t="str">
        <f>IF(ISBLANK(Mob_Mat_Bur[[#This Row],[DATE]]),"",ROW(Mob_Mat_Bur[[#This Row],[NUM]])-ROW($A$19))</f>
        <v/>
      </c>
      <c r="B332" s="33"/>
      <c r="C332" s="98" t="str">
        <f>IF(ISBLANK(Mob_Mat_Bur[[#This Row],[DATE]]),"",ROW(Mob_Mat_Bur[[#This Row],[NUM]])-ROW($A$19))</f>
        <v/>
      </c>
      <c r="D332" s="99"/>
      <c r="E332" s="98"/>
      <c r="F332" s="95"/>
      <c r="G332" s="27"/>
      <c r="H332" s="105"/>
      <c r="I332" s="111">
        <f>IF(Mob_Mat_Bur[[#This Row],[MOTIF]]="",0,Mob_Mat_Bur[[#This Row],[MONTANT HTVA REALISE]])</f>
        <v>0</v>
      </c>
      <c r="J332" s="32"/>
      <c r="L332" s="55">
        <f t="shared" si="5"/>
        <v>0</v>
      </c>
    </row>
    <row r="333" spans="1:12" ht="15.75" thickBot="1">
      <c r="A333" s="204" t="str">
        <f>IF(ISBLANK(Mob_Mat_Bur[[#This Row],[DATE]]),"",ROW(Mob_Mat_Bur[[#This Row],[NUM]])-ROW($A$19))</f>
        <v/>
      </c>
      <c r="B333" s="33"/>
      <c r="C333" s="98" t="str">
        <f>IF(ISBLANK(Mob_Mat_Bur[[#This Row],[DATE]]),"",ROW(Mob_Mat_Bur[[#This Row],[NUM]])-ROW($A$19))</f>
        <v/>
      </c>
      <c r="D333" s="99"/>
      <c r="E333" s="98"/>
      <c r="F333" s="95"/>
      <c r="G333" s="27"/>
      <c r="H333" s="105"/>
      <c r="I333" s="111">
        <f>IF(Mob_Mat_Bur[[#This Row],[MOTIF]]="",0,Mob_Mat_Bur[[#This Row],[MONTANT HTVA REALISE]])</f>
        <v>0</v>
      </c>
      <c r="J333" s="32"/>
      <c r="L333" s="55">
        <f t="shared" si="5"/>
        <v>0</v>
      </c>
    </row>
    <row r="334" spans="1:12" ht="15.75" thickBot="1">
      <c r="A334" s="204" t="str">
        <f>IF(ISBLANK(Mob_Mat_Bur[[#This Row],[DATE]]),"",ROW(Mob_Mat_Bur[[#This Row],[NUM]])-ROW($A$19))</f>
        <v/>
      </c>
      <c r="B334" s="33"/>
      <c r="C334" s="98" t="str">
        <f>IF(ISBLANK(Mob_Mat_Bur[[#This Row],[DATE]]),"",ROW(Mob_Mat_Bur[[#This Row],[NUM]])-ROW($A$19))</f>
        <v/>
      </c>
      <c r="D334" s="99"/>
      <c r="E334" s="98"/>
      <c r="F334" s="95"/>
      <c r="G334" s="27"/>
      <c r="H334" s="105"/>
      <c r="I334" s="111">
        <f>IF(Mob_Mat_Bur[[#This Row],[MOTIF]]="",0,Mob_Mat_Bur[[#This Row],[MONTANT HTVA REALISE]])</f>
        <v>0</v>
      </c>
      <c r="J334" s="32"/>
      <c r="L334" s="55">
        <f t="shared" si="5"/>
        <v>0</v>
      </c>
    </row>
    <row r="335" spans="1:12" ht="15.75" thickBot="1">
      <c r="A335" s="204" t="str">
        <f>IF(ISBLANK(Mob_Mat_Bur[[#This Row],[DATE]]),"",ROW(Mob_Mat_Bur[[#This Row],[NUM]])-ROW($A$19))</f>
        <v/>
      </c>
      <c r="B335" s="33"/>
      <c r="C335" s="98" t="str">
        <f>IF(ISBLANK(Mob_Mat_Bur[[#This Row],[DATE]]),"",ROW(Mob_Mat_Bur[[#This Row],[NUM]])-ROW($A$19))</f>
        <v/>
      </c>
      <c r="D335" s="99"/>
      <c r="E335" s="98"/>
      <c r="F335" s="95"/>
      <c r="G335" s="27"/>
      <c r="H335" s="105"/>
      <c r="I335" s="111">
        <f>IF(Mob_Mat_Bur[[#This Row],[MOTIF]]="",0,Mob_Mat_Bur[[#This Row],[MONTANT HTVA REALISE]])</f>
        <v>0</v>
      </c>
      <c r="J335" s="32"/>
      <c r="L335" s="55">
        <f t="shared" si="5"/>
        <v>0</v>
      </c>
    </row>
    <row r="336" spans="1:12" ht="15.75" thickBot="1">
      <c r="A336" s="204" t="str">
        <f>IF(ISBLANK(Mob_Mat_Bur[[#This Row],[DATE]]),"",ROW(Mob_Mat_Bur[[#This Row],[NUM]])-ROW($A$19))</f>
        <v/>
      </c>
      <c r="B336" s="33"/>
      <c r="C336" s="98" t="str">
        <f>IF(ISBLANK(Mob_Mat_Bur[[#This Row],[DATE]]),"",ROW(Mob_Mat_Bur[[#This Row],[NUM]])-ROW($A$19))</f>
        <v/>
      </c>
      <c r="D336" s="99"/>
      <c r="E336" s="98"/>
      <c r="F336" s="95"/>
      <c r="G336" s="27"/>
      <c r="H336" s="105"/>
      <c r="I336" s="111">
        <f>IF(Mob_Mat_Bur[[#This Row],[MOTIF]]="",0,Mob_Mat_Bur[[#This Row],[MONTANT HTVA REALISE]])</f>
        <v>0</v>
      </c>
      <c r="J336" s="32"/>
      <c r="L336" s="55">
        <f t="shared" si="5"/>
        <v>0</v>
      </c>
    </row>
    <row r="337" spans="1:12" ht="15.75" thickBot="1">
      <c r="A337" s="204" t="str">
        <f>IF(ISBLANK(Mob_Mat_Bur[[#This Row],[DATE]]),"",ROW(Mob_Mat_Bur[[#This Row],[NUM]])-ROW($A$19))</f>
        <v/>
      </c>
      <c r="B337" s="33"/>
      <c r="C337" s="98" t="str">
        <f>IF(ISBLANK(Mob_Mat_Bur[[#This Row],[DATE]]),"",ROW(Mob_Mat_Bur[[#This Row],[NUM]])-ROW($A$19))</f>
        <v/>
      </c>
      <c r="D337" s="99"/>
      <c r="E337" s="98"/>
      <c r="F337" s="95"/>
      <c r="G337" s="27"/>
      <c r="H337" s="105"/>
      <c r="I337" s="111">
        <f>IF(Mob_Mat_Bur[[#This Row],[MOTIF]]="",0,Mob_Mat_Bur[[#This Row],[MONTANT HTVA REALISE]])</f>
        <v>0</v>
      </c>
      <c r="J337" s="32"/>
      <c r="L337" s="55">
        <f t="shared" si="5"/>
        <v>0</v>
      </c>
    </row>
    <row r="338" spans="1:12" ht="15.75" thickBot="1">
      <c r="A338" s="204" t="str">
        <f>IF(ISBLANK(Mob_Mat_Bur[[#This Row],[DATE]]),"",ROW(Mob_Mat_Bur[[#This Row],[NUM]])-ROW($A$19))</f>
        <v/>
      </c>
      <c r="B338" s="33"/>
      <c r="C338" s="98" t="str">
        <f>IF(ISBLANK(Mob_Mat_Bur[[#This Row],[DATE]]),"",ROW(Mob_Mat_Bur[[#This Row],[NUM]])-ROW($A$19))</f>
        <v/>
      </c>
      <c r="D338" s="99"/>
      <c r="E338" s="98"/>
      <c r="F338" s="95"/>
      <c r="G338" s="27"/>
      <c r="H338" s="105"/>
      <c r="I338" s="111">
        <f>IF(Mob_Mat_Bur[[#This Row],[MOTIF]]="",0,Mob_Mat_Bur[[#This Row],[MONTANT HTVA REALISE]])</f>
        <v>0</v>
      </c>
      <c r="J338" s="32"/>
      <c r="L338" s="55">
        <f t="shared" si="5"/>
        <v>0</v>
      </c>
    </row>
    <row r="339" spans="1:12" ht="15.75" thickBot="1">
      <c r="A339" s="204" t="str">
        <f>IF(ISBLANK(Mob_Mat_Bur[[#This Row],[DATE]]),"",ROW(Mob_Mat_Bur[[#This Row],[NUM]])-ROW($A$19))</f>
        <v/>
      </c>
      <c r="B339" s="33"/>
      <c r="C339" s="98" t="str">
        <f>IF(ISBLANK(Mob_Mat_Bur[[#This Row],[DATE]]),"",ROW(Mob_Mat_Bur[[#This Row],[NUM]])-ROW($A$19))</f>
        <v/>
      </c>
      <c r="D339" s="99"/>
      <c r="E339" s="98"/>
      <c r="F339" s="95"/>
      <c r="G339" s="27"/>
      <c r="H339" s="105"/>
      <c r="I339" s="111">
        <f>IF(Mob_Mat_Bur[[#This Row],[MOTIF]]="",0,Mob_Mat_Bur[[#This Row],[MONTANT HTVA REALISE]])</f>
        <v>0</v>
      </c>
      <c r="J339" s="32"/>
      <c r="L339" s="55">
        <f t="shared" si="5"/>
        <v>0</v>
      </c>
    </row>
    <row r="340" spans="1:12" ht="15.75" thickBot="1">
      <c r="A340" s="204" t="str">
        <f>IF(ISBLANK(Mob_Mat_Bur[[#This Row],[DATE]]),"",ROW(Mob_Mat_Bur[[#This Row],[NUM]])-ROW($A$19))</f>
        <v/>
      </c>
      <c r="B340" s="33"/>
      <c r="C340" s="98" t="str">
        <f>IF(ISBLANK(Mob_Mat_Bur[[#This Row],[DATE]]),"",ROW(Mob_Mat_Bur[[#This Row],[NUM]])-ROW($A$19))</f>
        <v/>
      </c>
      <c r="D340" s="99"/>
      <c r="E340" s="98"/>
      <c r="F340" s="95"/>
      <c r="G340" s="27"/>
      <c r="H340" s="105"/>
      <c r="I340" s="111">
        <f>IF(Mob_Mat_Bur[[#This Row],[MOTIF]]="",0,Mob_Mat_Bur[[#This Row],[MONTANT HTVA REALISE]])</f>
        <v>0</v>
      </c>
      <c r="J340" s="32"/>
      <c r="L340" s="55">
        <f t="shared" si="5"/>
        <v>0</v>
      </c>
    </row>
    <row r="341" spans="1:12" ht="15.75" thickBot="1">
      <c r="A341" s="204" t="str">
        <f>IF(ISBLANK(Mob_Mat_Bur[[#This Row],[DATE]]),"",ROW(Mob_Mat_Bur[[#This Row],[NUM]])-ROW($A$19))</f>
        <v/>
      </c>
      <c r="B341" s="33"/>
      <c r="C341" s="98" t="str">
        <f>IF(ISBLANK(Mob_Mat_Bur[[#This Row],[DATE]]),"",ROW(Mob_Mat_Bur[[#This Row],[NUM]])-ROW($A$19))</f>
        <v/>
      </c>
      <c r="D341" s="99"/>
      <c r="E341" s="98"/>
      <c r="F341" s="95"/>
      <c r="G341" s="27"/>
      <c r="H341" s="105"/>
      <c r="I341" s="111">
        <f>IF(Mob_Mat_Bur[[#This Row],[MOTIF]]="",0,Mob_Mat_Bur[[#This Row],[MONTANT HTVA REALISE]])</f>
        <v>0</v>
      </c>
      <c r="J341" s="32"/>
      <c r="L341" s="55">
        <f t="shared" si="5"/>
        <v>0</v>
      </c>
    </row>
    <row r="342" spans="1:12" ht="15.75" thickBot="1">
      <c r="A342" s="204" t="str">
        <f>IF(ISBLANK(Mob_Mat_Bur[[#This Row],[DATE]]),"",ROW(Mob_Mat_Bur[[#This Row],[NUM]])-ROW($A$19))</f>
        <v/>
      </c>
      <c r="B342" s="33"/>
      <c r="C342" s="98" t="str">
        <f>IF(ISBLANK(Mob_Mat_Bur[[#This Row],[DATE]]),"",ROW(Mob_Mat_Bur[[#This Row],[NUM]])-ROW($A$19))</f>
        <v/>
      </c>
      <c r="D342" s="99"/>
      <c r="E342" s="98"/>
      <c r="F342" s="95"/>
      <c r="G342" s="27"/>
      <c r="H342" s="105"/>
      <c r="I342" s="111">
        <f>IF(Mob_Mat_Bur[[#This Row],[MOTIF]]="",0,Mob_Mat_Bur[[#This Row],[MONTANT HTVA REALISE]])</f>
        <v>0</v>
      </c>
      <c r="J342" s="32"/>
      <c r="L342" s="55">
        <f t="shared" ref="L342:L405" si="6">+F342-I342</f>
        <v>0</v>
      </c>
    </row>
    <row r="343" spans="1:12" ht="15.75" thickBot="1">
      <c r="A343" s="204" t="str">
        <f>IF(ISBLANK(Mob_Mat_Bur[[#This Row],[DATE]]),"",ROW(Mob_Mat_Bur[[#This Row],[NUM]])-ROW($A$19))</f>
        <v/>
      </c>
      <c r="B343" s="33"/>
      <c r="C343" s="98" t="str">
        <f>IF(ISBLANK(Mob_Mat_Bur[[#This Row],[DATE]]),"",ROW(Mob_Mat_Bur[[#This Row],[NUM]])-ROW($A$19))</f>
        <v/>
      </c>
      <c r="D343" s="99"/>
      <c r="E343" s="98"/>
      <c r="F343" s="95"/>
      <c r="G343" s="27"/>
      <c r="H343" s="105"/>
      <c r="I343" s="111">
        <f>IF(Mob_Mat_Bur[[#This Row],[MOTIF]]="",0,Mob_Mat_Bur[[#This Row],[MONTANT HTVA REALISE]])</f>
        <v>0</v>
      </c>
      <c r="J343" s="32"/>
      <c r="L343" s="55">
        <f t="shared" si="6"/>
        <v>0</v>
      </c>
    </row>
    <row r="344" spans="1:12" ht="15.75" thickBot="1">
      <c r="A344" s="204" t="str">
        <f>IF(ISBLANK(Mob_Mat_Bur[[#This Row],[DATE]]),"",ROW(Mob_Mat_Bur[[#This Row],[NUM]])-ROW($A$19))</f>
        <v/>
      </c>
      <c r="B344" s="33"/>
      <c r="C344" s="98" t="str">
        <f>IF(ISBLANK(Mob_Mat_Bur[[#This Row],[DATE]]),"",ROW(Mob_Mat_Bur[[#This Row],[NUM]])-ROW($A$19))</f>
        <v/>
      </c>
      <c r="D344" s="99"/>
      <c r="E344" s="98"/>
      <c r="F344" s="95"/>
      <c r="G344" s="27"/>
      <c r="H344" s="105"/>
      <c r="I344" s="111">
        <f>IF(Mob_Mat_Bur[[#This Row],[MOTIF]]="",0,Mob_Mat_Bur[[#This Row],[MONTANT HTVA REALISE]])</f>
        <v>0</v>
      </c>
      <c r="J344" s="32"/>
      <c r="L344" s="55">
        <f t="shared" si="6"/>
        <v>0</v>
      </c>
    </row>
    <row r="345" spans="1:12" ht="15.75" thickBot="1">
      <c r="A345" s="204" t="str">
        <f>IF(ISBLANK(Mob_Mat_Bur[[#This Row],[DATE]]),"",ROW(Mob_Mat_Bur[[#This Row],[NUM]])-ROW($A$19))</f>
        <v/>
      </c>
      <c r="B345" s="33"/>
      <c r="C345" s="98" t="str">
        <f>IF(ISBLANK(Mob_Mat_Bur[[#This Row],[DATE]]),"",ROW(Mob_Mat_Bur[[#This Row],[NUM]])-ROW($A$19))</f>
        <v/>
      </c>
      <c r="D345" s="99"/>
      <c r="E345" s="98"/>
      <c r="F345" s="95"/>
      <c r="G345" s="27"/>
      <c r="H345" s="105"/>
      <c r="I345" s="111">
        <f>IF(Mob_Mat_Bur[[#This Row],[MOTIF]]="",0,Mob_Mat_Bur[[#This Row],[MONTANT HTVA REALISE]])</f>
        <v>0</v>
      </c>
      <c r="J345" s="32"/>
      <c r="L345" s="55">
        <f t="shared" si="6"/>
        <v>0</v>
      </c>
    </row>
    <row r="346" spans="1:12" ht="15.75" thickBot="1">
      <c r="A346" s="204" t="str">
        <f>IF(ISBLANK(Mob_Mat_Bur[[#This Row],[DATE]]),"",ROW(Mob_Mat_Bur[[#This Row],[NUM]])-ROW($A$19))</f>
        <v/>
      </c>
      <c r="B346" s="33"/>
      <c r="C346" s="98" t="str">
        <f>IF(ISBLANK(Mob_Mat_Bur[[#This Row],[DATE]]),"",ROW(Mob_Mat_Bur[[#This Row],[NUM]])-ROW($A$19))</f>
        <v/>
      </c>
      <c r="D346" s="99"/>
      <c r="E346" s="98"/>
      <c r="F346" s="95"/>
      <c r="G346" s="27"/>
      <c r="H346" s="105"/>
      <c r="I346" s="111">
        <f>IF(Mob_Mat_Bur[[#This Row],[MOTIF]]="",0,Mob_Mat_Bur[[#This Row],[MONTANT HTVA REALISE]])</f>
        <v>0</v>
      </c>
      <c r="J346" s="32"/>
      <c r="L346" s="55">
        <f t="shared" si="6"/>
        <v>0</v>
      </c>
    </row>
    <row r="347" spans="1:12" ht="15.75" thickBot="1">
      <c r="A347" s="204" t="str">
        <f>IF(ISBLANK(Mob_Mat_Bur[[#This Row],[DATE]]),"",ROW(Mob_Mat_Bur[[#This Row],[NUM]])-ROW($A$19))</f>
        <v/>
      </c>
      <c r="B347" s="33"/>
      <c r="C347" s="98" t="str">
        <f>IF(ISBLANK(Mob_Mat_Bur[[#This Row],[DATE]]),"",ROW(Mob_Mat_Bur[[#This Row],[NUM]])-ROW($A$19))</f>
        <v/>
      </c>
      <c r="D347" s="99"/>
      <c r="E347" s="98"/>
      <c r="F347" s="95"/>
      <c r="G347" s="27"/>
      <c r="H347" s="105"/>
      <c r="I347" s="111">
        <f>IF(Mob_Mat_Bur[[#This Row],[MOTIF]]="",0,Mob_Mat_Bur[[#This Row],[MONTANT HTVA REALISE]])</f>
        <v>0</v>
      </c>
      <c r="J347" s="32"/>
      <c r="L347" s="55">
        <f t="shared" si="6"/>
        <v>0</v>
      </c>
    </row>
    <row r="348" spans="1:12" ht="15.75" thickBot="1">
      <c r="A348" s="204" t="str">
        <f>IF(ISBLANK(Mob_Mat_Bur[[#This Row],[DATE]]),"",ROW(Mob_Mat_Bur[[#This Row],[NUM]])-ROW($A$19))</f>
        <v/>
      </c>
      <c r="B348" s="33"/>
      <c r="C348" s="98" t="str">
        <f>IF(ISBLANK(Mob_Mat_Bur[[#This Row],[DATE]]),"",ROW(Mob_Mat_Bur[[#This Row],[NUM]])-ROW($A$19))</f>
        <v/>
      </c>
      <c r="D348" s="99"/>
      <c r="E348" s="98"/>
      <c r="F348" s="95"/>
      <c r="G348" s="27"/>
      <c r="H348" s="105"/>
      <c r="I348" s="111">
        <f>IF(Mob_Mat_Bur[[#This Row],[MOTIF]]="",0,Mob_Mat_Bur[[#This Row],[MONTANT HTVA REALISE]])</f>
        <v>0</v>
      </c>
      <c r="J348" s="32"/>
      <c r="L348" s="55">
        <f t="shared" si="6"/>
        <v>0</v>
      </c>
    </row>
    <row r="349" spans="1:12" ht="15.75" thickBot="1">
      <c r="A349" s="204" t="str">
        <f>IF(ISBLANK(Mob_Mat_Bur[[#This Row],[DATE]]),"",ROW(Mob_Mat_Bur[[#This Row],[NUM]])-ROW($A$19))</f>
        <v/>
      </c>
      <c r="B349" s="33"/>
      <c r="C349" s="98" t="str">
        <f>IF(ISBLANK(Mob_Mat_Bur[[#This Row],[DATE]]),"",ROW(Mob_Mat_Bur[[#This Row],[NUM]])-ROW($A$19))</f>
        <v/>
      </c>
      <c r="D349" s="99"/>
      <c r="E349" s="98"/>
      <c r="F349" s="95"/>
      <c r="G349" s="27"/>
      <c r="H349" s="105"/>
      <c r="I349" s="111">
        <f>IF(Mob_Mat_Bur[[#This Row],[MOTIF]]="",0,Mob_Mat_Bur[[#This Row],[MONTANT HTVA REALISE]])</f>
        <v>0</v>
      </c>
      <c r="J349" s="32"/>
      <c r="L349" s="55">
        <f t="shared" si="6"/>
        <v>0</v>
      </c>
    </row>
    <row r="350" spans="1:12" ht="15.75" thickBot="1">
      <c r="A350" s="204" t="str">
        <f>IF(ISBLANK(Mob_Mat_Bur[[#This Row],[DATE]]),"",ROW(Mob_Mat_Bur[[#This Row],[NUM]])-ROW($A$19))</f>
        <v/>
      </c>
      <c r="B350" s="33"/>
      <c r="C350" s="98" t="str">
        <f>IF(ISBLANK(Mob_Mat_Bur[[#This Row],[DATE]]),"",ROW(Mob_Mat_Bur[[#This Row],[NUM]])-ROW($A$19))</f>
        <v/>
      </c>
      <c r="D350" s="99"/>
      <c r="E350" s="98"/>
      <c r="F350" s="95"/>
      <c r="G350" s="27"/>
      <c r="H350" s="105"/>
      <c r="I350" s="111">
        <f>IF(Mob_Mat_Bur[[#This Row],[MOTIF]]="",0,Mob_Mat_Bur[[#This Row],[MONTANT HTVA REALISE]])</f>
        <v>0</v>
      </c>
      <c r="J350" s="32"/>
      <c r="L350" s="55">
        <f t="shared" si="6"/>
        <v>0</v>
      </c>
    </row>
    <row r="351" spans="1:12" ht="15.75" thickBot="1">
      <c r="A351" s="204" t="str">
        <f>IF(ISBLANK(Mob_Mat_Bur[[#This Row],[DATE]]),"",ROW(Mob_Mat_Bur[[#This Row],[NUM]])-ROW($A$19))</f>
        <v/>
      </c>
      <c r="B351" s="33"/>
      <c r="C351" s="98" t="str">
        <f>IF(ISBLANK(Mob_Mat_Bur[[#This Row],[DATE]]),"",ROW(Mob_Mat_Bur[[#This Row],[NUM]])-ROW($A$19))</f>
        <v/>
      </c>
      <c r="D351" s="99"/>
      <c r="E351" s="98"/>
      <c r="F351" s="95"/>
      <c r="G351" s="27"/>
      <c r="H351" s="105"/>
      <c r="I351" s="111">
        <f>IF(Mob_Mat_Bur[[#This Row],[MOTIF]]="",0,Mob_Mat_Bur[[#This Row],[MONTANT HTVA REALISE]])</f>
        <v>0</v>
      </c>
      <c r="J351" s="32"/>
      <c r="L351" s="55">
        <f t="shared" si="6"/>
        <v>0</v>
      </c>
    </row>
    <row r="352" spans="1:12" ht="15.75" thickBot="1">
      <c r="A352" s="204" t="str">
        <f>IF(ISBLANK(Mob_Mat_Bur[[#This Row],[DATE]]),"",ROW(Mob_Mat_Bur[[#This Row],[NUM]])-ROW($A$19))</f>
        <v/>
      </c>
      <c r="B352" s="33"/>
      <c r="C352" s="98" t="str">
        <f>IF(ISBLANK(Mob_Mat_Bur[[#This Row],[DATE]]),"",ROW(Mob_Mat_Bur[[#This Row],[NUM]])-ROW($A$19))</f>
        <v/>
      </c>
      <c r="D352" s="99"/>
      <c r="E352" s="98"/>
      <c r="F352" s="95"/>
      <c r="G352" s="27"/>
      <c r="H352" s="105"/>
      <c r="I352" s="111">
        <f>IF(Mob_Mat_Bur[[#This Row],[MOTIF]]="",0,Mob_Mat_Bur[[#This Row],[MONTANT HTVA REALISE]])</f>
        <v>0</v>
      </c>
      <c r="J352" s="32"/>
      <c r="L352" s="55">
        <f t="shared" si="6"/>
        <v>0</v>
      </c>
    </row>
    <row r="353" spans="1:12" ht="15.75" thickBot="1">
      <c r="A353" s="204" t="str">
        <f>IF(ISBLANK(Mob_Mat_Bur[[#This Row],[DATE]]),"",ROW(Mob_Mat_Bur[[#This Row],[NUM]])-ROW($A$19))</f>
        <v/>
      </c>
      <c r="B353" s="33"/>
      <c r="C353" s="98" t="str">
        <f>IF(ISBLANK(Mob_Mat_Bur[[#This Row],[DATE]]),"",ROW(Mob_Mat_Bur[[#This Row],[NUM]])-ROW($A$19))</f>
        <v/>
      </c>
      <c r="D353" s="99"/>
      <c r="E353" s="98"/>
      <c r="F353" s="95"/>
      <c r="G353" s="27"/>
      <c r="H353" s="105"/>
      <c r="I353" s="111">
        <f>IF(Mob_Mat_Bur[[#This Row],[MOTIF]]="",0,Mob_Mat_Bur[[#This Row],[MONTANT HTVA REALISE]])</f>
        <v>0</v>
      </c>
      <c r="J353" s="32"/>
      <c r="L353" s="55">
        <f t="shared" si="6"/>
        <v>0</v>
      </c>
    </row>
    <row r="354" spans="1:12" ht="15.75" thickBot="1">
      <c r="A354" s="204" t="str">
        <f>IF(ISBLANK(Mob_Mat_Bur[[#This Row],[DATE]]),"",ROW(Mob_Mat_Bur[[#This Row],[NUM]])-ROW($A$19))</f>
        <v/>
      </c>
      <c r="B354" s="33"/>
      <c r="C354" s="98" t="str">
        <f>IF(ISBLANK(Mob_Mat_Bur[[#This Row],[DATE]]),"",ROW(Mob_Mat_Bur[[#This Row],[NUM]])-ROW($A$19))</f>
        <v/>
      </c>
      <c r="D354" s="99"/>
      <c r="E354" s="98"/>
      <c r="F354" s="95"/>
      <c r="G354" s="27"/>
      <c r="H354" s="105"/>
      <c r="I354" s="111">
        <f>IF(Mob_Mat_Bur[[#This Row],[MOTIF]]="",0,Mob_Mat_Bur[[#This Row],[MONTANT HTVA REALISE]])</f>
        <v>0</v>
      </c>
      <c r="J354" s="32"/>
      <c r="L354" s="55">
        <f t="shared" si="6"/>
        <v>0</v>
      </c>
    </row>
    <row r="355" spans="1:12" ht="15.75" thickBot="1">
      <c r="A355" s="204" t="str">
        <f>IF(ISBLANK(Mob_Mat_Bur[[#This Row],[DATE]]),"",ROW(Mob_Mat_Bur[[#This Row],[NUM]])-ROW($A$19))</f>
        <v/>
      </c>
      <c r="B355" s="33"/>
      <c r="C355" s="98" t="str">
        <f>IF(ISBLANK(Mob_Mat_Bur[[#This Row],[DATE]]),"",ROW(Mob_Mat_Bur[[#This Row],[NUM]])-ROW($A$19))</f>
        <v/>
      </c>
      <c r="D355" s="99"/>
      <c r="E355" s="98"/>
      <c r="F355" s="95"/>
      <c r="G355" s="27"/>
      <c r="H355" s="105"/>
      <c r="I355" s="111">
        <f>IF(Mob_Mat_Bur[[#This Row],[MOTIF]]="",0,Mob_Mat_Bur[[#This Row],[MONTANT HTVA REALISE]])</f>
        <v>0</v>
      </c>
      <c r="J355" s="32"/>
      <c r="L355" s="55">
        <f t="shared" si="6"/>
        <v>0</v>
      </c>
    </row>
    <row r="356" spans="1:12" ht="15.75" thickBot="1">
      <c r="A356" s="204" t="str">
        <f>IF(ISBLANK(Mob_Mat_Bur[[#This Row],[DATE]]),"",ROW(Mob_Mat_Bur[[#This Row],[NUM]])-ROW($A$19))</f>
        <v/>
      </c>
      <c r="B356" s="33"/>
      <c r="C356" s="98" t="str">
        <f>IF(ISBLANK(Mob_Mat_Bur[[#This Row],[DATE]]),"",ROW(Mob_Mat_Bur[[#This Row],[NUM]])-ROW($A$19))</f>
        <v/>
      </c>
      <c r="D356" s="99"/>
      <c r="E356" s="98"/>
      <c r="F356" s="95"/>
      <c r="G356" s="27"/>
      <c r="H356" s="105"/>
      <c r="I356" s="111">
        <f>IF(Mob_Mat_Bur[[#This Row],[MOTIF]]="",0,Mob_Mat_Bur[[#This Row],[MONTANT HTVA REALISE]])</f>
        <v>0</v>
      </c>
      <c r="J356" s="32"/>
      <c r="L356" s="55">
        <f t="shared" si="6"/>
        <v>0</v>
      </c>
    </row>
    <row r="357" spans="1:12" ht="15.75" thickBot="1">
      <c r="A357" s="204" t="str">
        <f>IF(ISBLANK(Mob_Mat_Bur[[#This Row],[DATE]]),"",ROW(Mob_Mat_Bur[[#This Row],[NUM]])-ROW($A$19))</f>
        <v/>
      </c>
      <c r="B357" s="33"/>
      <c r="C357" s="98" t="str">
        <f>IF(ISBLANK(Mob_Mat_Bur[[#This Row],[DATE]]),"",ROW(Mob_Mat_Bur[[#This Row],[NUM]])-ROW($A$19))</f>
        <v/>
      </c>
      <c r="D357" s="99"/>
      <c r="E357" s="98"/>
      <c r="F357" s="95"/>
      <c r="G357" s="27"/>
      <c r="H357" s="105"/>
      <c r="I357" s="111">
        <f>IF(Mob_Mat_Bur[[#This Row],[MOTIF]]="",0,Mob_Mat_Bur[[#This Row],[MONTANT HTVA REALISE]])</f>
        <v>0</v>
      </c>
      <c r="J357" s="32"/>
      <c r="L357" s="55">
        <f t="shared" si="6"/>
        <v>0</v>
      </c>
    </row>
    <row r="358" spans="1:12" ht="15.75" thickBot="1">
      <c r="A358" s="204" t="str">
        <f>IF(ISBLANK(Mob_Mat_Bur[[#This Row],[DATE]]),"",ROW(Mob_Mat_Bur[[#This Row],[NUM]])-ROW($A$19))</f>
        <v/>
      </c>
      <c r="B358" s="33"/>
      <c r="C358" s="98" t="str">
        <f>IF(ISBLANK(Mob_Mat_Bur[[#This Row],[DATE]]),"",ROW(Mob_Mat_Bur[[#This Row],[NUM]])-ROW($A$19))</f>
        <v/>
      </c>
      <c r="D358" s="99"/>
      <c r="E358" s="98"/>
      <c r="F358" s="95"/>
      <c r="G358" s="27"/>
      <c r="H358" s="105"/>
      <c r="I358" s="111">
        <f>IF(Mob_Mat_Bur[[#This Row],[MOTIF]]="",0,Mob_Mat_Bur[[#This Row],[MONTANT HTVA REALISE]])</f>
        <v>0</v>
      </c>
      <c r="J358" s="32"/>
      <c r="L358" s="55">
        <f t="shared" si="6"/>
        <v>0</v>
      </c>
    </row>
    <row r="359" spans="1:12" ht="15.75" thickBot="1">
      <c r="A359" s="204" t="str">
        <f>IF(ISBLANK(Mob_Mat_Bur[[#This Row],[DATE]]),"",ROW(Mob_Mat_Bur[[#This Row],[NUM]])-ROW($A$19))</f>
        <v/>
      </c>
      <c r="B359" s="33"/>
      <c r="C359" s="98" t="str">
        <f>IF(ISBLANK(Mob_Mat_Bur[[#This Row],[DATE]]),"",ROW(Mob_Mat_Bur[[#This Row],[NUM]])-ROW($A$19))</f>
        <v/>
      </c>
      <c r="D359" s="99"/>
      <c r="E359" s="98"/>
      <c r="F359" s="95"/>
      <c r="G359" s="27"/>
      <c r="H359" s="105"/>
      <c r="I359" s="111">
        <f>IF(Mob_Mat_Bur[[#This Row],[MOTIF]]="",0,Mob_Mat_Bur[[#This Row],[MONTANT HTVA REALISE]])</f>
        <v>0</v>
      </c>
      <c r="J359" s="32"/>
      <c r="L359" s="55">
        <f t="shared" si="6"/>
        <v>0</v>
      </c>
    </row>
    <row r="360" spans="1:12" ht="15.75" thickBot="1">
      <c r="A360" s="204" t="str">
        <f>IF(ISBLANK(Mob_Mat_Bur[[#This Row],[DATE]]),"",ROW(Mob_Mat_Bur[[#This Row],[NUM]])-ROW($A$19))</f>
        <v/>
      </c>
      <c r="B360" s="33"/>
      <c r="C360" s="98" t="str">
        <f>IF(ISBLANK(Mob_Mat_Bur[[#This Row],[DATE]]),"",ROW(Mob_Mat_Bur[[#This Row],[NUM]])-ROW($A$19))</f>
        <v/>
      </c>
      <c r="D360" s="99"/>
      <c r="E360" s="98"/>
      <c r="F360" s="95"/>
      <c r="G360" s="27"/>
      <c r="H360" s="105"/>
      <c r="I360" s="111">
        <f>IF(Mob_Mat_Bur[[#This Row],[MOTIF]]="",0,Mob_Mat_Bur[[#This Row],[MONTANT HTVA REALISE]])</f>
        <v>0</v>
      </c>
      <c r="J360" s="32"/>
      <c r="L360" s="55">
        <f t="shared" si="6"/>
        <v>0</v>
      </c>
    </row>
    <row r="361" spans="1:12" ht="15.75" thickBot="1">
      <c r="A361" s="204" t="str">
        <f>IF(ISBLANK(Mob_Mat_Bur[[#This Row],[DATE]]),"",ROW(Mob_Mat_Bur[[#This Row],[NUM]])-ROW($A$19))</f>
        <v/>
      </c>
      <c r="B361" s="33"/>
      <c r="C361" s="98" t="str">
        <f>IF(ISBLANK(Mob_Mat_Bur[[#This Row],[DATE]]),"",ROW(Mob_Mat_Bur[[#This Row],[NUM]])-ROW($A$19))</f>
        <v/>
      </c>
      <c r="D361" s="99"/>
      <c r="E361" s="98"/>
      <c r="F361" s="95"/>
      <c r="G361" s="27"/>
      <c r="H361" s="105"/>
      <c r="I361" s="111">
        <f>IF(Mob_Mat_Bur[[#This Row],[MOTIF]]="",0,Mob_Mat_Bur[[#This Row],[MONTANT HTVA REALISE]])</f>
        <v>0</v>
      </c>
      <c r="J361" s="32"/>
      <c r="L361" s="55">
        <f t="shared" si="6"/>
        <v>0</v>
      </c>
    </row>
    <row r="362" spans="1:12" ht="15.75" thickBot="1">
      <c r="A362" s="204" t="str">
        <f>IF(ISBLANK(Mob_Mat_Bur[[#This Row],[DATE]]),"",ROW(Mob_Mat_Bur[[#This Row],[NUM]])-ROW($A$19))</f>
        <v/>
      </c>
      <c r="B362" s="33"/>
      <c r="C362" s="98" t="str">
        <f>IF(ISBLANK(Mob_Mat_Bur[[#This Row],[DATE]]),"",ROW(Mob_Mat_Bur[[#This Row],[NUM]])-ROW($A$19))</f>
        <v/>
      </c>
      <c r="D362" s="99"/>
      <c r="E362" s="98"/>
      <c r="F362" s="95"/>
      <c r="G362" s="27"/>
      <c r="H362" s="105"/>
      <c r="I362" s="111">
        <f>IF(Mob_Mat_Bur[[#This Row],[MOTIF]]="",0,Mob_Mat_Bur[[#This Row],[MONTANT HTVA REALISE]])</f>
        <v>0</v>
      </c>
      <c r="J362" s="32"/>
      <c r="L362" s="55">
        <f t="shared" si="6"/>
        <v>0</v>
      </c>
    </row>
    <row r="363" spans="1:12" ht="15.75" thickBot="1">
      <c r="A363" s="204" t="str">
        <f>IF(ISBLANK(Mob_Mat_Bur[[#This Row],[DATE]]),"",ROW(Mob_Mat_Bur[[#This Row],[NUM]])-ROW($A$19))</f>
        <v/>
      </c>
      <c r="B363" s="33"/>
      <c r="C363" s="98" t="str">
        <f>IF(ISBLANK(Mob_Mat_Bur[[#This Row],[DATE]]),"",ROW(Mob_Mat_Bur[[#This Row],[NUM]])-ROW($A$19))</f>
        <v/>
      </c>
      <c r="D363" s="99"/>
      <c r="E363" s="98"/>
      <c r="F363" s="95"/>
      <c r="G363" s="27"/>
      <c r="H363" s="105"/>
      <c r="I363" s="111">
        <f>IF(Mob_Mat_Bur[[#This Row],[MOTIF]]="",0,Mob_Mat_Bur[[#This Row],[MONTANT HTVA REALISE]])</f>
        <v>0</v>
      </c>
      <c r="J363" s="32"/>
      <c r="L363" s="55">
        <f t="shared" si="6"/>
        <v>0</v>
      </c>
    </row>
    <row r="364" spans="1:12" ht="15.75" thickBot="1">
      <c r="A364" s="204" t="str">
        <f>IF(ISBLANK(Mob_Mat_Bur[[#This Row],[DATE]]),"",ROW(Mob_Mat_Bur[[#This Row],[NUM]])-ROW($A$19))</f>
        <v/>
      </c>
      <c r="B364" s="33"/>
      <c r="C364" s="98" t="str">
        <f>IF(ISBLANK(Mob_Mat_Bur[[#This Row],[DATE]]),"",ROW(Mob_Mat_Bur[[#This Row],[NUM]])-ROW($A$19))</f>
        <v/>
      </c>
      <c r="D364" s="99"/>
      <c r="E364" s="98"/>
      <c r="F364" s="95"/>
      <c r="G364" s="27"/>
      <c r="H364" s="105"/>
      <c r="I364" s="111">
        <f>IF(Mob_Mat_Bur[[#This Row],[MOTIF]]="",0,Mob_Mat_Bur[[#This Row],[MONTANT HTVA REALISE]])</f>
        <v>0</v>
      </c>
      <c r="J364" s="32"/>
      <c r="L364" s="55">
        <f t="shared" si="6"/>
        <v>0</v>
      </c>
    </row>
    <row r="365" spans="1:12" ht="15.75" thickBot="1">
      <c r="A365" s="204" t="str">
        <f>IF(ISBLANK(Mob_Mat_Bur[[#This Row],[DATE]]),"",ROW(Mob_Mat_Bur[[#This Row],[NUM]])-ROW($A$19))</f>
        <v/>
      </c>
      <c r="B365" s="33"/>
      <c r="C365" s="98" t="str">
        <f>IF(ISBLANK(Mob_Mat_Bur[[#This Row],[DATE]]),"",ROW(Mob_Mat_Bur[[#This Row],[NUM]])-ROW($A$19))</f>
        <v/>
      </c>
      <c r="D365" s="99"/>
      <c r="E365" s="98"/>
      <c r="F365" s="95"/>
      <c r="G365" s="27"/>
      <c r="H365" s="105"/>
      <c r="I365" s="111">
        <f>IF(Mob_Mat_Bur[[#This Row],[MOTIF]]="",0,Mob_Mat_Bur[[#This Row],[MONTANT HTVA REALISE]])</f>
        <v>0</v>
      </c>
      <c r="J365" s="32"/>
      <c r="L365" s="55">
        <f t="shared" si="6"/>
        <v>0</v>
      </c>
    </row>
    <row r="366" spans="1:12" ht="15.75" thickBot="1">
      <c r="A366" s="204" t="str">
        <f>IF(ISBLANK(Mob_Mat_Bur[[#This Row],[DATE]]),"",ROW(Mob_Mat_Bur[[#This Row],[NUM]])-ROW($A$19))</f>
        <v/>
      </c>
      <c r="B366" s="33"/>
      <c r="C366" s="98" t="str">
        <f>IF(ISBLANK(Mob_Mat_Bur[[#This Row],[DATE]]),"",ROW(Mob_Mat_Bur[[#This Row],[NUM]])-ROW($A$19))</f>
        <v/>
      </c>
      <c r="D366" s="99"/>
      <c r="E366" s="98"/>
      <c r="F366" s="95"/>
      <c r="G366" s="27"/>
      <c r="H366" s="105"/>
      <c r="I366" s="111">
        <f>IF(Mob_Mat_Bur[[#This Row],[MOTIF]]="",0,Mob_Mat_Bur[[#This Row],[MONTANT HTVA REALISE]])</f>
        <v>0</v>
      </c>
      <c r="J366" s="32"/>
      <c r="L366" s="55">
        <f t="shared" si="6"/>
        <v>0</v>
      </c>
    </row>
    <row r="367" spans="1:12" ht="15.75" thickBot="1">
      <c r="A367" s="204" t="str">
        <f>IF(ISBLANK(Mob_Mat_Bur[[#This Row],[DATE]]),"",ROW(Mob_Mat_Bur[[#This Row],[NUM]])-ROW($A$19))</f>
        <v/>
      </c>
      <c r="B367" s="33"/>
      <c r="C367" s="98" t="str">
        <f>IF(ISBLANK(Mob_Mat_Bur[[#This Row],[DATE]]),"",ROW(Mob_Mat_Bur[[#This Row],[NUM]])-ROW($A$19))</f>
        <v/>
      </c>
      <c r="D367" s="99"/>
      <c r="E367" s="98"/>
      <c r="F367" s="95"/>
      <c r="G367" s="27"/>
      <c r="H367" s="105"/>
      <c r="I367" s="111">
        <f>IF(Mob_Mat_Bur[[#This Row],[MOTIF]]="",0,Mob_Mat_Bur[[#This Row],[MONTANT HTVA REALISE]])</f>
        <v>0</v>
      </c>
      <c r="J367" s="32"/>
      <c r="L367" s="55">
        <f t="shared" si="6"/>
        <v>0</v>
      </c>
    </row>
    <row r="368" spans="1:12" ht="15.75" thickBot="1">
      <c r="A368" s="204" t="str">
        <f>IF(ISBLANK(Mob_Mat_Bur[[#This Row],[DATE]]),"",ROW(Mob_Mat_Bur[[#This Row],[NUM]])-ROW($A$19))</f>
        <v/>
      </c>
      <c r="B368" s="33"/>
      <c r="C368" s="98" t="str">
        <f>IF(ISBLANK(Mob_Mat_Bur[[#This Row],[DATE]]),"",ROW(Mob_Mat_Bur[[#This Row],[NUM]])-ROW($A$19))</f>
        <v/>
      </c>
      <c r="D368" s="99"/>
      <c r="E368" s="98"/>
      <c r="F368" s="95"/>
      <c r="G368" s="27"/>
      <c r="H368" s="105"/>
      <c r="I368" s="111">
        <f>IF(Mob_Mat_Bur[[#This Row],[MOTIF]]="",0,Mob_Mat_Bur[[#This Row],[MONTANT HTVA REALISE]])</f>
        <v>0</v>
      </c>
      <c r="J368" s="32"/>
      <c r="L368" s="55">
        <f t="shared" si="6"/>
        <v>0</v>
      </c>
    </row>
    <row r="369" spans="1:12" ht="15.75" thickBot="1">
      <c r="A369" s="204" t="str">
        <f>IF(ISBLANK(Mob_Mat_Bur[[#This Row],[DATE]]),"",ROW(Mob_Mat_Bur[[#This Row],[NUM]])-ROW($A$19))</f>
        <v/>
      </c>
      <c r="B369" s="33"/>
      <c r="C369" s="98" t="str">
        <f>IF(ISBLANK(Mob_Mat_Bur[[#This Row],[DATE]]),"",ROW(Mob_Mat_Bur[[#This Row],[NUM]])-ROW($A$19))</f>
        <v/>
      </c>
      <c r="D369" s="99"/>
      <c r="E369" s="98"/>
      <c r="F369" s="95"/>
      <c r="G369" s="27"/>
      <c r="H369" s="105"/>
      <c r="I369" s="111">
        <f>IF(Mob_Mat_Bur[[#This Row],[MOTIF]]="",0,Mob_Mat_Bur[[#This Row],[MONTANT HTVA REALISE]])</f>
        <v>0</v>
      </c>
      <c r="J369" s="32"/>
      <c r="L369" s="55">
        <f t="shared" si="6"/>
        <v>0</v>
      </c>
    </row>
    <row r="370" spans="1:12" ht="15.75" thickBot="1">
      <c r="A370" s="204" t="str">
        <f>IF(ISBLANK(Mob_Mat_Bur[[#This Row],[DATE]]),"",ROW(Mob_Mat_Bur[[#This Row],[NUM]])-ROW($A$19))</f>
        <v/>
      </c>
      <c r="B370" s="33"/>
      <c r="C370" s="98" t="str">
        <f>IF(ISBLANK(Mob_Mat_Bur[[#This Row],[DATE]]),"",ROW(Mob_Mat_Bur[[#This Row],[NUM]])-ROW($A$19))</f>
        <v/>
      </c>
      <c r="D370" s="99"/>
      <c r="E370" s="98"/>
      <c r="F370" s="95"/>
      <c r="G370" s="27"/>
      <c r="H370" s="105"/>
      <c r="I370" s="111">
        <f>IF(Mob_Mat_Bur[[#This Row],[MOTIF]]="",0,Mob_Mat_Bur[[#This Row],[MONTANT HTVA REALISE]])</f>
        <v>0</v>
      </c>
      <c r="J370" s="32"/>
      <c r="L370" s="55">
        <f t="shared" si="6"/>
        <v>0</v>
      </c>
    </row>
    <row r="371" spans="1:12" ht="15.75" thickBot="1">
      <c r="A371" s="204" t="str">
        <f>IF(ISBLANK(Mob_Mat_Bur[[#This Row],[DATE]]),"",ROW(Mob_Mat_Bur[[#This Row],[NUM]])-ROW($A$19))</f>
        <v/>
      </c>
      <c r="B371" s="33"/>
      <c r="C371" s="98" t="str">
        <f>IF(ISBLANK(Mob_Mat_Bur[[#This Row],[DATE]]),"",ROW(Mob_Mat_Bur[[#This Row],[NUM]])-ROW($A$19))</f>
        <v/>
      </c>
      <c r="D371" s="99"/>
      <c r="E371" s="98"/>
      <c r="F371" s="95"/>
      <c r="G371" s="27"/>
      <c r="H371" s="105"/>
      <c r="I371" s="111">
        <f>IF(Mob_Mat_Bur[[#This Row],[MOTIF]]="",0,Mob_Mat_Bur[[#This Row],[MONTANT HTVA REALISE]])</f>
        <v>0</v>
      </c>
      <c r="J371" s="32"/>
      <c r="L371" s="55">
        <f t="shared" si="6"/>
        <v>0</v>
      </c>
    </row>
    <row r="372" spans="1:12" ht="15.75" thickBot="1">
      <c r="A372" s="204" t="str">
        <f>IF(ISBLANK(Mob_Mat_Bur[[#This Row],[DATE]]),"",ROW(Mob_Mat_Bur[[#This Row],[NUM]])-ROW($A$19))</f>
        <v/>
      </c>
      <c r="B372" s="33"/>
      <c r="C372" s="98" t="str">
        <f>IF(ISBLANK(Mob_Mat_Bur[[#This Row],[DATE]]),"",ROW(Mob_Mat_Bur[[#This Row],[NUM]])-ROW($A$19))</f>
        <v/>
      </c>
      <c r="D372" s="99"/>
      <c r="E372" s="98"/>
      <c r="F372" s="95"/>
      <c r="G372" s="27"/>
      <c r="H372" s="105"/>
      <c r="I372" s="111">
        <f>IF(Mob_Mat_Bur[[#This Row],[MOTIF]]="",0,Mob_Mat_Bur[[#This Row],[MONTANT HTVA REALISE]])</f>
        <v>0</v>
      </c>
      <c r="J372" s="32"/>
      <c r="L372" s="55">
        <f t="shared" si="6"/>
        <v>0</v>
      </c>
    </row>
    <row r="373" spans="1:12" ht="15.75" thickBot="1">
      <c r="A373" s="204" t="str">
        <f>IF(ISBLANK(Mob_Mat_Bur[[#This Row],[DATE]]),"",ROW(Mob_Mat_Bur[[#This Row],[NUM]])-ROW($A$19))</f>
        <v/>
      </c>
      <c r="B373" s="33"/>
      <c r="C373" s="98" t="str">
        <f>IF(ISBLANK(Mob_Mat_Bur[[#This Row],[DATE]]),"",ROW(Mob_Mat_Bur[[#This Row],[NUM]])-ROW($A$19))</f>
        <v/>
      </c>
      <c r="D373" s="99"/>
      <c r="E373" s="98"/>
      <c r="F373" s="95"/>
      <c r="G373" s="27"/>
      <c r="H373" s="105"/>
      <c r="I373" s="111">
        <f>IF(Mob_Mat_Bur[[#This Row],[MOTIF]]="",0,Mob_Mat_Bur[[#This Row],[MONTANT HTVA REALISE]])</f>
        <v>0</v>
      </c>
      <c r="J373" s="32"/>
      <c r="L373" s="55">
        <f t="shared" si="6"/>
        <v>0</v>
      </c>
    </row>
    <row r="374" spans="1:12" ht="15.75" thickBot="1">
      <c r="A374" s="204" t="str">
        <f>IF(ISBLANK(Mob_Mat_Bur[[#This Row],[DATE]]),"",ROW(Mob_Mat_Bur[[#This Row],[NUM]])-ROW($A$19))</f>
        <v/>
      </c>
      <c r="B374" s="33"/>
      <c r="C374" s="98" t="str">
        <f>IF(ISBLANK(Mob_Mat_Bur[[#This Row],[DATE]]),"",ROW(Mob_Mat_Bur[[#This Row],[NUM]])-ROW($A$19))</f>
        <v/>
      </c>
      <c r="D374" s="99"/>
      <c r="E374" s="98"/>
      <c r="F374" s="95"/>
      <c r="G374" s="27"/>
      <c r="H374" s="105"/>
      <c r="I374" s="111">
        <f>IF(Mob_Mat_Bur[[#This Row],[MOTIF]]="",0,Mob_Mat_Bur[[#This Row],[MONTANT HTVA REALISE]])</f>
        <v>0</v>
      </c>
      <c r="J374" s="32"/>
      <c r="L374" s="55">
        <f t="shared" si="6"/>
        <v>0</v>
      </c>
    </row>
    <row r="375" spans="1:12" ht="15.75" thickBot="1">
      <c r="A375" s="204" t="str">
        <f>IF(ISBLANK(Mob_Mat_Bur[[#This Row],[DATE]]),"",ROW(Mob_Mat_Bur[[#This Row],[NUM]])-ROW($A$19))</f>
        <v/>
      </c>
      <c r="B375" s="33"/>
      <c r="C375" s="98" t="str">
        <f>IF(ISBLANK(Mob_Mat_Bur[[#This Row],[DATE]]),"",ROW(Mob_Mat_Bur[[#This Row],[NUM]])-ROW($A$19))</f>
        <v/>
      </c>
      <c r="D375" s="99"/>
      <c r="E375" s="98"/>
      <c r="F375" s="95"/>
      <c r="G375" s="27"/>
      <c r="H375" s="105"/>
      <c r="I375" s="111">
        <f>IF(Mob_Mat_Bur[[#This Row],[MOTIF]]="",0,Mob_Mat_Bur[[#This Row],[MONTANT HTVA REALISE]])</f>
        <v>0</v>
      </c>
      <c r="J375" s="32"/>
      <c r="L375" s="55">
        <f t="shared" si="6"/>
        <v>0</v>
      </c>
    </row>
    <row r="376" spans="1:12" ht="15.75" thickBot="1">
      <c r="A376" s="204" t="str">
        <f>IF(ISBLANK(Mob_Mat_Bur[[#This Row],[DATE]]),"",ROW(Mob_Mat_Bur[[#This Row],[NUM]])-ROW($A$19))</f>
        <v/>
      </c>
      <c r="B376" s="33"/>
      <c r="C376" s="98" t="str">
        <f>IF(ISBLANK(Mob_Mat_Bur[[#This Row],[DATE]]),"",ROW(Mob_Mat_Bur[[#This Row],[NUM]])-ROW($A$19))</f>
        <v/>
      </c>
      <c r="D376" s="99"/>
      <c r="E376" s="98"/>
      <c r="F376" s="95"/>
      <c r="G376" s="27"/>
      <c r="H376" s="105"/>
      <c r="I376" s="111">
        <f>IF(Mob_Mat_Bur[[#This Row],[MOTIF]]="",0,Mob_Mat_Bur[[#This Row],[MONTANT HTVA REALISE]])</f>
        <v>0</v>
      </c>
      <c r="J376" s="32"/>
      <c r="L376" s="55">
        <f t="shared" si="6"/>
        <v>0</v>
      </c>
    </row>
    <row r="377" spans="1:12" ht="15.75" thickBot="1">
      <c r="A377" s="204" t="str">
        <f>IF(ISBLANK(Mob_Mat_Bur[[#This Row],[DATE]]),"",ROW(Mob_Mat_Bur[[#This Row],[NUM]])-ROW($A$19))</f>
        <v/>
      </c>
      <c r="B377" s="33"/>
      <c r="C377" s="98" t="str">
        <f>IF(ISBLANK(Mob_Mat_Bur[[#This Row],[DATE]]),"",ROW(Mob_Mat_Bur[[#This Row],[NUM]])-ROW($A$19))</f>
        <v/>
      </c>
      <c r="D377" s="99"/>
      <c r="E377" s="98"/>
      <c r="F377" s="95"/>
      <c r="G377" s="27"/>
      <c r="H377" s="105"/>
      <c r="I377" s="111">
        <f>IF(Mob_Mat_Bur[[#This Row],[MOTIF]]="",0,Mob_Mat_Bur[[#This Row],[MONTANT HTVA REALISE]])</f>
        <v>0</v>
      </c>
      <c r="J377" s="32"/>
      <c r="L377" s="55">
        <f t="shared" si="6"/>
        <v>0</v>
      </c>
    </row>
    <row r="378" spans="1:12" ht="15.75" thickBot="1">
      <c r="A378" s="204" t="str">
        <f>IF(ISBLANK(Mob_Mat_Bur[[#This Row],[DATE]]),"",ROW(Mob_Mat_Bur[[#This Row],[NUM]])-ROW($A$19))</f>
        <v/>
      </c>
      <c r="B378" s="33"/>
      <c r="C378" s="98" t="str">
        <f>IF(ISBLANK(Mob_Mat_Bur[[#This Row],[DATE]]),"",ROW(Mob_Mat_Bur[[#This Row],[NUM]])-ROW($A$19))</f>
        <v/>
      </c>
      <c r="D378" s="99"/>
      <c r="E378" s="98"/>
      <c r="F378" s="95"/>
      <c r="G378" s="27"/>
      <c r="H378" s="105"/>
      <c r="I378" s="111">
        <f>IF(Mob_Mat_Bur[[#This Row],[MOTIF]]="",0,Mob_Mat_Bur[[#This Row],[MONTANT HTVA REALISE]])</f>
        <v>0</v>
      </c>
      <c r="J378" s="32"/>
      <c r="L378" s="55">
        <f t="shared" si="6"/>
        <v>0</v>
      </c>
    </row>
    <row r="379" spans="1:12" ht="15.75" thickBot="1">
      <c r="A379" s="204" t="str">
        <f>IF(ISBLANK(Mob_Mat_Bur[[#This Row],[DATE]]),"",ROW(Mob_Mat_Bur[[#This Row],[NUM]])-ROW($A$19))</f>
        <v/>
      </c>
      <c r="B379" s="33"/>
      <c r="C379" s="98" t="str">
        <f>IF(ISBLANK(Mob_Mat_Bur[[#This Row],[DATE]]),"",ROW(Mob_Mat_Bur[[#This Row],[NUM]])-ROW($A$19))</f>
        <v/>
      </c>
      <c r="D379" s="99"/>
      <c r="E379" s="98"/>
      <c r="F379" s="95"/>
      <c r="G379" s="27"/>
      <c r="H379" s="105"/>
      <c r="I379" s="111">
        <f>IF(Mob_Mat_Bur[[#This Row],[MOTIF]]="",0,Mob_Mat_Bur[[#This Row],[MONTANT HTVA REALISE]])</f>
        <v>0</v>
      </c>
      <c r="J379" s="32"/>
      <c r="L379" s="55">
        <f t="shared" si="6"/>
        <v>0</v>
      </c>
    </row>
    <row r="380" spans="1:12" ht="15.75" thickBot="1">
      <c r="A380" s="204" t="str">
        <f>IF(ISBLANK(Mob_Mat_Bur[[#This Row],[DATE]]),"",ROW(Mob_Mat_Bur[[#This Row],[NUM]])-ROW($A$19))</f>
        <v/>
      </c>
      <c r="B380" s="33"/>
      <c r="C380" s="98" t="str">
        <f>IF(ISBLANK(Mob_Mat_Bur[[#This Row],[DATE]]),"",ROW(Mob_Mat_Bur[[#This Row],[NUM]])-ROW($A$19))</f>
        <v/>
      </c>
      <c r="D380" s="99"/>
      <c r="E380" s="98"/>
      <c r="F380" s="95"/>
      <c r="G380" s="27"/>
      <c r="H380" s="105"/>
      <c r="I380" s="111">
        <f>IF(Mob_Mat_Bur[[#This Row],[MOTIF]]="",0,Mob_Mat_Bur[[#This Row],[MONTANT HTVA REALISE]])</f>
        <v>0</v>
      </c>
      <c r="J380" s="32"/>
      <c r="L380" s="55">
        <f t="shared" si="6"/>
        <v>0</v>
      </c>
    </row>
    <row r="381" spans="1:12" ht="15.75" thickBot="1">
      <c r="A381" s="204" t="str">
        <f>IF(ISBLANK(Mob_Mat_Bur[[#This Row],[DATE]]),"",ROW(Mob_Mat_Bur[[#This Row],[NUM]])-ROW($A$19))</f>
        <v/>
      </c>
      <c r="B381" s="33"/>
      <c r="C381" s="98" t="str">
        <f>IF(ISBLANK(Mob_Mat_Bur[[#This Row],[DATE]]),"",ROW(Mob_Mat_Bur[[#This Row],[NUM]])-ROW($A$19))</f>
        <v/>
      </c>
      <c r="D381" s="99"/>
      <c r="E381" s="98"/>
      <c r="F381" s="95"/>
      <c r="G381" s="27"/>
      <c r="H381" s="105"/>
      <c r="I381" s="111">
        <f>IF(Mob_Mat_Bur[[#This Row],[MOTIF]]="",0,Mob_Mat_Bur[[#This Row],[MONTANT HTVA REALISE]])</f>
        <v>0</v>
      </c>
      <c r="J381" s="32"/>
      <c r="L381" s="55">
        <f t="shared" si="6"/>
        <v>0</v>
      </c>
    </row>
    <row r="382" spans="1:12" ht="15.75" thickBot="1">
      <c r="A382" s="204" t="str">
        <f>IF(ISBLANK(Mob_Mat_Bur[[#This Row],[DATE]]),"",ROW(Mob_Mat_Bur[[#This Row],[NUM]])-ROW($A$19))</f>
        <v/>
      </c>
      <c r="B382" s="33"/>
      <c r="C382" s="98" t="str">
        <f>IF(ISBLANK(Mob_Mat_Bur[[#This Row],[DATE]]),"",ROW(Mob_Mat_Bur[[#This Row],[NUM]])-ROW($A$19))</f>
        <v/>
      </c>
      <c r="D382" s="99"/>
      <c r="E382" s="98"/>
      <c r="F382" s="95"/>
      <c r="G382" s="27"/>
      <c r="H382" s="105"/>
      <c r="I382" s="111">
        <f>IF(Mob_Mat_Bur[[#This Row],[MOTIF]]="",0,Mob_Mat_Bur[[#This Row],[MONTANT HTVA REALISE]])</f>
        <v>0</v>
      </c>
      <c r="J382" s="32"/>
      <c r="L382" s="55">
        <f t="shared" si="6"/>
        <v>0</v>
      </c>
    </row>
    <row r="383" spans="1:12" ht="15.75" thickBot="1">
      <c r="A383" s="204" t="str">
        <f>IF(ISBLANK(Mob_Mat_Bur[[#This Row],[DATE]]),"",ROW(Mob_Mat_Bur[[#This Row],[NUM]])-ROW($A$19))</f>
        <v/>
      </c>
      <c r="B383" s="33"/>
      <c r="C383" s="98" t="str">
        <f>IF(ISBLANK(Mob_Mat_Bur[[#This Row],[DATE]]),"",ROW(Mob_Mat_Bur[[#This Row],[NUM]])-ROW($A$19))</f>
        <v/>
      </c>
      <c r="D383" s="99"/>
      <c r="E383" s="98"/>
      <c r="F383" s="95"/>
      <c r="G383" s="27"/>
      <c r="H383" s="105"/>
      <c r="I383" s="111">
        <f>IF(Mob_Mat_Bur[[#This Row],[MOTIF]]="",0,Mob_Mat_Bur[[#This Row],[MONTANT HTVA REALISE]])</f>
        <v>0</v>
      </c>
      <c r="J383" s="32"/>
      <c r="L383" s="55">
        <f t="shared" si="6"/>
        <v>0</v>
      </c>
    </row>
    <row r="384" spans="1:12" ht="15.75" thickBot="1">
      <c r="A384" s="204" t="str">
        <f>IF(ISBLANK(Mob_Mat_Bur[[#This Row],[DATE]]),"",ROW(Mob_Mat_Bur[[#This Row],[NUM]])-ROW($A$19))</f>
        <v/>
      </c>
      <c r="B384" s="33"/>
      <c r="C384" s="98" t="str">
        <f>IF(ISBLANK(Mob_Mat_Bur[[#This Row],[DATE]]),"",ROW(Mob_Mat_Bur[[#This Row],[NUM]])-ROW($A$19))</f>
        <v/>
      </c>
      <c r="D384" s="99"/>
      <c r="E384" s="98"/>
      <c r="F384" s="95"/>
      <c r="G384" s="27"/>
      <c r="H384" s="105"/>
      <c r="I384" s="111">
        <f>IF(Mob_Mat_Bur[[#This Row],[MOTIF]]="",0,Mob_Mat_Bur[[#This Row],[MONTANT HTVA REALISE]])</f>
        <v>0</v>
      </c>
      <c r="J384" s="32"/>
      <c r="L384" s="55">
        <f t="shared" si="6"/>
        <v>0</v>
      </c>
    </row>
    <row r="385" spans="1:12" ht="15.75" thickBot="1">
      <c r="A385" s="204" t="str">
        <f>IF(ISBLANK(Mob_Mat_Bur[[#This Row],[DATE]]),"",ROW(Mob_Mat_Bur[[#This Row],[NUM]])-ROW($A$19))</f>
        <v/>
      </c>
      <c r="B385" s="33"/>
      <c r="C385" s="98" t="str">
        <f>IF(ISBLANK(Mob_Mat_Bur[[#This Row],[DATE]]),"",ROW(Mob_Mat_Bur[[#This Row],[NUM]])-ROW($A$19))</f>
        <v/>
      </c>
      <c r="D385" s="99"/>
      <c r="E385" s="98"/>
      <c r="F385" s="95"/>
      <c r="G385" s="27"/>
      <c r="H385" s="105"/>
      <c r="I385" s="111">
        <f>IF(Mob_Mat_Bur[[#This Row],[MOTIF]]="",0,Mob_Mat_Bur[[#This Row],[MONTANT HTVA REALISE]])</f>
        <v>0</v>
      </c>
      <c r="J385" s="32"/>
      <c r="L385" s="55">
        <f t="shared" si="6"/>
        <v>0</v>
      </c>
    </row>
    <row r="386" spans="1:12" ht="15.75" thickBot="1">
      <c r="A386" s="204" t="str">
        <f>IF(ISBLANK(Mob_Mat_Bur[[#This Row],[DATE]]),"",ROW(Mob_Mat_Bur[[#This Row],[NUM]])-ROW($A$19))</f>
        <v/>
      </c>
      <c r="B386" s="33"/>
      <c r="C386" s="98" t="str">
        <f>IF(ISBLANK(Mob_Mat_Bur[[#This Row],[DATE]]),"",ROW(Mob_Mat_Bur[[#This Row],[NUM]])-ROW($A$19))</f>
        <v/>
      </c>
      <c r="D386" s="99"/>
      <c r="E386" s="98"/>
      <c r="F386" s="95"/>
      <c r="G386" s="27"/>
      <c r="H386" s="105"/>
      <c r="I386" s="111">
        <f>IF(Mob_Mat_Bur[[#This Row],[MOTIF]]="",0,Mob_Mat_Bur[[#This Row],[MONTANT HTVA REALISE]])</f>
        <v>0</v>
      </c>
      <c r="J386" s="32"/>
      <c r="L386" s="55">
        <f t="shared" si="6"/>
        <v>0</v>
      </c>
    </row>
    <row r="387" spans="1:12" ht="15.75" thickBot="1">
      <c r="A387" s="204" t="str">
        <f>IF(ISBLANK(Mob_Mat_Bur[[#This Row],[DATE]]),"",ROW(Mob_Mat_Bur[[#This Row],[NUM]])-ROW($A$19))</f>
        <v/>
      </c>
      <c r="B387" s="33"/>
      <c r="C387" s="98" t="str">
        <f>IF(ISBLANK(Mob_Mat_Bur[[#This Row],[DATE]]),"",ROW(Mob_Mat_Bur[[#This Row],[NUM]])-ROW($A$19))</f>
        <v/>
      </c>
      <c r="D387" s="99"/>
      <c r="E387" s="98"/>
      <c r="F387" s="95"/>
      <c r="G387" s="27"/>
      <c r="H387" s="105"/>
      <c r="I387" s="111">
        <f>IF(Mob_Mat_Bur[[#This Row],[MOTIF]]="",0,Mob_Mat_Bur[[#This Row],[MONTANT HTVA REALISE]])</f>
        <v>0</v>
      </c>
      <c r="J387" s="32"/>
      <c r="L387" s="55">
        <f t="shared" si="6"/>
        <v>0</v>
      </c>
    </row>
    <row r="388" spans="1:12" ht="15.75" thickBot="1">
      <c r="A388" s="204" t="str">
        <f>IF(ISBLANK(Mob_Mat_Bur[[#This Row],[DATE]]),"",ROW(Mob_Mat_Bur[[#This Row],[NUM]])-ROW($A$19))</f>
        <v/>
      </c>
      <c r="B388" s="33"/>
      <c r="C388" s="98" t="str">
        <f>IF(ISBLANK(Mob_Mat_Bur[[#This Row],[DATE]]),"",ROW(Mob_Mat_Bur[[#This Row],[NUM]])-ROW($A$19))</f>
        <v/>
      </c>
      <c r="D388" s="99"/>
      <c r="E388" s="98"/>
      <c r="F388" s="95"/>
      <c r="G388" s="27"/>
      <c r="H388" s="105"/>
      <c r="I388" s="111">
        <f>IF(Mob_Mat_Bur[[#This Row],[MOTIF]]="",0,Mob_Mat_Bur[[#This Row],[MONTANT HTVA REALISE]])</f>
        <v>0</v>
      </c>
      <c r="J388" s="32"/>
      <c r="L388" s="55">
        <f t="shared" si="6"/>
        <v>0</v>
      </c>
    </row>
    <row r="389" spans="1:12" ht="15.75" thickBot="1">
      <c r="A389" s="204" t="str">
        <f>IF(ISBLANK(Mob_Mat_Bur[[#This Row],[DATE]]),"",ROW(Mob_Mat_Bur[[#This Row],[NUM]])-ROW($A$19))</f>
        <v/>
      </c>
      <c r="B389" s="33"/>
      <c r="C389" s="98" t="str">
        <f>IF(ISBLANK(Mob_Mat_Bur[[#This Row],[DATE]]),"",ROW(Mob_Mat_Bur[[#This Row],[NUM]])-ROW($A$19))</f>
        <v/>
      </c>
      <c r="D389" s="99"/>
      <c r="E389" s="98"/>
      <c r="F389" s="95"/>
      <c r="G389" s="27"/>
      <c r="H389" s="105"/>
      <c r="I389" s="111">
        <f>IF(Mob_Mat_Bur[[#This Row],[MOTIF]]="",0,Mob_Mat_Bur[[#This Row],[MONTANT HTVA REALISE]])</f>
        <v>0</v>
      </c>
      <c r="J389" s="32"/>
      <c r="L389" s="55">
        <f t="shared" si="6"/>
        <v>0</v>
      </c>
    </row>
    <row r="390" spans="1:12" ht="15.75" thickBot="1">
      <c r="A390" s="204" t="str">
        <f>IF(ISBLANK(Mob_Mat_Bur[[#This Row],[DATE]]),"",ROW(Mob_Mat_Bur[[#This Row],[NUM]])-ROW($A$19))</f>
        <v/>
      </c>
      <c r="B390" s="33"/>
      <c r="C390" s="98" t="str">
        <f>IF(ISBLANK(Mob_Mat_Bur[[#This Row],[DATE]]),"",ROW(Mob_Mat_Bur[[#This Row],[NUM]])-ROW($A$19))</f>
        <v/>
      </c>
      <c r="D390" s="99"/>
      <c r="E390" s="98"/>
      <c r="F390" s="95"/>
      <c r="G390" s="27"/>
      <c r="H390" s="105"/>
      <c r="I390" s="111">
        <f>IF(Mob_Mat_Bur[[#This Row],[MOTIF]]="",0,Mob_Mat_Bur[[#This Row],[MONTANT HTVA REALISE]])</f>
        <v>0</v>
      </c>
      <c r="J390" s="32"/>
      <c r="L390" s="55">
        <f t="shared" si="6"/>
        <v>0</v>
      </c>
    </row>
    <row r="391" spans="1:12" ht="15.75" thickBot="1">
      <c r="A391" s="204" t="str">
        <f>IF(ISBLANK(Mob_Mat_Bur[[#This Row],[DATE]]),"",ROW(Mob_Mat_Bur[[#This Row],[NUM]])-ROW($A$19))</f>
        <v/>
      </c>
      <c r="B391" s="33"/>
      <c r="C391" s="98" t="str">
        <f>IF(ISBLANK(Mob_Mat_Bur[[#This Row],[DATE]]),"",ROW(Mob_Mat_Bur[[#This Row],[NUM]])-ROW($A$19))</f>
        <v/>
      </c>
      <c r="D391" s="99"/>
      <c r="E391" s="98"/>
      <c r="F391" s="95"/>
      <c r="G391" s="27"/>
      <c r="H391" s="105"/>
      <c r="I391" s="111">
        <f>IF(Mob_Mat_Bur[[#This Row],[MOTIF]]="",0,Mob_Mat_Bur[[#This Row],[MONTANT HTVA REALISE]])</f>
        <v>0</v>
      </c>
      <c r="J391" s="32"/>
      <c r="L391" s="55">
        <f t="shared" si="6"/>
        <v>0</v>
      </c>
    </row>
    <row r="392" spans="1:12" ht="15.75" thickBot="1">
      <c r="A392" s="204" t="str">
        <f>IF(ISBLANK(Mob_Mat_Bur[[#This Row],[DATE]]),"",ROW(Mob_Mat_Bur[[#This Row],[NUM]])-ROW($A$19))</f>
        <v/>
      </c>
      <c r="B392" s="33"/>
      <c r="C392" s="98" t="str">
        <f>IF(ISBLANK(Mob_Mat_Bur[[#This Row],[DATE]]),"",ROW(Mob_Mat_Bur[[#This Row],[NUM]])-ROW($A$19))</f>
        <v/>
      </c>
      <c r="D392" s="99"/>
      <c r="E392" s="98"/>
      <c r="F392" s="95"/>
      <c r="G392" s="27"/>
      <c r="H392" s="105"/>
      <c r="I392" s="111">
        <f>IF(Mob_Mat_Bur[[#This Row],[MOTIF]]="",0,Mob_Mat_Bur[[#This Row],[MONTANT HTVA REALISE]])</f>
        <v>0</v>
      </c>
      <c r="J392" s="32"/>
      <c r="L392" s="55">
        <f t="shared" si="6"/>
        <v>0</v>
      </c>
    </row>
    <row r="393" spans="1:12" ht="15.75" thickBot="1">
      <c r="A393" s="204" t="str">
        <f>IF(ISBLANK(Mob_Mat_Bur[[#This Row],[DATE]]),"",ROW(Mob_Mat_Bur[[#This Row],[NUM]])-ROW($A$19))</f>
        <v/>
      </c>
      <c r="B393" s="33"/>
      <c r="C393" s="98" t="str">
        <f>IF(ISBLANK(Mob_Mat_Bur[[#This Row],[DATE]]),"",ROW(Mob_Mat_Bur[[#This Row],[NUM]])-ROW($A$19))</f>
        <v/>
      </c>
      <c r="D393" s="99"/>
      <c r="E393" s="98"/>
      <c r="F393" s="95"/>
      <c r="G393" s="27"/>
      <c r="H393" s="105"/>
      <c r="I393" s="111">
        <f>IF(Mob_Mat_Bur[[#This Row],[MOTIF]]="",0,Mob_Mat_Bur[[#This Row],[MONTANT HTVA REALISE]])</f>
        <v>0</v>
      </c>
      <c r="J393" s="32"/>
      <c r="L393" s="55">
        <f t="shared" si="6"/>
        <v>0</v>
      </c>
    </row>
    <row r="394" spans="1:12" ht="15.75" thickBot="1">
      <c r="A394" s="204" t="str">
        <f>IF(ISBLANK(Mob_Mat_Bur[[#This Row],[DATE]]),"",ROW(Mob_Mat_Bur[[#This Row],[NUM]])-ROW($A$19))</f>
        <v/>
      </c>
      <c r="B394" s="33"/>
      <c r="C394" s="98" t="str">
        <f>IF(ISBLANK(Mob_Mat_Bur[[#This Row],[DATE]]),"",ROW(Mob_Mat_Bur[[#This Row],[NUM]])-ROW($A$19))</f>
        <v/>
      </c>
      <c r="D394" s="99"/>
      <c r="E394" s="98"/>
      <c r="F394" s="95"/>
      <c r="G394" s="27"/>
      <c r="H394" s="105"/>
      <c r="I394" s="111">
        <f>IF(Mob_Mat_Bur[[#This Row],[MOTIF]]="",0,Mob_Mat_Bur[[#This Row],[MONTANT HTVA REALISE]])</f>
        <v>0</v>
      </c>
      <c r="J394" s="32"/>
      <c r="L394" s="55">
        <f t="shared" si="6"/>
        <v>0</v>
      </c>
    </row>
    <row r="395" spans="1:12" ht="15.75" thickBot="1">
      <c r="A395" s="204" t="str">
        <f>IF(ISBLANK(Mob_Mat_Bur[[#This Row],[DATE]]),"",ROW(Mob_Mat_Bur[[#This Row],[NUM]])-ROW($A$19))</f>
        <v/>
      </c>
      <c r="B395" s="33"/>
      <c r="C395" s="98" t="str">
        <f>IF(ISBLANK(Mob_Mat_Bur[[#This Row],[DATE]]),"",ROW(Mob_Mat_Bur[[#This Row],[NUM]])-ROW($A$19))</f>
        <v/>
      </c>
      <c r="D395" s="99"/>
      <c r="E395" s="98"/>
      <c r="F395" s="95"/>
      <c r="G395" s="27"/>
      <c r="H395" s="105"/>
      <c r="I395" s="111">
        <f>IF(Mob_Mat_Bur[[#This Row],[MOTIF]]="",0,Mob_Mat_Bur[[#This Row],[MONTANT HTVA REALISE]])</f>
        <v>0</v>
      </c>
      <c r="J395" s="32"/>
      <c r="L395" s="55">
        <f t="shared" si="6"/>
        <v>0</v>
      </c>
    </row>
    <row r="396" spans="1:12" ht="15.75" thickBot="1">
      <c r="A396" s="204" t="str">
        <f>IF(ISBLANK(Mob_Mat_Bur[[#This Row],[DATE]]),"",ROW(Mob_Mat_Bur[[#This Row],[NUM]])-ROW($A$19))</f>
        <v/>
      </c>
      <c r="B396" s="33"/>
      <c r="C396" s="98" t="str">
        <f>IF(ISBLANK(Mob_Mat_Bur[[#This Row],[DATE]]),"",ROW(Mob_Mat_Bur[[#This Row],[NUM]])-ROW($A$19))</f>
        <v/>
      </c>
      <c r="D396" s="99"/>
      <c r="E396" s="98"/>
      <c r="F396" s="95"/>
      <c r="G396" s="27"/>
      <c r="H396" s="105"/>
      <c r="I396" s="111">
        <f>IF(Mob_Mat_Bur[[#This Row],[MOTIF]]="",0,Mob_Mat_Bur[[#This Row],[MONTANT HTVA REALISE]])</f>
        <v>0</v>
      </c>
      <c r="J396" s="32"/>
      <c r="L396" s="55">
        <f t="shared" si="6"/>
        <v>0</v>
      </c>
    </row>
    <row r="397" spans="1:12" ht="15.75" thickBot="1">
      <c r="A397" s="204" t="str">
        <f>IF(ISBLANK(Mob_Mat_Bur[[#This Row],[DATE]]),"",ROW(Mob_Mat_Bur[[#This Row],[NUM]])-ROW($A$19))</f>
        <v/>
      </c>
      <c r="B397" s="33"/>
      <c r="C397" s="98" t="str">
        <f>IF(ISBLANK(Mob_Mat_Bur[[#This Row],[DATE]]),"",ROW(Mob_Mat_Bur[[#This Row],[NUM]])-ROW($A$19))</f>
        <v/>
      </c>
      <c r="D397" s="99"/>
      <c r="E397" s="98"/>
      <c r="F397" s="95"/>
      <c r="G397" s="27"/>
      <c r="H397" s="105"/>
      <c r="I397" s="111">
        <f>IF(Mob_Mat_Bur[[#This Row],[MOTIF]]="",0,Mob_Mat_Bur[[#This Row],[MONTANT HTVA REALISE]])</f>
        <v>0</v>
      </c>
      <c r="J397" s="32"/>
      <c r="L397" s="55">
        <f t="shared" si="6"/>
        <v>0</v>
      </c>
    </row>
    <row r="398" spans="1:12" ht="15.75" thickBot="1">
      <c r="A398" s="204" t="str">
        <f>IF(ISBLANK(Mob_Mat_Bur[[#This Row],[DATE]]),"",ROW(Mob_Mat_Bur[[#This Row],[NUM]])-ROW($A$19))</f>
        <v/>
      </c>
      <c r="B398" s="33"/>
      <c r="C398" s="98" t="str">
        <f>IF(ISBLANK(Mob_Mat_Bur[[#This Row],[DATE]]),"",ROW(Mob_Mat_Bur[[#This Row],[NUM]])-ROW($A$19))</f>
        <v/>
      </c>
      <c r="D398" s="99"/>
      <c r="E398" s="98"/>
      <c r="F398" s="95"/>
      <c r="G398" s="27"/>
      <c r="H398" s="105"/>
      <c r="I398" s="111">
        <f>IF(Mob_Mat_Bur[[#This Row],[MOTIF]]="",0,Mob_Mat_Bur[[#This Row],[MONTANT HTVA REALISE]])</f>
        <v>0</v>
      </c>
      <c r="J398" s="32"/>
      <c r="L398" s="55">
        <f t="shared" si="6"/>
        <v>0</v>
      </c>
    </row>
    <row r="399" spans="1:12" ht="15.75" thickBot="1">
      <c r="A399" s="204" t="str">
        <f>IF(ISBLANK(Mob_Mat_Bur[[#This Row],[DATE]]),"",ROW(Mob_Mat_Bur[[#This Row],[NUM]])-ROW($A$19))</f>
        <v/>
      </c>
      <c r="B399" s="33"/>
      <c r="C399" s="98" t="str">
        <f>IF(ISBLANK(Mob_Mat_Bur[[#This Row],[DATE]]),"",ROW(Mob_Mat_Bur[[#This Row],[NUM]])-ROW($A$19))</f>
        <v/>
      </c>
      <c r="D399" s="99"/>
      <c r="E399" s="98"/>
      <c r="F399" s="95"/>
      <c r="G399" s="27"/>
      <c r="H399" s="105"/>
      <c r="I399" s="111">
        <f>IF(Mob_Mat_Bur[[#This Row],[MOTIF]]="",0,Mob_Mat_Bur[[#This Row],[MONTANT HTVA REALISE]])</f>
        <v>0</v>
      </c>
      <c r="J399" s="32"/>
      <c r="L399" s="55">
        <f t="shared" si="6"/>
        <v>0</v>
      </c>
    </row>
    <row r="400" spans="1:12" ht="15.75" thickBot="1">
      <c r="A400" s="204" t="str">
        <f>IF(ISBLANK(Mob_Mat_Bur[[#This Row],[DATE]]),"",ROW(Mob_Mat_Bur[[#This Row],[NUM]])-ROW($A$19))</f>
        <v/>
      </c>
      <c r="B400" s="33"/>
      <c r="C400" s="98" t="str">
        <f>IF(ISBLANK(Mob_Mat_Bur[[#This Row],[DATE]]),"",ROW(Mob_Mat_Bur[[#This Row],[NUM]])-ROW($A$19))</f>
        <v/>
      </c>
      <c r="D400" s="99"/>
      <c r="E400" s="98"/>
      <c r="F400" s="95"/>
      <c r="G400" s="27"/>
      <c r="H400" s="105"/>
      <c r="I400" s="111">
        <f>IF(Mob_Mat_Bur[[#This Row],[MOTIF]]="",0,Mob_Mat_Bur[[#This Row],[MONTANT HTVA REALISE]])</f>
        <v>0</v>
      </c>
      <c r="J400" s="32"/>
      <c r="L400" s="55">
        <f t="shared" si="6"/>
        <v>0</v>
      </c>
    </row>
    <row r="401" spans="1:12" ht="15.75" thickBot="1">
      <c r="A401" s="204" t="str">
        <f>IF(ISBLANK(Mob_Mat_Bur[[#This Row],[DATE]]),"",ROW(Mob_Mat_Bur[[#This Row],[NUM]])-ROW($A$19))</f>
        <v/>
      </c>
      <c r="B401" s="33"/>
      <c r="C401" s="98" t="str">
        <f>IF(ISBLANK(Mob_Mat_Bur[[#This Row],[DATE]]),"",ROW(Mob_Mat_Bur[[#This Row],[NUM]])-ROW($A$19))</f>
        <v/>
      </c>
      <c r="D401" s="99"/>
      <c r="E401" s="98"/>
      <c r="F401" s="95"/>
      <c r="G401" s="27"/>
      <c r="H401" s="105"/>
      <c r="I401" s="111">
        <f>IF(Mob_Mat_Bur[[#This Row],[MOTIF]]="",0,Mob_Mat_Bur[[#This Row],[MONTANT HTVA REALISE]])</f>
        <v>0</v>
      </c>
      <c r="J401" s="32"/>
      <c r="L401" s="55">
        <f t="shared" si="6"/>
        <v>0</v>
      </c>
    </row>
    <row r="402" spans="1:12" ht="15.75" thickBot="1">
      <c r="A402" s="204" t="str">
        <f>IF(ISBLANK(Mob_Mat_Bur[[#This Row],[DATE]]),"",ROW(Mob_Mat_Bur[[#This Row],[NUM]])-ROW($A$19))</f>
        <v/>
      </c>
      <c r="B402" s="33"/>
      <c r="C402" s="98" t="str">
        <f>IF(ISBLANK(Mob_Mat_Bur[[#This Row],[DATE]]),"",ROW(Mob_Mat_Bur[[#This Row],[NUM]])-ROW($A$19))</f>
        <v/>
      </c>
      <c r="D402" s="99"/>
      <c r="E402" s="98"/>
      <c r="F402" s="95"/>
      <c r="G402" s="27"/>
      <c r="H402" s="105"/>
      <c r="I402" s="111">
        <f>IF(Mob_Mat_Bur[[#This Row],[MOTIF]]="",0,Mob_Mat_Bur[[#This Row],[MONTANT HTVA REALISE]])</f>
        <v>0</v>
      </c>
      <c r="J402" s="32"/>
      <c r="L402" s="55">
        <f t="shared" si="6"/>
        <v>0</v>
      </c>
    </row>
    <row r="403" spans="1:12" ht="15.75" thickBot="1">
      <c r="A403" s="204" t="str">
        <f>IF(ISBLANK(Mob_Mat_Bur[[#This Row],[DATE]]),"",ROW(Mob_Mat_Bur[[#This Row],[NUM]])-ROW($A$19))</f>
        <v/>
      </c>
      <c r="B403" s="33"/>
      <c r="C403" s="98" t="str">
        <f>IF(ISBLANK(Mob_Mat_Bur[[#This Row],[DATE]]),"",ROW(Mob_Mat_Bur[[#This Row],[NUM]])-ROW($A$19))</f>
        <v/>
      </c>
      <c r="D403" s="99"/>
      <c r="E403" s="98"/>
      <c r="F403" s="95"/>
      <c r="G403" s="27"/>
      <c r="H403" s="105"/>
      <c r="I403" s="111">
        <f>IF(Mob_Mat_Bur[[#This Row],[MOTIF]]="",0,Mob_Mat_Bur[[#This Row],[MONTANT HTVA REALISE]])</f>
        <v>0</v>
      </c>
      <c r="J403" s="32"/>
      <c r="L403" s="55">
        <f t="shared" si="6"/>
        <v>0</v>
      </c>
    </row>
    <row r="404" spans="1:12" ht="15.75" thickBot="1">
      <c r="A404" s="204" t="str">
        <f>IF(ISBLANK(Mob_Mat_Bur[[#This Row],[DATE]]),"",ROW(Mob_Mat_Bur[[#This Row],[NUM]])-ROW($A$19))</f>
        <v/>
      </c>
      <c r="B404" s="33"/>
      <c r="C404" s="98" t="str">
        <f>IF(ISBLANK(Mob_Mat_Bur[[#This Row],[DATE]]),"",ROW(Mob_Mat_Bur[[#This Row],[NUM]])-ROW($A$19))</f>
        <v/>
      </c>
      <c r="D404" s="99"/>
      <c r="E404" s="98"/>
      <c r="F404" s="95"/>
      <c r="G404" s="27"/>
      <c r="H404" s="105"/>
      <c r="I404" s="111">
        <f>IF(Mob_Mat_Bur[[#This Row],[MOTIF]]="",0,Mob_Mat_Bur[[#This Row],[MONTANT HTVA REALISE]])</f>
        <v>0</v>
      </c>
      <c r="J404" s="32"/>
      <c r="L404" s="55">
        <f t="shared" si="6"/>
        <v>0</v>
      </c>
    </row>
    <row r="405" spans="1:12" ht="15.75" thickBot="1">
      <c r="A405" s="204" t="str">
        <f>IF(ISBLANK(Mob_Mat_Bur[[#This Row],[DATE]]),"",ROW(Mob_Mat_Bur[[#This Row],[NUM]])-ROW($A$19))</f>
        <v/>
      </c>
      <c r="B405" s="33"/>
      <c r="C405" s="98" t="str">
        <f>IF(ISBLANK(Mob_Mat_Bur[[#This Row],[DATE]]),"",ROW(Mob_Mat_Bur[[#This Row],[NUM]])-ROW($A$19))</f>
        <v/>
      </c>
      <c r="D405" s="99"/>
      <c r="E405" s="98"/>
      <c r="F405" s="95"/>
      <c r="G405" s="27"/>
      <c r="H405" s="105"/>
      <c r="I405" s="111">
        <f>IF(Mob_Mat_Bur[[#This Row],[MOTIF]]="",0,Mob_Mat_Bur[[#This Row],[MONTANT HTVA REALISE]])</f>
        <v>0</v>
      </c>
      <c r="J405" s="32"/>
      <c r="L405" s="55">
        <f t="shared" si="6"/>
        <v>0</v>
      </c>
    </row>
    <row r="406" spans="1:12" ht="15.75" thickBot="1">
      <c r="A406" s="204" t="str">
        <f>IF(ISBLANK(Mob_Mat_Bur[[#This Row],[DATE]]),"",ROW(Mob_Mat_Bur[[#This Row],[NUM]])-ROW($A$19))</f>
        <v/>
      </c>
      <c r="B406" s="33"/>
      <c r="C406" s="98" t="str">
        <f>IF(ISBLANK(Mob_Mat_Bur[[#This Row],[DATE]]),"",ROW(Mob_Mat_Bur[[#This Row],[NUM]])-ROW($A$19))</f>
        <v/>
      </c>
      <c r="D406" s="99"/>
      <c r="E406" s="98"/>
      <c r="F406" s="95"/>
      <c r="G406" s="27"/>
      <c r="H406" s="105"/>
      <c r="I406" s="111">
        <f>IF(Mob_Mat_Bur[[#This Row],[MOTIF]]="",0,Mob_Mat_Bur[[#This Row],[MONTANT HTVA REALISE]])</f>
        <v>0</v>
      </c>
      <c r="J406" s="32"/>
      <c r="L406" s="55">
        <f t="shared" ref="L406:L469" si="7">+F406-I406</f>
        <v>0</v>
      </c>
    </row>
    <row r="407" spans="1:12" ht="15.75" thickBot="1">
      <c r="A407" s="204" t="str">
        <f>IF(ISBLANK(Mob_Mat_Bur[[#This Row],[DATE]]),"",ROW(Mob_Mat_Bur[[#This Row],[NUM]])-ROW($A$19))</f>
        <v/>
      </c>
      <c r="B407" s="33"/>
      <c r="C407" s="98" t="str">
        <f>IF(ISBLANK(Mob_Mat_Bur[[#This Row],[DATE]]),"",ROW(Mob_Mat_Bur[[#This Row],[NUM]])-ROW($A$19))</f>
        <v/>
      </c>
      <c r="D407" s="99"/>
      <c r="E407" s="98"/>
      <c r="F407" s="95"/>
      <c r="G407" s="27"/>
      <c r="H407" s="105"/>
      <c r="I407" s="111">
        <f>IF(Mob_Mat_Bur[[#This Row],[MOTIF]]="",0,Mob_Mat_Bur[[#This Row],[MONTANT HTVA REALISE]])</f>
        <v>0</v>
      </c>
      <c r="J407" s="32"/>
      <c r="L407" s="55">
        <f t="shared" si="7"/>
        <v>0</v>
      </c>
    </row>
    <row r="408" spans="1:12" ht="15.75" thickBot="1">
      <c r="A408" s="204" t="str">
        <f>IF(ISBLANK(Mob_Mat_Bur[[#This Row],[DATE]]),"",ROW(Mob_Mat_Bur[[#This Row],[NUM]])-ROW($A$19))</f>
        <v/>
      </c>
      <c r="B408" s="33"/>
      <c r="C408" s="98" t="str">
        <f>IF(ISBLANK(Mob_Mat_Bur[[#This Row],[DATE]]),"",ROW(Mob_Mat_Bur[[#This Row],[NUM]])-ROW($A$19))</f>
        <v/>
      </c>
      <c r="D408" s="99"/>
      <c r="E408" s="98"/>
      <c r="F408" s="95"/>
      <c r="G408" s="27"/>
      <c r="H408" s="105"/>
      <c r="I408" s="111">
        <f>IF(Mob_Mat_Bur[[#This Row],[MOTIF]]="",0,Mob_Mat_Bur[[#This Row],[MONTANT HTVA REALISE]])</f>
        <v>0</v>
      </c>
      <c r="J408" s="32"/>
      <c r="L408" s="55">
        <f t="shared" si="7"/>
        <v>0</v>
      </c>
    </row>
    <row r="409" spans="1:12" ht="15.75" thickBot="1">
      <c r="A409" s="204" t="str">
        <f>IF(ISBLANK(Mob_Mat_Bur[[#This Row],[DATE]]),"",ROW(Mob_Mat_Bur[[#This Row],[NUM]])-ROW($A$19))</f>
        <v/>
      </c>
      <c r="B409" s="33"/>
      <c r="C409" s="98" t="str">
        <f>IF(ISBLANK(Mob_Mat_Bur[[#This Row],[DATE]]),"",ROW(Mob_Mat_Bur[[#This Row],[NUM]])-ROW($A$19))</f>
        <v/>
      </c>
      <c r="D409" s="99"/>
      <c r="E409" s="98"/>
      <c r="F409" s="95"/>
      <c r="G409" s="27"/>
      <c r="H409" s="105"/>
      <c r="I409" s="111">
        <f>IF(Mob_Mat_Bur[[#This Row],[MOTIF]]="",0,Mob_Mat_Bur[[#This Row],[MONTANT HTVA REALISE]])</f>
        <v>0</v>
      </c>
      <c r="J409" s="32"/>
      <c r="L409" s="55">
        <f t="shared" si="7"/>
        <v>0</v>
      </c>
    </row>
    <row r="410" spans="1:12" ht="15.75" thickBot="1">
      <c r="A410" s="204" t="str">
        <f>IF(ISBLANK(Mob_Mat_Bur[[#This Row],[DATE]]),"",ROW(Mob_Mat_Bur[[#This Row],[NUM]])-ROW($A$19))</f>
        <v/>
      </c>
      <c r="B410" s="33"/>
      <c r="C410" s="98" t="str">
        <f>IF(ISBLANK(Mob_Mat_Bur[[#This Row],[DATE]]),"",ROW(Mob_Mat_Bur[[#This Row],[NUM]])-ROW($A$19))</f>
        <v/>
      </c>
      <c r="D410" s="99"/>
      <c r="E410" s="98"/>
      <c r="F410" s="95"/>
      <c r="G410" s="27"/>
      <c r="H410" s="105"/>
      <c r="I410" s="111">
        <f>IF(Mob_Mat_Bur[[#This Row],[MOTIF]]="",0,Mob_Mat_Bur[[#This Row],[MONTANT HTVA REALISE]])</f>
        <v>0</v>
      </c>
      <c r="J410" s="32"/>
      <c r="L410" s="55">
        <f t="shared" si="7"/>
        <v>0</v>
      </c>
    </row>
    <row r="411" spans="1:12" ht="15.75" thickBot="1">
      <c r="A411" s="204" t="str">
        <f>IF(ISBLANK(Mob_Mat_Bur[[#This Row],[DATE]]),"",ROW(Mob_Mat_Bur[[#This Row],[NUM]])-ROW($A$19))</f>
        <v/>
      </c>
      <c r="B411" s="33"/>
      <c r="C411" s="98" t="str">
        <f>IF(ISBLANK(Mob_Mat_Bur[[#This Row],[DATE]]),"",ROW(Mob_Mat_Bur[[#This Row],[NUM]])-ROW($A$19))</f>
        <v/>
      </c>
      <c r="D411" s="99"/>
      <c r="E411" s="98"/>
      <c r="F411" s="95"/>
      <c r="G411" s="27"/>
      <c r="H411" s="105"/>
      <c r="I411" s="111">
        <f>IF(Mob_Mat_Bur[[#This Row],[MOTIF]]="",0,Mob_Mat_Bur[[#This Row],[MONTANT HTVA REALISE]])</f>
        <v>0</v>
      </c>
      <c r="J411" s="32"/>
      <c r="L411" s="55">
        <f t="shared" si="7"/>
        <v>0</v>
      </c>
    </row>
    <row r="412" spans="1:12" ht="15.75" thickBot="1">
      <c r="A412" s="204" t="str">
        <f>IF(ISBLANK(Mob_Mat_Bur[[#This Row],[DATE]]),"",ROW(Mob_Mat_Bur[[#This Row],[NUM]])-ROW($A$19))</f>
        <v/>
      </c>
      <c r="B412" s="33"/>
      <c r="C412" s="98" t="str">
        <f>IF(ISBLANK(Mob_Mat_Bur[[#This Row],[DATE]]),"",ROW(Mob_Mat_Bur[[#This Row],[NUM]])-ROW($A$19))</f>
        <v/>
      </c>
      <c r="D412" s="99"/>
      <c r="E412" s="98"/>
      <c r="F412" s="95"/>
      <c r="G412" s="27"/>
      <c r="H412" s="105"/>
      <c r="I412" s="111">
        <f>IF(Mob_Mat_Bur[[#This Row],[MOTIF]]="",0,Mob_Mat_Bur[[#This Row],[MONTANT HTVA REALISE]])</f>
        <v>0</v>
      </c>
      <c r="J412" s="32"/>
      <c r="L412" s="55">
        <f t="shared" si="7"/>
        <v>0</v>
      </c>
    </row>
    <row r="413" spans="1:12" ht="15.75" thickBot="1">
      <c r="A413" s="204" t="str">
        <f>IF(ISBLANK(Mob_Mat_Bur[[#This Row],[DATE]]),"",ROW(Mob_Mat_Bur[[#This Row],[NUM]])-ROW($A$19))</f>
        <v/>
      </c>
      <c r="B413" s="33"/>
      <c r="C413" s="98" t="str">
        <f>IF(ISBLANK(Mob_Mat_Bur[[#This Row],[DATE]]),"",ROW(Mob_Mat_Bur[[#This Row],[NUM]])-ROW($A$19))</f>
        <v/>
      </c>
      <c r="D413" s="99"/>
      <c r="E413" s="98"/>
      <c r="F413" s="95"/>
      <c r="G413" s="27"/>
      <c r="H413" s="105"/>
      <c r="I413" s="111">
        <f>IF(Mob_Mat_Bur[[#This Row],[MOTIF]]="",0,Mob_Mat_Bur[[#This Row],[MONTANT HTVA REALISE]])</f>
        <v>0</v>
      </c>
      <c r="J413" s="32"/>
      <c r="L413" s="55">
        <f t="shared" si="7"/>
        <v>0</v>
      </c>
    </row>
    <row r="414" spans="1:12" ht="15.75" thickBot="1">
      <c r="A414" s="204" t="str">
        <f>IF(ISBLANK(Mob_Mat_Bur[[#This Row],[DATE]]),"",ROW(Mob_Mat_Bur[[#This Row],[NUM]])-ROW($A$19))</f>
        <v/>
      </c>
      <c r="B414" s="33"/>
      <c r="C414" s="98" t="str">
        <f>IF(ISBLANK(Mob_Mat_Bur[[#This Row],[DATE]]),"",ROW(Mob_Mat_Bur[[#This Row],[NUM]])-ROW($A$19))</f>
        <v/>
      </c>
      <c r="D414" s="99"/>
      <c r="E414" s="98"/>
      <c r="F414" s="95"/>
      <c r="G414" s="27"/>
      <c r="H414" s="105"/>
      <c r="I414" s="111">
        <f>IF(Mob_Mat_Bur[[#This Row],[MOTIF]]="",0,Mob_Mat_Bur[[#This Row],[MONTANT HTVA REALISE]])</f>
        <v>0</v>
      </c>
      <c r="J414" s="32"/>
      <c r="L414" s="55">
        <f t="shared" si="7"/>
        <v>0</v>
      </c>
    </row>
    <row r="415" spans="1:12" ht="15.75" thickBot="1">
      <c r="A415" s="204" t="str">
        <f>IF(ISBLANK(Mob_Mat_Bur[[#This Row],[DATE]]),"",ROW(Mob_Mat_Bur[[#This Row],[NUM]])-ROW($A$19))</f>
        <v/>
      </c>
      <c r="B415" s="33"/>
      <c r="C415" s="98" t="str">
        <f>IF(ISBLANK(Mob_Mat_Bur[[#This Row],[DATE]]),"",ROW(Mob_Mat_Bur[[#This Row],[NUM]])-ROW($A$19))</f>
        <v/>
      </c>
      <c r="D415" s="99"/>
      <c r="E415" s="98"/>
      <c r="F415" s="95"/>
      <c r="G415" s="27"/>
      <c r="H415" s="105"/>
      <c r="I415" s="111">
        <f>IF(Mob_Mat_Bur[[#This Row],[MOTIF]]="",0,Mob_Mat_Bur[[#This Row],[MONTANT HTVA REALISE]])</f>
        <v>0</v>
      </c>
      <c r="J415" s="32"/>
      <c r="L415" s="55">
        <f t="shared" si="7"/>
        <v>0</v>
      </c>
    </row>
    <row r="416" spans="1:12" ht="15.75" thickBot="1">
      <c r="A416" s="204" t="str">
        <f>IF(ISBLANK(Mob_Mat_Bur[[#This Row],[DATE]]),"",ROW(Mob_Mat_Bur[[#This Row],[NUM]])-ROW($A$19))</f>
        <v/>
      </c>
      <c r="B416" s="33"/>
      <c r="C416" s="98" t="str">
        <f>IF(ISBLANK(Mob_Mat_Bur[[#This Row],[DATE]]),"",ROW(Mob_Mat_Bur[[#This Row],[NUM]])-ROW($A$19))</f>
        <v/>
      </c>
      <c r="D416" s="99"/>
      <c r="E416" s="98"/>
      <c r="F416" s="95"/>
      <c r="G416" s="27"/>
      <c r="H416" s="105"/>
      <c r="I416" s="111">
        <f>IF(Mob_Mat_Bur[[#This Row],[MOTIF]]="",0,Mob_Mat_Bur[[#This Row],[MONTANT HTVA REALISE]])</f>
        <v>0</v>
      </c>
      <c r="J416" s="32"/>
      <c r="L416" s="55">
        <f t="shared" si="7"/>
        <v>0</v>
      </c>
    </row>
    <row r="417" spans="1:12" ht="15.75" thickBot="1">
      <c r="A417" s="204" t="str">
        <f>IF(ISBLANK(Mob_Mat_Bur[[#This Row],[DATE]]),"",ROW(Mob_Mat_Bur[[#This Row],[NUM]])-ROW($A$19))</f>
        <v/>
      </c>
      <c r="B417" s="33"/>
      <c r="C417" s="98" t="str">
        <f>IF(ISBLANK(Mob_Mat_Bur[[#This Row],[DATE]]),"",ROW(Mob_Mat_Bur[[#This Row],[NUM]])-ROW($A$19))</f>
        <v/>
      </c>
      <c r="D417" s="99"/>
      <c r="E417" s="98"/>
      <c r="F417" s="95"/>
      <c r="G417" s="27"/>
      <c r="H417" s="105"/>
      <c r="I417" s="111">
        <f>IF(Mob_Mat_Bur[[#This Row],[MOTIF]]="",0,Mob_Mat_Bur[[#This Row],[MONTANT HTVA REALISE]])</f>
        <v>0</v>
      </c>
      <c r="J417" s="32"/>
      <c r="L417" s="55">
        <f t="shared" si="7"/>
        <v>0</v>
      </c>
    </row>
    <row r="418" spans="1:12" ht="15.75" thickBot="1">
      <c r="A418" s="204" t="str">
        <f>IF(ISBLANK(Mob_Mat_Bur[[#This Row],[DATE]]),"",ROW(Mob_Mat_Bur[[#This Row],[NUM]])-ROW($A$19))</f>
        <v/>
      </c>
      <c r="B418" s="33"/>
      <c r="C418" s="98" t="str">
        <f>IF(ISBLANK(Mob_Mat_Bur[[#This Row],[DATE]]),"",ROW(Mob_Mat_Bur[[#This Row],[NUM]])-ROW($A$19))</f>
        <v/>
      </c>
      <c r="D418" s="99"/>
      <c r="E418" s="98"/>
      <c r="F418" s="95"/>
      <c r="G418" s="27"/>
      <c r="H418" s="105"/>
      <c r="I418" s="111">
        <f>IF(Mob_Mat_Bur[[#This Row],[MOTIF]]="",0,Mob_Mat_Bur[[#This Row],[MONTANT HTVA REALISE]])</f>
        <v>0</v>
      </c>
      <c r="J418" s="32"/>
      <c r="L418" s="55">
        <f t="shared" si="7"/>
        <v>0</v>
      </c>
    </row>
    <row r="419" spans="1:12" ht="15.75" thickBot="1">
      <c r="A419" s="204" t="str">
        <f>IF(ISBLANK(Mob_Mat_Bur[[#This Row],[DATE]]),"",ROW(Mob_Mat_Bur[[#This Row],[NUM]])-ROW($A$19))</f>
        <v/>
      </c>
      <c r="B419" s="33"/>
      <c r="C419" s="98" t="str">
        <f>IF(ISBLANK(Mob_Mat_Bur[[#This Row],[DATE]]),"",ROW(Mob_Mat_Bur[[#This Row],[NUM]])-ROW($A$19))</f>
        <v/>
      </c>
      <c r="D419" s="99"/>
      <c r="E419" s="98"/>
      <c r="F419" s="95"/>
      <c r="G419" s="27"/>
      <c r="H419" s="105"/>
      <c r="I419" s="111">
        <f>IF(Mob_Mat_Bur[[#This Row],[MOTIF]]="",0,Mob_Mat_Bur[[#This Row],[MONTANT HTVA REALISE]])</f>
        <v>0</v>
      </c>
      <c r="J419" s="32"/>
      <c r="L419" s="55">
        <f t="shared" si="7"/>
        <v>0</v>
      </c>
    </row>
    <row r="420" spans="1:12" ht="15.75" thickBot="1">
      <c r="A420" s="204" t="str">
        <f>IF(ISBLANK(Mob_Mat_Bur[[#This Row],[DATE]]),"",ROW(Mob_Mat_Bur[[#This Row],[NUM]])-ROW($A$19))</f>
        <v/>
      </c>
      <c r="B420" s="33"/>
      <c r="C420" s="98" t="str">
        <f>IF(ISBLANK(Mob_Mat_Bur[[#This Row],[DATE]]),"",ROW(Mob_Mat_Bur[[#This Row],[NUM]])-ROW($A$19))</f>
        <v/>
      </c>
      <c r="D420" s="99"/>
      <c r="E420" s="98"/>
      <c r="F420" s="95"/>
      <c r="G420" s="27"/>
      <c r="H420" s="105"/>
      <c r="I420" s="111">
        <f>IF(Mob_Mat_Bur[[#This Row],[MOTIF]]="",0,Mob_Mat_Bur[[#This Row],[MONTANT HTVA REALISE]])</f>
        <v>0</v>
      </c>
      <c r="J420" s="32"/>
      <c r="L420" s="55">
        <f t="shared" si="7"/>
        <v>0</v>
      </c>
    </row>
    <row r="421" spans="1:12" ht="15.75" thickBot="1">
      <c r="A421" s="204" t="str">
        <f>IF(ISBLANK(Mob_Mat_Bur[[#This Row],[DATE]]),"",ROW(Mob_Mat_Bur[[#This Row],[NUM]])-ROW($A$19))</f>
        <v/>
      </c>
      <c r="B421" s="33"/>
      <c r="C421" s="98" t="str">
        <f>IF(ISBLANK(Mob_Mat_Bur[[#This Row],[DATE]]),"",ROW(Mob_Mat_Bur[[#This Row],[NUM]])-ROW($A$19))</f>
        <v/>
      </c>
      <c r="D421" s="99"/>
      <c r="E421" s="98"/>
      <c r="F421" s="95"/>
      <c r="G421" s="27"/>
      <c r="H421" s="105"/>
      <c r="I421" s="111">
        <f>IF(Mob_Mat_Bur[[#This Row],[MOTIF]]="",0,Mob_Mat_Bur[[#This Row],[MONTANT HTVA REALISE]])</f>
        <v>0</v>
      </c>
      <c r="J421" s="32"/>
      <c r="L421" s="55">
        <f t="shared" si="7"/>
        <v>0</v>
      </c>
    </row>
    <row r="422" spans="1:12" ht="15.75" thickBot="1">
      <c r="A422" s="204" t="str">
        <f>IF(ISBLANK(Mob_Mat_Bur[[#This Row],[DATE]]),"",ROW(Mob_Mat_Bur[[#This Row],[NUM]])-ROW($A$19))</f>
        <v/>
      </c>
      <c r="B422" s="33"/>
      <c r="C422" s="98" t="str">
        <f>IF(ISBLANK(Mob_Mat_Bur[[#This Row],[DATE]]),"",ROW(Mob_Mat_Bur[[#This Row],[NUM]])-ROW($A$19))</f>
        <v/>
      </c>
      <c r="D422" s="99"/>
      <c r="E422" s="98"/>
      <c r="F422" s="95"/>
      <c r="G422" s="27"/>
      <c r="H422" s="105"/>
      <c r="I422" s="111">
        <f>IF(Mob_Mat_Bur[[#This Row],[MOTIF]]="",0,Mob_Mat_Bur[[#This Row],[MONTANT HTVA REALISE]])</f>
        <v>0</v>
      </c>
      <c r="J422" s="32"/>
      <c r="L422" s="55">
        <f t="shared" si="7"/>
        <v>0</v>
      </c>
    </row>
    <row r="423" spans="1:12" ht="15.75" thickBot="1">
      <c r="A423" s="204" t="str">
        <f>IF(ISBLANK(Mob_Mat_Bur[[#This Row],[DATE]]),"",ROW(Mob_Mat_Bur[[#This Row],[NUM]])-ROW($A$19))</f>
        <v/>
      </c>
      <c r="B423" s="33"/>
      <c r="C423" s="98" t="str">
        <f>IF(ISBLANK(Mob_Mat_Bur[[#This Row],[DATE]]),"",ROW(Mob_Mat_Bur[[#This Row],[NUM]])-ROW($A$19))</f>
        <v/>
      </c>
      <c r="D423" s="99"/>
      <c r="E423" s="98"/>
      <c r="F423" s="95"/>
      <c r="G423" s="27"/>
      <c r="H423" s="105"/>
      <c r="I423" s="111">
        <f>IF(Mob_Mat_Bur[[#This Row],[MOTIF]]="",0,Mob_Mat_Bur[[#This Row],[MONTANT HTVA REALISE]])</f>
        <v>0</v>
      </c>
      <c r="J423" s="32"/>
      <c r="L423" s="55">
        <f t="shared" si="7"/>
        <v>0</v>
      </c>
    </row>
    <row r="424" spans="1:12" ht="15.75" thickBot="1">
      <c r="A424" s="204" t="str">
        <f>IF(ISBLANK(Mob_Mat_Bur[[#This Row],[DATE]]),"",ROW(Mob_Mat_Bur[[#This Row],[NUM]])-ROW($A$19))</f>
        <v/>
      </c>
      <c r="B424" s="33"/>
      <c r="C424" s="98" t="str">
        <f>IF(ISBLANK(Mob_Mat_Bur[[#This Row],[DATE]]),"",ROW(Mob_Mat_Bur[[#This Row],[NUM]])-ROW($A$19))</f>
        <v/>
      </c>
      <c r="D424" s="99"/>
      <c r="E424" s="98"/>
      <c r="F424" s="95"/>
      <c r="G424" s="27"/>
      <c r="H424" s="105"/>
      <c r="I424" s="111">
        <f>IF(Mob_Mat_Bur[[#This Row],[MOTIF]]="",0,Mob_Mat_Bur[[#This Row],[MONTANT HTVA REALISE]])</f>
        <v>0</v>
      </c>
      <c r="J424" s="32"/>
      <c r="L424" s="55">
        <f t="shared" si="7"/>
        <v>0</v>
      </c>
    </row>
    <row r="425" spans="1:12" ht="15.75" thickBot="1">
      <c r="A425" s="204" t="str">
        <f>IF(ISBLANK(Mob_Mat_Bur[[#This Row],[DATE]]),"",ROW(Mob_Mat_Bur[[#This Row],[NUM]])-ROW($A$19))</f>
        <v/>
      </c>
      <c r="B425" s="33"/>
      <c r="C425" s="98" t="str">
        <f>IF(ISBLANK(Mob_Mat_Bur[[#This Row],[DATE]]),"",ROW(Mob_Mat_Bur[[#This Row],[NUM]])-ROW($A$19))</f>
        <v/>
      </c>
      <c r="D425" s="99"/>
      <c r="E425" s="98"/>
      <c r="F425" s="95"/>
      <c r="G425" s="27"/>
      <c r="H425" s="105"/>
      <c r="I425" s="111">
        <f>IF(Mob_Mat_Bur[[#This Row],[MOTIF]]="",0,Mob_Mat_Bur[[#This Row],[MONTANT HTVA REALISE]])</f>
        <v>0</v>
      </c>
      <c r="J425" s="32"/>
      <c r="L425" s="55">
        <f t="shared" si="7"/>
        <v>0</v>
      </c>
    </row>
    <row r="426" spans="1:12" ht="15.75" thickBot="1">
      <c r="A426" s="204" t="str">
        <f>IF(ISBLANK(Mob_Mat_Bur[[#This Row],[DATE]]),"",ROW(Mob_Mat_Bur[[#This Row],[NUM]])-ROW($A$19))</f>
        <v/>
      </c>
      <c r="B426" s="33"/>
      <c r="C426" s="98" t="str">
        <f>IF(ISBLANK(Mob_Mat_Bur[[#This Row],[DATE]]),"",ROW(Mob_Mat_Bur[[#This Row],[NUM]])-ROW($A$19))</f>
        <v/>
      </c>
      <c r="D426" s="99"/>
      <c r="E426" s="98"/>
      <c r="F426" s="95"/>
      <c r="G426" s="27"/>
      <c r="H426" s="105"/>
      <c r="I426" s="111">
        <f>IF(Mob_Mat_Bur[[#This Row],[MOTIF]]="",0,Mob_Mat_Bur[[#This Row],[MONTANT HTVA REALISE]])</f>
        <v>0</v>
      </c>
      <c r="J426" s="32"/>
      <c r="L426" s="55">
        <f t="shared" si="7"/>
        <v>0</v>
      </c>
    </row>
    <row r="427" spans="1:12" ht="15.75" thickBot="1">
      <c r="A427" s="204" t="str">
        <f>IF(ISBLANK(Mob_Mat_Bur[[#This Row],[DATE]]),"",ROW(Mob_Mat_Bur[[#This Row],[NUM]])-ROW($A$19))</f>
        <v/>
      </c>
      <c r="B427" s="33"/>
      <c r="C427" s="98" t="str">
        <f>IF(ISBLANK(Mob_Mat_Bur[[#This Row],[DATE]]),"",ROW(Mob_Mat_Bur[[#This Row],[NUM]])-ROW($A$19))</f>
        <v/>
      </c>
      <c r="D427" s="99"/>
      <c r="E427" s="98"/>
      <c r="F427" s="95"/>
      <c r="G427" s="27"/>
      <c r="H427" s="105"/>
      <c r="I427" s="111">
        <f>IF(Mob_Mat_Bur[[#This Row],[MOTIF]]="",0,Mob_Mat_Bur[[#This Row],[MONTANT HTVA REALISE]])</f>
        <v>0</v>
      </c>
      <c r="J427" s="32"/>
      <c r="L427" s="55">
        <f t="shared" si="7"/>
        <v>0</v>
      </c>
    </row>
    <row r="428" spans="1:12" ht="15.75" thickBot="1">
      <c r="A428" s="204" t="str">
        <f>IF(ISBLANK(Mob_Mat_Bur[[#This Row],[DATE]]),"",ROW(Mob_Mat_Bur[[#This Row],[NUM]])-ROW($A$19))</f>
        <v/>
      </c>
      <c r="B428" s="33"/>
      <c r="C428" s="98" t="str">
        <f>IF(ISBLANK(Mob_Mat_Bur[[#This Row],[DATE]]),"",ROW(Mob_Mat_Bur[[#This Row],[NUM]])-ROW($A$19))</f>
        <v/>
      </c>
      <c r="D428" s="99"/>
      <c r="E428" s="98"/>
      <c r="F428" s="95"/>
      <c r="G428" s="27"/>
      <c r="H428" s="105"/>
      <c r="I428" s="111">
        <f>IF(Mob_Mat_Bur[[#This Row],[MOTIF]]="",0,Mob_Mat_Bur[[#This Row],[MONTANT HTVA REALISE]])</f>
        <v>0</v>
      </c>
      <c r="J428" s="32"/>
      <c r="L428" s="55">
        <f t="shared" si="7"/>
        <v>0</v>
      </c>
    </row>
    <row r="429" spans="1:12" ht="15.75" thickBot="1">
      <c r="A429" s="204" t="str">
        <f>IF(ISBLANK(Mob_Mat_Bur[[#This Row],[DATE]]),"",ROW(Mob_Mat_Bur[[#This Row],[NUM]])-ROW($A$19))</f>
        <v/>
      </c>
      <c r="B429" s="33"/>
      <c r="C429" s="98" t="str">
        <f>IF(ISBLANK(Mob_Mat_Bur[[#This Row],[DATE]]),"",ROW(Mob_Mat_Bur[[#This Row],[NUM]])-ROW($A$19))</f>
        <v/>
      </c>
      <c r="D429" s="99"/>
      <c r="E429" s="98"/>
      <c r="F429" s="95"/>
      <c r="G429" s="27"/>
      <c r="H429" s="105"/>
      <c r="I429" s="111">
        <f>IF(Mob_Mat_Bur[[#This Row],[MOTIF]]="",0,Mob_Mat_Bur[[#This Row],[MONTANT HTVA REALISE]])</f>
        <v>0</v>
      </c>
      <c r="J429" s="32"/>
      <c r="L429" s="55">
        <f t="shared" si="7"/>
        <v>0</v>
      </c>
    </row>
    <row r="430" spans="1:12" ht="15.75" thickBot="1">
      <c r="A430" s="204" t="str">
        <f>IF(ISBLANK(Mob_Mat_Bur[[#This Row],[DATE]]),"",ROW(Mob_Mat_Bur[[#This Row],[NUM]])-ROW($A$19))</f>
        <v/>
      </c>
      <c r="B430" s="33"/>
      <c r="C430" s="98" t="str">
        <f>IF(ISBLANK(Mob_Mat_Bur[[#This Row],[DATE]]),"",ROW(Mob_Mat_Bur[[#This Row],[NUM]])-ROW($A$19))</f>
        <v/>
      </c>
      <c r="D430" s="99"/>
      <c r="E430" s="98"/>
      <c r="F430" s="95"/>
      <c r="G430" s="27"/>
      <c r="H430" s="105"/>
      <c r="I430" s="111">
        <f>IF(Mob_Mat_Bur[[#This Row],[MOTIF]]="",0,Mob_Mat_Bur[[#This Row],[MONTANT HTVA REALISE]])</f>
        <v>0</v>
      </c>
      <c r="J430" s="32"/>
      <c r="L430" s="55">
        <f t="shared" si="7"/>
        <v>0</v>
      </c>
    </row>
    <row r="431" spans="1:12" ht="15.75" thickBot="1">
      <c r="A431" s="204" t="str">
        <f>IF(ISBLANK(Mob_Mat_Bur[[#This Row],[DATE]]),"",ROW(Mob_Mat_Bur[[#This Row],[NUM]])-ROW($A$19))</f>
        <v/>
      </c>
      <c r="B431" s="33"/>
      <c r="C431" s="98" t="str">
        <f>IF(ISBLANK(Mob_Mat_Bur[[#This Row],[DATE]]),"",ROW(Mob_Mat_Bur[[#This Row],[NUM]])-ROW($A$19))</f>
        <v/>
      </c>
      <c r="D431" s="99"/>
      <c r="E431" s="98"/>
      <c r="F431" s="95"/>
      <c r="G431" s="27"/>
      <c r="H431" s="105"/>
      <c r="I431" s="111">
        <f>IF(Mob_Mat_Bur[[#This Row],[MOTIF]]="",0,Mob_Mat_Bur[[#This Row],[MONTANT HTVA REALISE]])</f>
        <v>0</v>
      </c>
      <c r="J431" s="32"/>
      <c r="L431" s="55">
        <f t="shared" si="7"/>
        <v>0</v>
      </c>
    </row>
    <row r="432" spans="1:12" ht="15.75" thickBot="1">
      <c r="A432" s="204" t="str">
        <f>IF(ISBLANK(Mob_Mat_Bur[[#This Row],[DATE]]),"",ROW(Mob_Mat_Bur[[#This Row],[NUM]])-ROW($A$19))</f>
        <v/>
      </c>
      <c r="B432" s="33"/>
      <c r="C432" s="98" t="str">
        <f>IF(ISBLANK(Mob_Mat_Bur[[#This Row],[DATE]]),"",ROW(Mob_Mat_Bur[[#This Row],[NUM]])-ROW($A$19))</f>
        <v/>
      </c>
      <c r="D432" s="99"/>
      <c r="E432" s="98"/>
      <c r="F432" s="95"/>
      <c r="G432" s="27"/>
      <c r="H432" s="105"/>
      <c r="I432" s="111">
        <f>IF(Mob_Mat_Bur[[#This Row],[MOTIF]]="",0,Mob_Mat_Bur[[#This Row],[MONTANT HTVA REALISE]])</f>
        <v>0</v>
      </c>
      <c r="J432" s="32"/>
      <c r="L432" s="55">
        <f t="shared" si="7"/>
        <v>0</v>
      </c>
    </row>
    <row r="433" spans="1:12" ht="15.75" thickBot="1">
      <c r="A433" s="204" t="str">
        <f>IF(ISBLANK(Mob_Mat_Bur[[#This Row],[DATE]]),"",ROW(Mob_Mat_Bur[[#This Row],[NUM]])-ROW($A$19))</f>
        <v/>
      </c>
      <c r="B433" s="33"/>
      <c r="C433" s="98" t="str">
        <f>IF(ISBLANK(Mob_Mat_Bur[[#This Row],[DATE]]),"",ROW(Mob_Mat_Bur[[#This Row],[NUM]])-ROW($A$19))</f>
        <v/>
      </c>
      <c r="D433" s="99"/>
      <c r="E433" s="98"/>
      <c r="F433" s="95"/>
      <c r="G433" s="27"/>
      <c r="H433" s="105"/>
      <c r="I433" s="111">
        <f>IF(Mob_Mat_Bur[[#This Row],[MOTIF]]="",0,Mob_Mat_Bur[[#This Row],[MONTANT HTVA REALISE]])</f>
        <v>0</v>
      </c>
      <c r="J433" s="32"/>
      <c r="L433" s="55">
        <f t="shared" si="7"/>
        <v>0</v>
      </c>
    </row>
    <row r="434" spans="1:12" ht="15.75" thickBot="1">
      <c r="A434" s="204" t="str">
        <f>IF(ISBLANK(Mob_Mat_Bur[[#This Row],[DATE]]),"",ROW(Mob_Mat_Bur[[#This Row],[NUM]])-ROW($A$19))</f>
        <v/>
      </c>
      <c r="B434" s="33"/>
      <c r="C434" s="98" t="str">
        <f>IF(ISBLANK(Mob_Mat_Bur[[#This Row],[DATE]]),"",ROW(Mob_Mat_Bur[[#This Row],[NUM]])-ROW($A$19))</f>
        <v/>
      </c>
      <c r="D434" s="99"/>
      <c r="E434" s="98"/>
      <c r="F434" s="95"/>
      <c r="G434" s="27"/>
      <c r="H434" s="105"/>
      <c r="I434" s="111">
        <f>IF(Mob_Mat_Bur[[#This Row],[MOTIF]]="",0,Mob_Mat_Bur[[#This Row],[MONTANT HTVA REALISE]])</f>
        <v>0</v>
      </c>
      <c r="J434" s="32"/>
      <c r="L434" s="55">
        <f t="shared" si="7"/>
        <v>0</v>
      </c>
    </row>
    <row r="435" spans="1:12" ht="15.75" thickBot="1">
      <c r="A435" s="204" t="str">
        <f>IF(ISBLANK(Mob_Mat_Bur[[#This Row],[DATE]]),"",ROW(Mob_Mat_Bur[[#This Row],[NUM]])-ROW($A$19))</f>
        <v/>
      </c>
      <c r="B435" s="33"/>
      <c r="C435" s="98" t="str">
        <f>IF(ISBLANK(Mob_Mat_Bur[[#This Row],[DATE]]),"",ROW(Mob_Mat_Bur[[#This Row],[NUM]])-ROW($A$19))</f>
        <v/>
      </c>
      <c r="D435" s="99"/>
      <c r="E435" s="98"/>
      <c r="F435" s="95"/>
      <c r="G435" s="27"/>
      <c r="H435" s="105"/>
      <c r="I435" s="111">
        <f>IF(Mob_Mat_Bur[[#This Row],[MOTIF]]="",0,Mob_Mat_Bur[[#This Row],[MONTANT HTVA REALISE]])</f>
        <v>0</v>
      </c>
      <c r="J435" s="32"/>
      <c r="L435" s="55">
        <f t="shared" si="7"/>
        <v>0</v>
      </c>
    </row>
    <row r="436" spans="1:12" ht="15.75" thickBot="1">
      <c r="A436" s="204" t="str">
        <f>IF(ISBLANK(Mob_Mat_Bur[[#This Row],[DATE]]),"",ROW(Mob_Mat_Bur[[#This Row],[NUM]])-ROW($A$19))</f>
        <v/>
      </c>
      <c r="B436" s="33"/>
      <c r="C436" s="98" t="str">
        <f>IF(ISBLANK(Mob_Mat_Bur[[#This Row],[DATE]]),"",ROW(Mob_Mat_Bur[[#This Row],[NUM]])-ROW($A$19))</f>
        <v/>
      </c>
      <c r="D436" s="99"/>
      <c r="E436" s="98"/>
      <c r="F436" s="95"/>
      <c r="G436" s="27"/>
      <c r="H436" s="105"/>
      <c r="I436" s="111">
        <f>IF(Mob_Mat_Bur[[#This Row],[MOTIF]]="",0,Mob_Mat_Bur[[#This Row],[MONTANT HTVA REALISE]])</f>
        <v>0</v>
      </c>
      <c r="J436" s="32"/>
      <c r="L436" s="55">
        <f t="shared" si="7"/>
        <v>0</v>
      </c>
    </row>
    <row r="437" spans="1:12" ht="15.75" thickBot="1">
      <c r="A437" s="204" t="str">
        <f>IF(ISBLANK(Mob_Mat_Bur[[#This Row],[DATE]]),"",ROW(Mob_Mat_Bur[[#This Row],[NUM]])-ROW($A$19))</f>
        <v/>
      </c>
      <c r="B437" s="33"/>
      <c r="C437" s="98" t="str">
        <f>IF(ISBLANK(Mob_Mat_Bur[[#This Row],[DATE]]),"",ROW(Mob_Mat_Bur[[#This Row],[NUM]])-ROW($A$19))</f>
        <v/>
      </c>
      <c r="D437" s="99"/>
      <c r="E437" s="98"/>
      <c r="F437" s="95"/>
      <c r="G437" s="27"/>
      <c r="H437" s="105"/>
      <c r="I437" s="111">
        <f>IF(Mob_Mat_Bur[[#This Row],[MOTIF]]="",0,Mob_Mat_Bur[[#This Row],[MONTANT HTVA REALISE]])</f>
        <v>0</v>
      </c>
      <c r="J437" s="32"/>
      <c r="L437" s="55">
        <f t="shared" si="7"/>
        <v>0</v>
      </c>
    </row>
    <row r="438" spans="1:12" ht="15.75" thickBot="1">
      <c r="A438" s="204" t="str">
        <f>IF(ISBLANK(Mob_Mat_Bur[[#This Row],[DATE]]),"",ROW(Mob_Mat_Bur[[#This Row],[NUM]])-ROW($A$19))</f>
        <v/>
      </c>
      <c r="B438" s="33"/>
      <c r="C438" s="98" t="str">
        <f>IF(ISBLANK(Mob_Mat_Bur[[#This Row],[DATE]]),"",ROW(Mob_Mat_Bur[[#This Row],[NUM]])-ROW($A$19))</f>
        <v/>
      </c>
      <c r="D438" s="99"/>
      <c r="E438" s="98"/>
      <c r="F438" s="95"/>
      <c r="G438" s="27"/>
      <c r="H438" s="105"/>
      <c r="I438" s="111">
        <f>IF(Mob_Mat_Bur[[#This Row],[MOTIF]]="",0,Mob_Mat_Bur[[#This Row],[MONTANT HTVA REALISE]])</f>
        <v>0</v>
      </c>
      <c r="J438" s="32"/>
      <c r="L438" s="55">
        <f t="shared" si="7"/>
        <v>0</v>
      </c>
    </row>
    <row r="439" spans="1:12" ht="15.75" thickBot="1">
      <c r="A439" s="204" t="str">
        <f>IF(ISBLANK(Mob_Mat_Bur[[#This Row],[DATE]]),"",ROW(Mob_Mat_Bur[[#This Row],[NUM]])-ROW($A$19))</f>
        <v/>
      </c>
      <c r="B439" s="33"/>
      <c r="C439" s="98" t="str">
        <f>IF(ISBLANK(Mob_Mat_Bur[[#This Row],[DATE]]),"",ROW(Mob_Mat_Bur[[#This Row],[NUM]])-ROW($A$19))</f>
        <v/>
      </c>
      <c r="D439" s="99"/>
      <c r="E439" s="98"/>
      <c r="F439" s="95"/>
      <c r="G439" s="27"/>
      <c r="H439" s="105"/>
      <c r="I439" s="111">
        <f>IF(Mob_Mat_Bur[[#This Row],[MOTIF]]="",0,Mob_Mat_Bur[[#This Row],[MONTANT HTVA REALISE]])</f>
        <v>0</v>
      </c>
      <c r="J439" s="32"/>
      <c r="L439" s="55">
        <f t="shared" si="7"/>
        <v>0</v>
      </c>
    </row>
    <row r="440" spans="1:12" ht="15.75" thickBot="1">
      <c r="A440" s="204" t="str">
        <f>IF(ISBLANK(Mob_Mat_Bur[[#This Row],[DATE]]),"",ROW(Mob_Mat_Bur[[#This Row],[NUM]])-ROW($A$19))</f>
        <v/>
      </c>
      <c r="B440" s="33"/>
      <c r="C440" s="98" t="str">
        <f>IF(ISBLANK(Mob_Mat_Bur[[#This Row],[DATE]]),"",ROW(Mob_Mat_Bur[[#This Row],[NUM]])-ROW($A$19))</f>
        <v/>
      </c>
      <c r="D440" s="99"/>
      <c r="E440" s="98"/>
      <c r="F440" s="95"/>
      <c r="G440" s="27"/>
      <c r="H440" s="105"/>
      <c r="I440" s="111">
        <f>IF(Mob_Mat_Bur[[#This Row],[MOTIF]]="",0,Mob_Mat_Bur[[#This Row],[MONTANT HTVA REALISE]])</f>
        <v>0</v>
      </c>
      <c r="J440" s="32"/>
      <c r="L440" s="55">
        <f t="shared" si="7"/>
        <v>0</v>
      </c>
    </row>
    <row r="441" spans="1:12" ht="15.75" thickBot="1">
      <c r="A441" s="204" t="str">
        <f>IF(ISBLANK(Mob_Mat_Bur[[#This Row],[DATE]]),"",ROW(Mob_Mat_Bur[[#This Row],[NUM]])-ROW($A$19))</f>
        <v/>
      </c>
      <c r="B441" s="33"/>
      <c r="C441" s="98" t="str">
        <f>IF(ISBLANK(Mob_Mat_Bur[[#This Row],[DATE]]),"",ROW(Mob_Mat_Bur[[#This Row],[NUM]])-ROW($A$19))</f>
        <v/>
      </c>
      <c r="D441" s="99"/>
      <c r="E441" s="98"/>
      <c r="F441" s="95"/>
      <c r="G441" s="27"/>
      <c r="H441" s="105"/>
      <c r="I441" s="111">
        <f>IF(Mob_Mat_Bur[[#This Row],[MOTIF]]="",0,Mob_Mat_Bur[[#This Row],[MONTANT HTVA REALISE]])</f>
        <v>0</v>
      </c>
      <c r="J441" s="32"/>
      <c r="L441" s="55">
        <f t="shared" si="7"/>
        <v>0</v>
      </c>
    </row>
    <row r="442" spans="1:12" ht="15.75" thickBot="1">
      <c r="A442" s="204" t="str">
        <f>IF(ISBLANK(Mob_Mat_Bur[[#This Row],[DATE]]),"",ROW(Mob_Mat_Bur[[#This Row],[NUM]])-ROW($A$19))</f>
        <v/>
      </c>
      <c r="B442" s="33"/>
      <c r="C442" s="98" t="str">
        <f>IF(ISBLANK(Mob_Mat_Bur[[#This Row],[DATE]]),"",ROW(Mob_Mat_Bur[[#This Row],[NUM]])-ROW($A$19))</f>
        <v/>
      </c>
      <c r="D442" s="99"/>
      <c r="E442" s="98"/>
      <c r="F442" s="95"/>
      <c r="G442" s="27"/>
      <c r="H442" s="105"/>
      <c r="I442" s="111">
        <f>IF(Mob_Mat_Bur[[#This Row],[MOTIF]]="",0,Mob_Mat_Bur[[#This Row],[MONTANT HTVA REALISE]])</f>
        <v>0</v>
      </c>
      <c r="J442" s="32"/>
      <c r="L442" s="55">
        <f t="shared" si="7"/>
        <v>0</v>
      </c>
    </row>
    <row r="443" spans="1:12" ht="15.75" thickBot="1">
      <c r="A443" s="204" t="str">
        <f>IF(ISBLANK(Mob_Mat_Bur[[#This Row],[DATE]]),"",ROW(Mob_Mat_Bur[[#This Row],[NUM]])-ROW($A$19))</f>
        <v/>
      </c>
      <c r="B443" s="33"/>
      <c r="C443" s="98" t="str">
        <f>IF(ISBLANK(Mob_Mat_Bur[[#This Row],[DATE]]),"",ROW(Mob_Mat_Bur[[#This Row],[NUM]])-ROW($A$19))</f>
        <v/>
      </c>
      <c r="D443" s="99"/>
      <c r="E443" s="98"/>
      <c r="F443" s="95"/>
      <c r="G443" s="27"/>
      <c r="H443" s="105"/>
      <c r="I443" s="111">
        <f>IF(Mob_Mat_Bur[[#This Row],[MOTIF]]="",0,Mob_Mat_Bur[[#This Row],[MONTANT HTVA REALISE]])</f>
        <v>0</v>
      </c>
      <c r="J443" s="32"/>
      <c r="L443" s="55">
        <f t="shared" si="7"/>
        <v>0</v>
      </c>
    </row>
    <row r="444" spans="1:12" ht="15.75" thickBot="1">
      <c r="A444" s="204" t="str">
        <f>IF(ISBLANK(Mob_Mat_Bur[[#This Row],[DATE]]),"",ROW(Mob_Mat_Bur[[#This Row],[NUM]])-ROW($A$19))</f>
        <v/>
      </c>
      <c r="B444" s="33"/>
      <c r="C444" s="98" t="str">
        <f>IF(ISBLANK(Mob_Mat_Bur[[#This Row],[DATE]]),"",ROW(Mob_Mat_Bur[[#This Row],[NUM]])-ROW($A$19))</f>
        <v/>
      </c>
      <c r="D444" s="99"/>
      <c r="E444" s="98"/>
      <c r="F444" s="95"/>
      <c r="G444" s="27"/>
      <c r="H444" s="105"/>
      <c r="I444" s="111">
        <f>IF(Mob_Mat_Bur[[#This Row],[MOTIF]]="",0,Mob_Mat_Bur[[#This Row],[MONTANT HTVA REALISE]])</f>
        <v>0</v>
      </c>
      <c r="J444" s="32"/>
      <c r="L444" s="55">
        <f t="shared" si="7"/>
        <v>0</v>
      </c>
    </row>
    <row r="445" spans="1:12" ht="15.75" thickBot="1">
      <c r="A445" s="204" t="str">
        <f>IF(ISBLANK(Mob_Mat_Bur[[#This Row],[DATE]]),"",ROW(Mob_Mat_Bur[[#This Row],[NUM]])-ROW($A$19))</f>
        <v/>
      </c>
      <c r="B445" s="33"/>
      <c r="C445" s="98" t="str">
        <f>IF(ISBLANK(Mob_Mat_Bur[[#This Row],[DATE]]),"",ROW(Mob_Mat_Bur[[#This Row],[NUM]])-ROW($A$19))</f>
        <v/>
      </c>
      <c r="D445" s="99"/>
      <c r="E445" s="98"/>
      <c r="F445" s="95"/>
      <c r="G445" s="27"/>
      <c r="H445" s="105"/>
      <c r="I445" s="111">
        <f>IF(Mob_Mat_Bur[[#This Row],[MOTIF]]="",0,Mob_Mat_Bur[[#This Row],[MONTANT HTVA REALISE]])</f>
        <v>0</v>
      </c>
      <c r="J445" s="32"/>
      <c r="L445" s="55">
        <f t="shared" si="7"/>
        <v>0</v>
      </c>
    </row>
    <row r="446" spans="1:12" ht="15.75" thickBot="1">
      <c r="A446" s="204" t="str">
        <f>IF(ISBLANK(Mob_Mat_Bur[[#This Row],[DATE]]),"",ROW(Mob_Mat_Bur[[#This Row],[NUM]])-ROW($A$19))</f>
        <v/>
      </c>
      <c r="B446" s="33"/>
      <c r="C446" s="98" t="str">
        <f>IF(ISBLANK(Mob_Mat_Bur[[#This Row],[DATE]]),"",ROW(Mob_Mat_Bur[[#This Row],[NUM]])-ROW($A$19))</f>
        <v/>
      </c>
      <c r="D446" s="99"/>
      <c r="E446" s="98"/>
      <c r="F446" s="95"/>
      <c r="G446" s="27"/>
      <c r="H446" s="105"/>
      <c r="I446" s="111">
        <f>IF(Mob_Mat_Bur[[#This Row],[MOTIF]]="",0,Mob_Mat_Bur[[#This Row],[MONTANT HTVA REALISE]])</f>
        <v>0</v>
      </c>
      <c r="J446" s="32"/>
      <c r="L446" s="55">
        <f t="shared" si="7"/>
        <v>0</v>
      </c>
    </row>
    <row r="447" spans="1:12" ht="15.75" thickBot="1">
      <c r="A447" s="204" t="str">
        <f>IF(ISBLANK(Mob_Mat_Bur[[#This Row],[DATE]]),"",ROW(Mob_Mat_Bur[[#This Row],[NUM]])-ROW($A$19))</f>
        <v/>
      </c>
      <c r="B447" s="33"/>
      <c r="C447" s="98" t="str">
        <f>IF(ISBLANK(Mob_Mat_Bur[[#This Row],[DATE]]),"",ROW(Mob_Mat_Bur[[#This Row],[NUM]])-ROW($A$19))</f>
        <v/>
      </c>
      <c r="D447" s="99"/>
      <c r="E447" s="98"/>
      <c r="F447" s="95"/>
      <c r="G447" s="27"/>
      <c r="H447" s="105"/>
      <c r="I447" s="111">
        <f>IF(Mob_Mat_Bur[[#This Row],[MOTIF]]="",0,Mob_Mat_Bur[[#This Row],[MONTANT HTVA REALISE]])</f>
        <v>0</v>
      </c>
      <c r="J447" s="32"/>
      <c r="L447" s="55">
        <f t="shared" si="7"/>
        <v>0</v>
      </c>
    </row>
    <row r="448" spans="1:12" ht="15.75" thickBot="1">
      <c r="A448" s="204" t="str">
        <f>IF(ISBLANK(Mob_Mat_Bur[[#This Row],[DATE]]),"",ROW(Mob_Mat_Bur[[#This Row],[NUM]])-ROW($A$19))</f>
        <v/>
      </c>
      <c r="B448" s="33"/>
      <c r="C448" s="98" t="str">
        <f>IF(ISBLANK(Mob_Mat_Bur[[#This Row],[DATE]]),"",ROW(Mob_Mat_Bur[[#This Row],[NUM]])-ROW($A$19))</f>
        <v/>
      </c>
      <c r="D448" s="99"/>
      <c r="E448" s="98"/>
      <c r="F448" s="95"/>
      <c r="G448" s="27"/>
      <c r="H448" s="105"/>
      <c r="I448" s="111">
        <f>IF(Mob_Mat_Bur[[#This Row],[MOTIF]]="",0,Mob_Mat_Bur[[#This Row],[MONTANT HTVA REALISE]])</f>
        <v>0</v>
      </c>
      <c r="J448" s="32"/>
      <c r="L448" s="55">
        <f t="shared" si="7"/>
        <v>0</v>
      </c>
    </row>
    <row r="449" spans="1:12" ht="15.75" thickBot="1">
      <c r="A449" s="204" t="str">
        <f>IF(ISBLANK(Mob_Mat_Bur[[#This Row],[DATE]]),"",ROW(Mob_Mat_Bur[[#This Row],[NUM]])-ROW($A$19))</f>
        <v/>
      </c>
      <c r="B449" s="33"/>
      <c r="C449" s="98" t="str">
        <f>IF(ISBLANK(Mob_Mat_Bur[[#This Row],[DATE]]),"",ROW(Mob_Mat_Bur[[#This Row],[NUM]])-ROW($A$19))</f>
        <v/>
      </c>
      <c r="D449" s="99"/>
      <c r="E449" s="98"/>
      <c r="F449" s="95"/>
      <c r="G449" s="27"/>
      <c r="H449" s="105"/>
      <c r="I449" s="111">
        <f>IF(Mob_Mat_Bur[[#This Row],[MOTIF]]="",0,Mob_Mat_Bur[[#This Row],[MONTANT HTVA REALISE]])</f>
        <v>0</v>
      </c>
      <c r="J449" s="32"/>
      <c r="L449" s="55">
        <f t="shared" si="7"/>
        <v>0</v>
      </c>
    </row>
    <row r="450" spans="1:12" ht="15.75" thickBot="1">
      <c r="A450" s="204" t="str">
        <f>IF(ISBLANK(Mob_Mat_Bur[[#This Row],[DATE]]),"",ROW(Mob_Mat_Bur[[#This Row],[NUM]])-ROW($A$19))</f>
        <v/>
      </c>
      <c r="B450" s="33"/>
      <c r="C450" s="98" t="str">
        <f>IF(ISBLANK(Mob_Mat_Bur[[#This Row],[DATE]]),"",ROW(Mob_Mat_Bur[[#This Row],[NUM]])-ROW($A$19))</f>
        <v/>
      </c>
      <c r="D450" s="99"/>
      <c r="E450" s="98"/>
      <c r="F450" s="95"/>
      <c r="G450" s="27"/>
      <c r="H450" s="105"/>
      <c r="I450" s="111">
        <f>IF(Mob_Mat_Bur[[#This Row],[MOTIF]]="",0,Mob_Mat_Bur[[#This Row],[MONTANT HTVA REALISE]])</f>
        <v>0</v>
      </c>
      <c r="J450" s="32"/>
      <c r="L450" s="55">
        <f t="shared" si="7"/>
        <v>0</v>
      </c>
    </row>
    <row r="451" spans="1:12" ht="15.75" thickBot="1">
      <c r="A451" s="204" t="str">
        <f>IF(ISBLANK(Mob_Mat_Bur[[#This Row],[DATE]]),"",ROW(Mob_Mat_Bur[[#This Row],[NUM]])-ROW($A$19))</f>
        <v/>
      </c>
      <c r="B451" s="33"/>
      <c r="C451" s="98" t="str">
        <f>IF(ISBLANK(Mob_Mat_Bur[[#This Row],[DATE]]),"",ROW(Mob_Mat_Bur[[#This Row],[NUM]])-ROW($A$19))</f>
        <v/>
      </c>
      <c r="D451" s="99"/>
      <c r="E451" s="98"/>
      <c r="F451" s="95"/>
      <c r="G451" s="27"/>
      <c r="H451" s="105"/>
      <c r="I451" s="111">
        <f>IF(Mob_Mat_Bur[[#This Row],[MOTIF]]="",0,Mob_Mat_Bur[[#This Row],[MONTANT HTVA REALISE]])</f>
        <v>0</v>
      </c>
      <c r="J451" s="32"/>
      <c r="L451" s="55">
        <f t="shared" si="7"/>
        <v>0</v>
      </c>
    </row>
    <row r="452" spans="1:12" ht="15.75" thickBot="1">
      <c r="A452" s="204" t="str">
        <f>IF(ISBLANK(Mob_Mat_Bur[[#This Row],[DATE]]),"",ROW(Mob_Mat_Bur[[#This Row],[NUM]])-ROW($A$19))</f>
        <v/>
      </c>
      <c r="B452" s="33"/>
      <c r="C452" s="98" t="str">
        <f>IF(ISBLANK(Mob_Mat_Bur[[#This Row],[DATE]]),"",ROW(Mob_Mat_Bur[[#This Row],[NUM]])-ROW($A$19))</f>
        <v/>
      </c>
      <c r="D452" s="99"/>
      <c r="E452" s="98"/>
      <c r="F452" s="95"/>
      <c r="G452" s="27"/>
      <c r="H452" s="105"/>
      <c r="I452" s="111">
        <f>IF(Mob_Mat_Bur[[#This Row],[MOTIF]]="",0,Mob_Mat_Bur[[#This Row],[MONTANT HTVA REALISE]])</f>
        <v>0</v>
      </c>
      <c r="J452" s="32"/>
      <c r="L452" s="55">
        <f t="shared" si="7"/>
        <v>0</v>
      </c>
    </row>
    <row r="453" spans="1:12" ht="15.75" thickBot="1">
      <c r="A453" s="204" t="str">
        <f>IF(ISBLANK(Mob_Mat_Bur[[#This Row],[DATE]]),"",ROW(Mob_Mat_Bur[[#This Row],[NUM]])-ROW($A$19))</f>
        <v/>
      </c>
      <c r="B453" s="33"/>
      <c r="C453" s="98" t="str">
        <f>IF(ISBLANK(Mob_Mat_Bur[[#This Row],[DATE]]),"",ROW(Mob_Mat_Bur[[#This Row],[NUM]])-ROW($A$19))</f>
        <v/>
      </c>
      <c r="D453" s="99"/>
      <c r="E453" s="98"/>
      <c r="F453" s="95"/>
      <c r="G453" s="27"/>
      <c r="H453" s="105"/>
      <c r="I453" s="111">
        <f>IF(Mob_Mat_Bur[[#This Row],[MOTIF]]="",0,Mob_Mat_Bur[[#This Row],[MONTANT HTVA REALISE]])</f>
        <v>0</v>
      </c>
      <c r="J453" s="32"/>
      <c r="L453" s="55">
        <f t="shared" si="7"/>
        <v>0</v>
      </c>
    </row>
    <row r="454" spans="1:12" ht="15.75" thickBot="1">
      <c r="A454" s="204" t="str">
        <f>IF(ISBLANK(Mob_Mat_Bur[[#This Row],[DATE]]),"",ROW(Mob_Mat_Bur[[#This Row],[NUM]])-ROW($A$19))</f>
        <v/>
      </c>
      <c r="B454" s="33"/>
      <c r="C454" s="98" t="str">
        <f>IF(ISBLANK(Mob_Mat_Bur[[#This Row],[DATE]]),"",ROW(Mob_Mat_Bur[[#This Row],[NUM]])-ROW($A$19))</f>
        <v/>
      </c>
      <c r="D454" s="99"/>
      <c r="E454" s="98"/>
      <c r="F454" s="95"/>
      <c r="G454" s="27"/>
      <c r="H454" s="105"/>
      <c r="I454" s="111">
        <f>IF(Mob_Mat_Bur[[#This Row],[MOTIF]]="",0,Mob_Mat_Bur[[#This Row],[MONTANT HTVA REALISE]])</f>
        <v>0</v>
      </c>
      <c r="J454" s="32"/>
      <c r="L454" s="55">
        <f t="shared" si="7"/>
        <v>0</v>
      </c>
    </row>
    <row r="455" spans="1:12" ht="15.75" thickBot="1">
      <c r="A455" s="204" t="str">
        <f>IF(ISBLANK(Mob_Mat_Bur[[#This Row],[DATE]]),"",ROW(Mob_Mat_Bur[[#This Row],[NUM]])-ROW($A$19))</f>
        <v/>
      </c>
      <c r="B455" s="33"/>
      <c r="C455" s="98" t="str">
        <f>IF(ISBLANK(Mob_Mat_Bur[[#This Row],[DATE]]),"",ROW(Mob_Mat_Bur[[#This Row],[NUM]])-ROW($A$19))</f>
        <v/>
      </c>
      <c r="D455" s="99"/>
      <c r="E455" s="98"/>
      <c r="F455" s="95"/>
      <c r="G455" s="27"/>
      <c r="H455" s="105"/>
      <c r="I455" s="111">
        <f>IF(Mob_Mat_Bur[[#This Row],[MOTIF]]="",0,Mob_Mat_Bur[[#This Row],[MONTANT HTVA REALISE]])</f>
        <v>0</v>
      </c>
      <c r="J455" s="32"/>
      <c r="L455" s="55">
        <f t="shared" si="7"/>
        <v>0</v>
      </c>
    </row>
    <row r="456" spans="1:12" ht="15.75" thickBot="1">
      <c r="A456" s="204" t="str">
        <f>IF(ISBLANK(Mob_Mat_Bur[[#This Row],[DATE]]),"",ROW(Mob_Mat_Bur[[#This Row],[NUM]])-ROW($A$19))</f>
        <v/>
      </c>
      <c r="B456" s="33"/>
      <c r="C456" s="98" t="str">
        <f>IF(ISBLANK(Mob_Mat_Bur[[#This Row],[DATE]]),"",ROW(Mob_Mat_Bur[[#This Row],[NUM]])-ROW($A$19))</f>
        <v/>
      </c>
      <c r="D456" s="99"/>
      <c r="E456" s="98"/>
      <c r="F456" s="95"/>
      <c r="G456" s="27"/>
      <c r="H456" s="105"/>
      <c r="I456" s="111">
        <f>IF(Mob_Mat_Bur[[#This Row],[MOTIF]]="",0,Mob_Mat_Bur[[#This Row],[MONTANT HTVA REALISE]])</f>
        <v>0</v>
      </c>
      <c r="J456" s="32"/>
      <c r="L456" s="55">
        <f t="shared" si="7"/>
        <v>0</v>
      </c>
    </row>
    <row r="457" spans="1:12" ht="15.75" thickBot="1">
      <c r="A457" s="204" t="str">
        <f>IF(ISBLANK(Mob_Mat_Bur[[#This Row],[DATE]]),"",ROW(Mob_Mat_Bur[[#This Row],[NUM]])-ROW($A$19))</f>
        <v/>
      </c>
      <c r="B457" s="33"/>
      <c r="C457" s="98" t="str">
        <f>IF(ISBLANK(Mob_Mat_Bur[[#This Row],[DATE]]),"",ROW(Mob_Mat_Bur[[#This Row],[NUM]])-ROW($A$19))</f>
        <v/>
      </c>
      <c r="D457" s="99"/>
      <c r="E457" s="98"/>
      <c r="F457" s="95"/>
      <c r="G457" s="27"/>
      <c r="H457" s="105"/>
      <c r="I457" s="111">
        <f>IF(Mob_Mat_Bur[[#This Row],[MOTIF]]="",0,Mob_Mat_Bur[[#This Row],[MONTANT HTVA REALISE]])</f>
        <v>0</v>
      </c>
      <c r="J457" s="32"/>
      <c r="L457" s="55">
        <f t="shared" si="7"/>
        <v>0</v>
      </c>
    </row>
    <row r="458" spans="1:12" ht="15.75" thickBot="1">
      <c r="A458" s="204" t="str">
        <f>IF(ISBLANK(Mob_Mat_Bur[[#This Row],[DATE]]),"",ROW(Mob_Mat_Bur[[#This Row],[NUM]])-ROW($A$19))</f>
        <v/>
      </c>
      <c r="B458" s="33"/>
      <c r="C458" s="98" t="str">
        <f>IF(ISBLANK(Mob_Mat_Bur[[#This Row],[DATE]]),"",ROW(Mob_Mat_Bur[[#This Row],[NUM]])-ROW($A$19))</f>
        <v/>
      </c>
      <c r="D458" s="99"/>
      <c r="E458" s="98"/>
      <c r="F458" s="95"/>
      <c r="G458" s="27"/>
      <c r="H458" s="105"/>
      <c r="I458" s="111">
        <f>IF(Mob_Mat_Bur[[#This Row],[MOTIF]]="",0,Mob_Mat_Bur[[#This Row],[MONTANT HTVA REALISE]])</f>
        <v>0</v>
      </c>
      <c r="J458" s="32"/>
      <c r="L458" s="55">
        <f t="shared" si="7"/>
        <v>0</v>
      </c>
    </row>
    <row r="459" spans="1:12" ht="15.75" thickBot="1">
      <c r="A459" s="204" t="str">
        <f>IF(ISBLANK(Mob_Mat_Bur[[#This Row],[DATE]]),"",ROW(Mob_Mat_Bur[[#This Row],[NUM]])-ROW($A$19))</f>
        <v/>
      </c>
      <c r="B459" s="33"/>
      <c r="C459" s="98" t="str">
        <f>IF(ISBLANK(Mob_Mat_Bur[[#This Row],[DATE]]),"",ROW(Mob_Mat_Bur[[#This Row],[NUM]])-ROW($A$19))</f>
        <v/>
      </c>
      <c r="D459" s="99"/>
      <c r="E459" s="98"/>
      <c r="F459" s="95"/>
      <c r="G459" s="27"/>
      <c r="H459" s="105"/>
      <c r="I459" s="111">
        <f>IF(Mob_Mat_Bur[[#This Row],[MOTIF]]="",0,Mob_Mat_Bur[[#This Row],[MONTANT HTVA REALISE]])</f>
        <v>0</v>
      </c>
      <c r="J459" s="32"/>
      <c r="L459" s="55">
        <f t="shared" si="7"/>
        <v>0</v>
      </c>
    </row>
    <row r="460" spans="1:12" ht="15.75" thickBot="1">
      <c r="A460" s="204" t="str">
        <f>IF(ISBLANK(Mob_Mat_Bur[[#This Row],[DATE]]),"",ROW(Mob_Mat_Bur[[#This Row],[NUM]])-ROW($A$19))</f>
        <v/>
      </c>
      <c r="B460" s="33"/>
      <c r="C460" s="98" t="str">
        <f>IF(ISBLANK(Mob_Mat_Bur[[#This Row],[DATE]]),"",ROW(Mob_Mat_Bur[[#This Row],[NUM]])-ROW($A$19))</f>
        <v/>
      </c>
      <c r="D460" s="99"/>
      <c r="E460" s="98"/>
      <c r="F460" s="95"/>
      <c r="G460" s="27"/>
      <c r="H460" s="105"/>
      <c r="I460" s="111">
        <f>IF(Mob_Mat_Bur[[#This Row],[MOTIF]]="",0,Mob_Mat_Bur[[#This Row],[MONTANT HTVA REALISE]])</f>
        <v>0</v>
      </c>
      <c r="J460" s="32"/>
      <c r="L460" s="55">
        <f t="shared" si="7"/>
        <v>0</v>
      </c>
    </row>
    <row r="461" spans="1:12" ht="15.75" thickBot="1">
      <c r="A461" s="204" t="str">
        <f>IF(ISBLANK(Mob_Mat_Bur[[#This Row],[DATE]]),"",ROW(Mob_Mat_Bur[[#This Row],[NUM]])-ROW($A$19))</f>
        <v/>
      </c>
      <c r="B461" s="33"/>
      <c r="C461" s="98" t="str">
        <f>IF(ISBLANK(Mob_Mat_Bur[[#This Row],[DATE]]),"",ROW(Mob_Mat_Bur[[#This Row],[NUM]])-ROW($A$19))</f>
        <v/>
      </c>
      <c r="D461" s="99"/>
      <c r="E461" s="98"/>
      <c r="F461" s="95"/>
      <c r="G461" s="27"/>
      <c r="H461" s="105"/>
      <c r="I461" s="111">
        <f>IF(Mob_Mat_Bur[[#This Row],[MOTIF]]="",0,Mob_Mat_Bur[[#This Row],[MONTANT HTVA REALISE]])</f>
        <v>0</v>
      </c>
      <c r="J461" s="32"/>
      <c r="L461" s="55">
        <f t="shared" si="7"/>
        <v>0</v>
      </c>
    </row>
    <row r="462" spans="1:12" ht="15.75" thickBot="1">
      <c r="A462" s="204" t="str">
        <f>IF(ISBLANK(Mob_Mat_Bur[[#This Row],[DATE]]),"",ROW(Mob_Mat_Bur[[#This Row],[NUM]])-ROW($A$19))</f>
        <v/>
      </c>
      <c r="B462" s="33"/>
      <c r="C462" s="98" t="str">
        <f>IF(ISBLANK(Mob_Mat_Bur[[#This Row],[DATE]]),"",ROW(Mob_Mat_Bur[[#This Row],[NUM]])-ROW($A$19))</f>
        <v/>
      </c>
      <c r="D462" s="99"/>
      <c r="E462" s="98"/>
      <c r="F462" s="95"/>
      <c r="G462" s="27"/>
      <c r="H462" s="105"/>
      <c r="I462" s="111">
        <f>IF(Mob_Mat_Bur[[#This Row],[MOTIF]]="",0,Mob_Mat_Bur[[#This Row],[MONTANT HTVA REALISE]])</f>
        <v>0</v>
      </c>
      <c r="J462" s="32"/>
      <c r="L462" s="55">
        <f t="shared" si="7"/>
        <v>0</v>
      </c>
    </row>
    <row r="463" spans="1:12" ht="15.75" thickBot="1">
      <c r="A463" s="204" t="str">
        <f>IF(ISBLANK(Mob_Mat_Bur[[#This Row],[DATE]]),"",ROW(Mob_Mat_Bur[[#This Row],[NUM]])-ROW($A$19))</f>
        <v/>
      </c>
      <c r="B463" s="33"/>
      <c r="C463" s="98" t="str">
        <f>IF(ISBLANK(Mob_Mat_Bur[[#This Row],[DATE]]),"",ROW(Mob_Mat_Bur[[#This Row],[NUM]])-ROW($A$19))</f>
        <v/>
      </c>
      <c r="D463" s="99"/>
      <c r="E463" s="98"/>
      <c r="F463" s="95"/>
      <c r="G463" s="27"/>
      <c r="H463" s="105"/>
      <c r="I463" s="111">
        <f>IF(Mob_Mat_Bur[[#This Row],[MOTIF]]="",0,Mob_Mat_Bur[[#This Row],[MONTANT HTVA REALISE]])</f>
        <v>0</v>
      </c>
      <c r="J463" s="32"/>
      <c r="L463" s="55">
        <f t="shared" si="7"/>
        <v>0</v>
      </c>
    </row>
    <row r="464" spans="1:12" ht="15.75" thickBot="1">
      <c r="A464" s="204" t="str">
        <f>IF(ISBLANK(Mob_Mat_Bur[[#This Row],[DATE]]),"",ROW(Mob_Mat_Bur[[#This Row],[NUM]])-ROW($A$19))</f>
        <v/>
      </c>
      <c r="B464" s="33"/>
      <c r="C464" s="98" t="str">
        <f>IF(ISBLANK(Mob_Mat_Bur[[#This Row],[DATE]]),"",ROW(Mob_Mat_Bur[[#This Row],[NUM]])-ROW($A$19))</f>
        <v/>
      </c>
      <c r="D464" s="99"/>
      <c r="E464" s="98"/>
      <c r="F464" s="95"/>
      <c r="G464" s="27"/>
      <c r="H464" s="105"/>
      <c r="I464" s="111">
        <f>IF(Mob_Mat_Bur[[#This Row],[MOTIF]]="",0,Mob_Mat_Bur[[#This Row],[MONTANT HTVA REALISE]])</f>
        <v>0</v>
      </c>
      <c r="J464" s="32"/>
      <c r="L464" s="55">
        <f t="shared" si="7"/>
        <v>0</v>
      </c>
    </row>
    <row r="465" spans="1:12" ht="15.75" thickBot="1">
      <c r="A465" s="204" t="str">
        <f>IF(ISBLANK(Mob_Mat_Bur[[#This Row],[DATE]]),"",ROW(Mob_Mat_Bur[[#This Row],[NUM]])-ROW($A$19))</f>
        <v/>
      </c>
      <c r="B465" s="33"/>
      <c r="C465" s="98" t="str">
        <f>IF(ISBLANK(Mob_Mat_Bur[[#This Row],[DATE]]),"",ROW(Mob_Mat_Bur[[#This Row],[NUM]])-ROW($A$19))</f>
        <v/>
      </c>
      <c r="D465" s="99"/>
      <c r="E465" s="98"/>
      <c r="F465" s="95"/>
      <c r="G465" s="27"/>
      <c r="H465" s="105"/>
      <c r="I465" s="111">
        <f>IF(Mob_Mat_Bur[[#This Row],[MOTIF]]="",0,Mob_Mat_Bur[[#This Row],[MONTANT HTVA REALISE]])</f>
        <v>0</v>
      </c>
      <c r="J465" s="32"/>
      <c r="L465" s="55">
        <f t="shared" si="7"/>
        <v>0</v>
      </c>
    </row>
    <row r="466" spans="1:12" ht="15.75" thickBot="1">
      <c r="A466" s="204" t="str">
        <f>IF(ISBLANK(Mob_Mat_Bur[[#This Row],[DATE]]),"",ROW(Mob_Mat_Bur[[#This Row],[NUM]])-ROW($A$19))</f>
        <v/>
      </c>
      <c r="B466" s="33"/>
      <c r="C466" s="98" t="str">
        <f>IF(ISBLANK(Mob_Mat_Bur[[#This Row],[DATE]]),"",ROW(Mob_Mat_Bur[[#This Row],[NUM]])-ROW($A$19))</f>
        <v/>
      </c>
      <c r="D466" s="99"/>
      <c r="E466" s="98"/>
      <c r="F466" s="95"/>
      <c r="G466" s="27"/>
      <c r="H466" s="105"/>
      <c r="I466" s="111">
        <f>IF(Mob_Mat_Bur[[#This Row],[MOTIF]]="",0,Mob_Mat_Bur[[#This Row],[MONTANT HTVA REALISE]])</f>
        <v>0</v>
      </c>
      <c r="J466" s="32"/>
      <c r="L466" s="55">
        <f t="shared" si="7"/>
        <v>0</v>
      </c>
    </row>
    <row r="467" spans="1:12" ht="15.75" thickBot="1">
      <c r="A467" s="204" t="str">
        <f>IF(ISBLANK(Mob_Mat_Bur[[#This Row],[DATE]]),"",ROW(Mob_Mat_Bur[[#This Row],[NUM]])-ROW($A$19))</f>
        <v/>
      </c>
      <c r="B467" s="33"/>
      <c r="C467" s="98" t="str">
        <f>IF(ISBLANK(Mob_Mat_Bur[[#This Row],[DATE]]),"",ROW(Mob_Mat_Bur[[#This Row],[NUM]])-ROW($A$19))</f>
        <v/>
      </c>
      <c r="D467" s="99"/>
      <c r="E467" s="98"/>
      <c r="F467" s="95"/>
      <c r="G467" s="27"/>
      <c r="H467" s="105"/>
      <c r="I467" s="111">
        <f>IF(Mob_Mat_Bur[[#This Row],[MOTIF]]="",0,Mob_Mat_Bur[[#This Row],[MONTANT HTVA REALISE]])</f>
        <v>0</v>
      </c>
      <c r="J467" s="32"/>
      <c r="L467" s="55">
        <f t="shared" si="7"/>
        <v>0</v>
      </c>
    </row>
    <row r="468" spans="1:12" ht="15.75" thickBot="1">
      <c r="A468" s="204" t="str">
        <f>IF(ISBLANK(Mob_Mat_Bur[[#This Row],[DATE]]),"",ROW(Mob_Mat_Bur[[#This Row],[NUM]])-ROW($A$19))</f>
        <v/>
      </c>
      <c r="B468" s="33"/>
      <c r="C468" s="98" t="str">
        <f>IF(ISBLANK(Mob_Mat_Bur[[#This Row],[DATE]]),"",ROW(Mob_Mat_Bur[[#This Row],[NUM]])-ROW($A$19))</f>
        <v/>
      </c>
      <c r="D468" s="99"/>
      <c r="E468" s="98"/>
      <c r="F468" s="95"/>
      <c r="G468" s="27"/>
      <c r="H468" s="105"/>
      <c r="I468" s="111">
        <f>IF(Mob_Mat_Bur[[#This Row],[MOTIF]]="",0,Mob_Mat_Bur[[#This Row],[MONTANT HTVA REALISE]])</f>
        <v>0</v>
      </c>
      <c r="J468" s="32"/>
      <c r="L468" s="55">
        <f t="shared" si="7"/>
        <v>0</v>
      </c>
    </row>
    <row r="469" spans="1:12" ht="15.75" thickBot="1">
      <c r="A469" s="204" t="str">
        <f>IF(ISBLANK(Mob_Mat_Bur[[#This Row],[DATE]]),"",ROW(Mob_Mat_Bur[[#This Row],[NUM]])-ROW($A$19))</f>
        <v/>
      </c>
      <c r="B469" s="33"/>
      <c r="C469" s="98" t="str">
        <f>IF(ISBLANK(Mob_Mat_Bur[[#This Row],[DATE]]),"",ROW(Mob_Mat_Bur[[#This Row],[NUM]])-ROW($A$19))</f>
        <v/>
      </c>
      <c r="D469" s="99"/>
      <c r="E469" s="98"/>
      <c r="F469" s="95"/>
      <c r="G469" s="27"/>
      <c r="H469" s="105"/>
      <c r="I469" s="111">
        <f>IF(Mob_Mat_Bur[[#This Row],[MOTIF]]="",0,Mob_Mat_Bur[[#This Row],[MONTANT HTVA REALISE]])</f>
        <v>0</v>
      </c>
      <c r="J469" s="32"/>
      <c r="L469" s="55">
        <f t="shared" si="7"/>
        <v>0</v>
      </c>
    </row>
    <row r="470" spans="1:12" ht="15.75" thickBot="1">
      <c r="A470" s="204" t="str">
        <f>IF(ISBLANK(Mob_Mat_Bur[[#This Row],[DATE]]),"",ROW(Mob_Mat_Bur[[#This Row],[NUM]])-ROW($A$19))</f>
        <v/>
      </c>
      <c r="B470" s="33"/>
      <c r="C470" s="98" t="str">
        <f>IF(ISBLANK(Mob_Mat_Bur[[#This Row],[DATE]]),"",ROW(Mob_Mat_Bur[[#This Row],[NUM]])-ROW($A$19))</f>
        <v/>
      </c>
      <c r="D470" s="99"/>
      <c r="E470" s="98"/>
      <c r="F470" s="95"/>
      <c r="G470" s="27"/>
      <c r="H470" s="105"/>
      <c r="I470" s="111">
        <f>IF(Mob_Mat_Bur[[#This Row],[MOTIF]]="",0,Mob_Mat_Bur[[#This Row],[MONTANT HTVA REALISE]])</f>
        <v>0</v>
      </c>
      <c r="J470" s="32"/>
      <c r="L470" s="55">
        <f t="shared" ref="L470:L533" si="8">+F470-I470</f>
        <v>0</v>
      </c>
    </row>
    <row r="471" spans="1:12" ht="15.75" thickBot="1">
      <c r="A471" s="204" t="str">
        <f>IF(ISBLANK(Mob_Mat_Bur[[#This Row],[DATE]]),"",ROW(Mob_Mat_Bur[[#This Row],[NUM]])-ROW($A$19))</f>
        <v/>
      </c>
      <c r="B471" s="33"/>
      <c r="C471" s="98" t="str">
        <f>IF(ISBLANK(Mob_Mat_Bur[[#This Row],[DATE]]),"",ROW(Mob_Mat_Bur[[#This Row],[NUM]])-ROW($A$19))</f>
        <v/>
      </c>
      <c r="D471" s="99"/>
      <c r="E471" s="98"/>
      <c r="F471" s="95"/>
      <c r="G471" s="27"/>
      <c r="H471" s="105"/>
      <c r="I471" s="111">
        <f>IF(Mob_Mat_Bur[[#This Row],[MOTIF]]="",0,Mob_Mat_Bur[[#This Row],[MONTANT HTVA REALISE]])</f>
        <v>0</v>
      </c>
      <c r="J471" s="32"/>
      <c r="L471" s="55">
        <f t="shared" si="8"/>
        <v>0</v>
      </c>
    </row>
    <row r="472" spans="1:12" ht="15.75" thickBot="1">
      <c r="A472" s="204" t="str">
        <f>IF(ISBLANK(Mob_Mat_Bur[[#This Row],[DATE]]),"",ROW(Mob_Mat_Bur[[#This Row],[NUM]])-ROW($A$19))</f>
        <v/>
      </c>
      <c r="B472" s="33"/>
      <c r="C472" s="98" t="str">
        <f>IF(ISBLANK(Mob_Mat_Bur[[#This Row],[DATE]]),"",ROW(Mob_Mat_Bur[[#This Row],[NUM]])-ROW($A$19))</f>
        <v/>
      </c>
      <c r="D472" s="99"/>
      <c r="E472" s="98"/>
      <c r="F472" s="95"/>
      <c r="G472" s="27"/>
      <c r="H472" s="105"/>
      <c r="I472" s="111">
        <f>IF(Mob_Mat_Bur[[#This Row],[MOTIF]]="",0,Mob_Mat_Bur[[#This Row],[MONTANT HTVA REALISE]])</f>
        <v>0</v>
      </c>
      <c r="J472" s="32"/>
      <c r="L472" s="55">
        <f t="shared" si="8"/>
        <v>0</v>
      </c>
    </row>
    <row r="473" spans="1:12" ht="15.75" thickBot="1">
      <c r="A473" s="204" t="str">
        <f>IF(ISBLANK(Mob_Mat_Bur[[#This Row],[DATE]]),"",ROW(Mob_Mat_Bur[[#This Row],[NUM]])-ROW($A$19))</f>
        <v/>
      </c>
      <c r="B473" s="33"/>
      <c r="C473" s="98" t="str">
        <f>IF(ISBLANK(Mob_Mat_Bur[[#This Row],[DATE]]),"",ROW(Mob_Mat_Bur[[#This Row],[NUM]])-ROW($A$19))</f>
        <v/>
      </c>
      <c r="D473" s="99"/>
      <c r="E473" s="98"/>
      <c r="F473" s="95"/>
      <c r="G473" s="27"/>
      <c r="H473" s="105"/>
      <c r="I473" s="111">
        <f>IF(Mob_Mat_Bur[[#This Row],[MOTIF]]="",0,Mob_Mat_Bur[[#This Row],[MONTANT HTVA REALISE]])</f>
        <v>0</v>
      </c>
      <c r="J473" s="32"/>
      <c r="L473" s="55">
        <f t="shared" si="8"/>
        <v>0</v>
      </c>
    </row>
    <row r="474" spans="1:12" ht="15.75" thickBot="1">
      <c r="A474" s="204" t="str">
        <f>IF(ISBLANK(Mob_Mat_Bur[[#This Row],[DATE]]),"",ROW(Mob_Mat_Bur[[#This Row],[NUM]])-ROW($A$19))</f>
        <v/>
      </c>
      <c r="B474" s="33"/>
      <c r="C474" s="98" t="str">
        <f>IF(ISBLANK(Mob_Mat_Bur[[#This Row],[DATE]]),"",ROW(Mob_Mat_Bur[[#This Row],[NUM]])-ROW($A$19))</f>
        <v/>
      </c>
      <c r="D474" s="99"/>
      <c r="E474" s="98"/>
      <c r="F474" s="95"/>
      <c r="G474" s="27"/>
      <c r="H474" s="105"/>
      <c r="I474" s="111">
        <f>IF(Mob_Mat_Bur[[#This Row],[MOTIF]]="",0,Mob_Mat_Bur[[#This Row],[MONTANT HTVA REALISE]])</f>
        <v>0</v>
      </c>
      <c r="J474" s="32"/>
      <c r="L474" s="55">
        <f t="shared" si="8"/>
        <v>0</v>
      </c>
    </row>
    <row r="475" spans="1:12" ht="15.75" thickBot="1">
      <c r="A475" s="204" t="str">
        <f>IF(ISBLANK(Mob_Mat_Bur[[#This Row],[DATE]]),"",ROW(Mob_Mat_Bur[[#This Row],[NUM]])-ROW($A$19))</f>
        <v/>
      </c>
      <c r="B475" s="33"/>
      <c r="C475" s="98" t="str">
        <f>IF(ISBLANK(Mob_Mat_Bur[[#This Row],[DATE]]),"",ROW(Mob_Mat_Bur[[#This Row],[NUM]])-ROW($A$19))</f>
        <v/>
      </c>
      <c r="D475" s="99"/>
      <c r="E475" s="98"/>
      <c r="F475" s="95"/>
      <c r="G475" s="27"/>
      <c r="H475" s="105"/>
      <c r="I475" s="111">
        <f>IF(Mob_Mat_Bur[[#This Row],[MOTIF]]="",0,Mob_Mat_Bur[[#This Row],[MONTANT HTVA REALISE]])</f>
        <v>0</v>
      </c>
      <c r="J475" s="32"/>
      <c r="L475" s="55">
        <f t="shared" si="8"/>
        <v>0</v>
      </c>
    </row>
    <row r="476" spans="1:12" ht="15.75" thickBot="1">
      <c r="A476" s="204" t="str">
        <f>IF(ISBLANK(Mob_Mat_Bur[[#This Row],[DATE]]),"",ROW(Mob_Mat_Bur[[#This Row],[NUM]])-ROW($A$19))</f>
        <v/>
      </c>
      <c r="B476" s="33"/>
      <c r="C476" s="98" t="str">
        <f>IF(ISBLANK(Mob_Mat_Bur[[#This Row],[DATE]]),"",ROW(Mob_Mat_Bur[[#This Row],[NUM]])-ROW($A$19))</f>
        <v/>
      </c>
      <c r="D476" s="99"/>
      <c r="E476" s="98"/>
      <c r="F476" s="95"/>
      <c r="G476" s="27"/>
      <c r="H476" s="105"/>
      <c r="I476" s="111">
        <f>IF(Mob_Mat_Bur[[#This Row],[MOTIF]]="",0,Mob_Mat_Bur[[#This Row],[MONTANT HTVA REALISE]])</f>
        <v>0</v>
      </c>
      <c r="J476" s="32"/>
      <c r="L476" s="55">
        <f t="shared" si="8"/>
        <v>0</v>
      </c>
    </row>
    <row r="477" spans="1:12" ht="15.75" thickBot="1">
      <c r="A477" s="204" t="str">
        <f>IF(ISBLANK(Mob_Mat_Bur[[#This Row],[DATE]]),"",ROW(Mob_Mat_Bur[[#This Row],[NUM]])-ROW($A$19))</f>
        <v/>
      </c>
      <c r="B477" s="33"/>
      <c r="C477" s="98" t="str">
        <f>IF(ISBLANK(Mob_Mat_Bur[[#This Row],[DATE]]),"",ROW(Mob_Mat_Bur[[#This Row],[NUM]])-ROW($A$19))</f>
        <v/>
      </c>
      <c r="D477" s="99"/>
      <c r="E477" s="98"/>
      <c r="F477" s="95"/>
      <c r="G477" s="27"/>
      <c r="H477" s="105"/>
      <c r="I477" s="111">
        <f>IF(Mob_Mat_Bur[[#This Row],[MOTIF]]="",0,Mob_Mat_Bur[[#This Row],[MONTANT HTVA REALISE]])</f>
        <v>0</v>
      </c>
      <c r="J477" s="32"/>
      <c r="L477" s="55">
        <f t="shared" si="8"/>
        <v>0</v>
      </c>
    </row>
    <row r="478" spans="1:12" ht="15.75" thickBot="1">
      <c r="A478" s="204" t="str">
        <f>IF(ISBLANK(Mob_Mat_Bur[[#This Row],[DATE]]),"",ROW(Mob_Mat_Bur[[#This Row],[NUM]])-ROW($A$19))</f>
        <v/>
      </c>
      <c r="B478" s="33"/>
      <c r="C478" s="98" t="str">
        <f>IF(ISBLANK(Mob_Mat_Bur[[#This Row],[DATE]]),"",ROW(Mob_Mat_Bur[[#This Row],[NUM]])-ROW($A$19))</f>
        <v/>
      </c>
      <c r="D478" s="99"/>
      <c r="E478" s="98"/>
      <c r="F478" s="95"/>
      <c r="G478" s="27"/>
      <c r="H478" s="105"/>
      <c r="I478" s="111">
        <f>IF(Mob_Mat_Bur[[#This Row],[MOTIF]]="",0,Mob_Mat_Bur[[#This Row],[MONTANT HTVA REALISE]])</f>
        <v>0</v>
      </c>
      <c r="J478" s="32"/>
      <c r="L478" s="55">
        <f t="shared" si="8"/>
        <v>0</v>
      </c>
    </row>
    <row r="479" spans="1:12" ht="15.75" thickBot="1">
      <c r="A479" s="204" t="str">
        <f>IF(ISBLANK(Mob_Mat_Bur[[#This Row],[DATE]]),"",ROW(Mob_Mat_Bur[[#This Row],[NUM]])-ROW($A$19))</f>
        <v/>
      </c>
      <c r="B479" s="33"/>
      <c r="C479" s="98" t="str">
        <f>IF(ISBLANK(Mob_Mat_Bur[[#This Row],[DATE]]),"",ROW(Mob_Mat_Bur[[#This Row],[NUM]])-ROW($A$19))</f>
        <v/>
      </c>
      <c r="D479" s="99"/>
      <c r="E479" s="98"/>
      <c r="F479" s="95"/>
      <c r="G479" s="27"/>
      <c r="H479" s="105"/>
      <c r="I479" s="111">
        <f>IF(Mob_Mat_Bur[[#This Row],[MOTIF]]="",0,Mob_Mat_Bur[[#This Row],[MONTANT HTVA REALISE]])</f>
        <v>0</v>
      </c>
      <c r="J479" s="32"/>
      <c r="L479" s="55">
        <f t="shared" si="8"/>
        <v>0</v>
      </c>
    </row>
    <row r="480" spans="1:12" ht="15.75" thickBot="1">
      <c r="A480" s="204" t="str">
        <f>IF(ISBLANK(Mob_Mat_Bur[[#This Row],[DATE]]),"",ROW(Mob_Mat_Bur[[#This Row],[NUM]])-ROW($A$19))</f>
        <v/>
      </c>
      <c r="B480" s="33"/>
      <c r="C480" s="98" t="str">
        <f>IF(ISBLANK(Mob_Mat_Bur[[#This Row],[DATE]]),"",ROW(Mob_Mat_Bur[[#This Row],[NUM]])-ROW($A$19))</f>
        <v/>
      </c>
      <c r="D480" s="99"/>
      <c r="E480" s="98"/>
      <c r="F480" s="95"/>
      <c r="G480" s="27"/>
      <c r="H480" s="105"/>
      <c r="I480" s="111">
        <f>IF(Mob_Mat_Bur[[#This Row],[MOTIF]]="",0,Mob_Mat_Bur[[#This Row],[MONTANT HTVA REALISE]])</f>
        <v>0</v>
      </c>
      <c r="J480" s="32"/>
      <c r="L480" s="55">
        <f t="shared" si="8"/>
        <v>0</v>
      </c>
    </row>
    <row r="481" spans="1:12" ht="15.75" thickBot="1">
      <c r="A481" s="204" t="str">
        <f>IF(ISBLANK(Mob_Mat_Bur[[#This Row],[DATE]]),"",ROW(Mob_Mat_Bur[[#This Row],[NUM]])-ROW($A$19))</f>
        <v/>
      </c>
      <c r="B481" s="33"/>
      <c r="C481" s="98" t="str">
        <f>IF(ISBLANK(Mob_Mat_Bur[[#This Row],[DATE]]),"",ROW(Mob_Mat_Bur[[#This Row],[NUM]])-ROW($A$19))</f>
        <v/>
      </c>
      <c r="D481" s="99"/>
      <c r="E481" s="98"/>
      <c r="F481" s="95"/>
      <c r="G481" s="27"/>
      <c r="H481" s="105"/>
      <c r="I481" s="111">
        <f>IF(Mob_Mat_Bur[[#This Row],[MOTIF]]="",0,Mob_Mat_Bur[[#This Row],[MONTANT HTVA REALISE]])</f>
        <v>0</v>
      </c>
      <c r="J481" s="32"/>
      <c r="L481" s="55">
        <f t="shared" si="8"/>
        <v>0</v>
      </c>
    </row>
    <row r="482" spans="1:12" ht="15.75" thickBot="1">
      <c r="A482" s="204" t="str">
        <f>IF(ISBLANK(Mob_Mat_Bur[[#This Row],[DATE]]),"",ROW(Mob_Mat_Bur[[#This Row],[NUM]])-ROW($A$19))</f>
        <v/>
      </c>
      <c r="B482" s="33"/>
      <c r="C482" s="98" t="str">
        <f>IF(ISBLANK(Mob_Mat_Bur[[#This Row],[DATE]]),"",ROW(Mob_Mat_Bur[[#This Row],[NUM]])-ROW($A$19))</f>
        <v/>
      </c>
      <c r="D482" s="99"/>
      <c r="E482" s="98"/>
      <c r="F482" s="95"/>
      <c r="G482" s="27"/>
      <c r="H482" s="105"/>
      <c r="I482" s="111">
        <f>IF(Mob_Mat_Bur[[#This Row],[MOTIF]]="",0,Mob_Mat_Bur[[#This Row],[MONTANT HTVA REALISE]])</f>
        <v>0</v>
      </c>
      <c r="J482" s="32"/>
      <c r="L482" s="55">
        <f t="shared" si="8"/>
        <v>0</v>
      </c>
    </row>
    <row r="483" spans="1:12" ht="15.75" thickBot="1">
      <c r="A483" s="204" t="str">
        <f>IF(ISBLANK(Mob_Mat_Bur[[#This Row],[DATE]]),"",ROW(Mob_Mat_Bur[[#This Row],[NUM]])-ROW($A$19))</f>
        <v/>
      </c>
      <c r="B483" s="33"/>
      <c r="C483" s="98" t="str">
        <f>IF(ISBLANK(Mob_Mat_Bur[[#This Row],[DATE]]),"",ROW(Mob_Mat_Bur[[#This Row],[NUM]])-ROW($A$19))</f>
        <v/>
      </c>
      <c r="D483" s="99"/>
      <c r="E483" s="98"/>
      <c r="F483" s="95"/>
      <c r="G483" s="27"/>
      <c r="H483" s="105"/>
      <c r="I483" s="111">
        <f>IF(Mob_Mat_Bur[[#This Row],[MOTIF]]="",0,Mob_Mat_Bur[[#This Row],[MONTANT HTVA REALISE]])</f>
        <v>0</v>
      </c>
      <c r="J483" s="32"/>
      <c r="L483" s="55">
        <f t="shared" si="8"/>
        <v>0</v>
      </c>
    </row>
    <row r="484" spans="1:12" ht="15.75" thickBot="1">
      <c r="A484" s="204" t="str">
        <f>IF(ISBLANK(Mob_Mat_Bur[[#This Row],[DATE]]),"",ROW(Mob_Mat_Bur[[#This Row],[NUM]])-ROW($A$19))</f>
        <v/>
      </c>
      <c r="B484" s="33"/>
      <c r="C484" s="98" t="str">
        <f>IF(ISBLANK(Mob_Mat_Bur[[#This Row],[DATE]]),"",ROW(Mob_Mat_Bur[[#This Row],[NUM]])-ROW($A$19))</f>
        <v/>
      </c>
      <c r="D484" s="99"/>
      <c r="E484" s="98"/>
      <c r="F484" s="95"/>
      <c r="G484" s="27"/>
      <c r="H484" s="105"/>
      <c r="I484" s="111">
        <f>IF(Mob_Mat_Bur[[#This Row],[MOTIF]]="",0,Mob_Mat_Bur[[#This Row],[MONTANT HTVA REALISE]])</f>
        <v>0</v>
      </c>
      <c r="J484" s="32"/>
      <c r="L484" s="55">
        <f t="shared" si="8"/>
        <v>0</v>
      </c>
    </row>
    <row r="485" spans="1:12" ht="15.75" thickBot="1">
      <c r="A485" s="204" t="str">
        <f>IF(ISBLANK(Mob_Mat_Bur[[#This Row],[DATE]]),"",ROW(Mob_Mat_Bur[[#This Row],[NUM]])-ROW($A$19))</f>
        <v/>
      </c>
      <c r="B485" s="33"/>
      <c r="C485" s="98" t="str">
        <f>IF(ISBLANK(Mob_Mat_Bur[[#This Row],[DATE]]),"",ROW(Mob_Mat_Bur[[#This Row],[NUM]])-ROW($A$19))</f>
        <v/>
      </c>
      <c r="D485" s="99"/>
      <c r="E485" s="98"/>
      <c r="F485" s="95"/>
      <c r="G485" s="27"/>
      <c r="H485" s="105"/>
      <c r="I485" s="111">
        <f>IF(Mob_Mat_Bur[[#This Row],[MOTIF]]="",0,Mob_Mat_Bur[[#This Row],[MONTANT HTVA REALISE]])</f>
        <v>0</v>
      </c>
      <c r="J485" s="32"/>
      <c r="L485" s="55">
        <f t="shared" si="8"/>
        <v>0</v>
      </c>
    </row>
    <row r="486" spans="1:12" ht="15.75" thickBot="1">
      <c r="A486" s="204" t="str">
        <f>IF(ISBLANK(Mob_Mat_Bur[[#This Row],[DATE]]),"",ROW(Mob_Mat_Bur[[#This Row],[NUM]])-ROW($A$19))</f>
        <v/>
      </c>
      <c r="B486" s="33"/>
      <c r="C486" s="98" t="str">
        <f>IF(ISBLANK(Mob_Mat_Bur[[#This Row],[DATE]]),"",ROW(Mob_Mat_Bur[[#This Row],[NUM]])-ROW($A$19))</f>
        <v/>
      </c>
      <c r="D486" s="99"/>
      <c r="E486" s="98"/>
      <c r="F486" s="95"/>
      <c r="G486" s="27"/>
      <c r="H486" s="105"/>
      <c r="I486" s="111">
        <f>IF(Mob_Mat_Bur[[#This Row],[MOTIF]]="",0,Mob_Mat_Bur[[#This Row],[MONTANT HTVA REALISE]])</f>
        <v>0</v>
      </c>
      <c r="J486" s="32"/>
      <c r="L486" s="55">
        <f t="shared" si="8"/>
        <v>0</v>
      </c>
    </row>
    <row r="487" spans="1:12" ht="15.75" thickBot="1">
      <c r="A487" s="204" t="str">
        <f>IF(ISBLANK(Mob_Mat_Bur[[#This Row],[DATE]]),"",ROW(Mob_Mat_Bur[[#This Row],[NUM]])-ROW($A$19))</f>
        <v/>
      </c>
      <c r="B487" s="33"/>
      <c r="C487" s="98" t="str">
        <f>IF(ISBLANK(Mob_Mat_Bur[[#This Row],[DATE]]),"",ROW(Mob_Mat_Bur[[#This Row],[NUM]])-ROW($A$19))</f>
        <v/>
      </c>
      <c r="D487" s="99"/>
      <c r="E487" s="98"/>
      <c r="F487" s="95"/>
      <c r="G487" s="27"/>
      <c r="H487" s="105"/>
      <c r="I487" s="111">
        <f>IF(Mob_Mat_Bur[[#This Row],[MOTIF]]="",0,Mob_Mat_Bur[[#This Row],[MONTANT HTVA REALISE]])</f>
        <v>0</v>
      </c>
      <c r="J487" s="32"/>
      <c r="L487" s="55">
        <f t="shared" si="8"/>
        <v>0</v>
      </c>
    </row>
    <row r="488" spans="1:12" ht="15.75" thickBot="1">
      <c r="A488" s="204" t="str">
        <f>IF(ISBLANK(Mob_Mat_Bur[[#This Row],[DATE]]),"",ROW(Mob_Mat_Bur[[#This Row],[NUM]])-ROW($A$19))</f>
        <v/>
      </c>
      <c r="B488" s="33"/>
      <c r="C488" s="98" t="str">
        <f>IF(ISBLANK(Mob_Mat_Bur[[#This Row],[DATE]]),"",ROW(Mob_Mat_Bur[[#This Row],[NUM]])-ROW($A$19))</f>
        <v/>
      </c>
      <c r="D488" s="99"/>
      <c r="E488" s="98"/>
      <c r="F488" s="95"/>
      <c r="G488" s="27"/>
      <c r="H488" s="105"/>
      <c r="I488" s="111">
        <f>IF(Mob_Mat_Bur[[#This Row],[MOTIF]]="",0,Mob_Mat_Bur[[#This Row],[MONTANT HTVA REALISE]])</f>
        <v>0</v>
      </c>
      <c r="J488" s="32"/>
      <c r="L488" s="55">
        <f t="shared" si="8"/>
        <v>0</v>
      </c>
    </row>
    <row r="489" spans="1:12" ht="15.75" thickBot="1">
      <c r="A489" s="204" t="str">
        <f>IF(ISBLANK(Mob_Mat_Bur[[#This Row],[DATE]]),"",ROW(Mob_Mat_Bur[[#This Row],[NUM]])-ROW($A$19))</f>
        <v/>
      </c>
      <c r="B489" s="33"/>
      <c r="C489" s="98" t="str">
        <f>IF(ISBLANK(Mob_Mat_Bur[[#This Row],[DATE]]),"",ROW(Mob_Mat_Bur[[#This Row],[NUM]])-ROW($A$19))</f>
        <v/>
      </c>
      <c r="D489" s="99"/>
      <c r="E489" s="98"/>
      <c r="F489" s="95"/>
      <c r="G489" s="27"/>
      <c r="H489" s="105"/>
      <c r="I489" s="111">
        <f>IF(Mob_Mat_Bur[[#This Row],[MOTIF]]="",0,Mob_Mat_Bur[[#This Row],[MONTANT HTVA REALISE]])</f>
        <v>0</v>
      </c>
      <c r="J489" s="32"/>
      <c r="L489" s="55">
        <f t="shared" si="8"/>
        <v>0</v>
      </c>
    </row>
    <row r="490" spans="1:12" ht="15.75" thickBot="1">
      <c r="A490" s="204" t="str">
        <f>IF(ISBLANK(Mob_Mat_Bur[[#This Row],[DATE]]),"",ROW(Mob_Mat_Bur[[#This Row],[NUM]])-ROW($A$19))</f>
        <v/>
      </c>
      <c r="B490" s="33"/>
      <c r="C490" s="98" t="str">
        <f>IF(ISBLANK(Mob_Mat_Bur[[#This Row],[DATE]]),"",ROW(Mob_Mat_Bur[[#This Row],[NUM]])-ROW($A$19))</f>
        <v/>
      </c>
      <c r="D490" s="99"/>
      <c r="E490" s="98"/>
      <c r="F490" s="95"/>
      <c r="G490" s="27"/>
      <c r="H490" s="105"/>
      <c r="I490" s="111">
        <f>IF(Mob_Mat_Bur[[#This Row],[MOTIF]]="",0,Mob_Mat_Bur[[#This Row],[MONTANT HTVA REALISE]])</f>
        <v>0</v>
      </c>
      <c r="J490" s="32"/>
      <c r="L490" s="55">
        <f t="shared" si="8"/>
        <v>0</v>
      </c>
    </row>
    <row r="491" spans="1:12" ht="15.75" thickBot="1">
      <c r="A491" s="204" t="str">
        <f>IF(ISBLANK(Mob_Mat_Bur[[#This Row],[DATE]]),"",ROW(Mob_Mat_Bur[[#This Row],[NUM]])-ROW($A$19))</f>
        <v/>
      </c>
      <c r="B491" s="33"/>
      <c r="C491" s="98" t="str">
        <f>IF(ISBLANK(Mob_Mat_Bur[[#This Row],[DATE]]),"",ROW(Mob_Mat_Bur[[#This Row],[NUM]])-ROW($A$19))</f>
        <v/>
      </c>
      <c r="D491" s="99"/>
      <c r="E491" s="98"/>
      <c r="F491" s="95"/>
      <c r="G491" s="27"/>
      <c r="H491" s="105"/>
      <c r="I491" s="111">
        <f>IF(Mob_Mat_Bur[[#This Row],[MOTIF]]="",0,Mob_Mat_Bur[[#This Row],[MONTANT HTVA REALISE]])</f>
        <v>0</v>
      </c>
      <c r="J491" s="32"/>
      <c r="L491" s="55">
        <f t="shared" si="8"/>
        <v>0</v>
      </c>
    </row>
    <row r="492" spans="1:12" ht="15.75" thickBot="1">
      <c r="A492" s="204" t="str">
        <f>IF(ISBLANK(Mob_Mat_Bur[[#This Row],[DATE]]),"",ROW(Mob_Mat_Bur[[#This Row],[NUM]])-ROW($A$19))</f>
        <v/>
      </c>
      <c r="B492" s="33"/>
      <c r="C492" s="98" t="str">
        <f>IF(ISBLANK(Mob_Mat_Bur[[#This Row],[DATE]]),"",ROW(Mob_Mat_Bur[[#This Row],[NUM]])-ROW($A$19))</f>
        <v/>
      </c>
      <c r="D492" s="99"/>
      <c r="E492" s="98"/>
      <c r="F492" s="95"/>
      <c r="G492" s="27"/>
      <c r="H492" s="105"/>
      <c r="I492" s="111">
        <f>IF(Mob_Mat_Bur[[#This Row],[MOTIF]]="",0,Mob_Mat_Bur[[#This Row],[MONTANT HTVA REALISE]])</f>
        <v>0</v>
      </c>
      <c r="J492" s="32"/>
      <c r="L492" s="55">
        <f t="shared" si="8"/>
        <v>0</v>
      </c>
    </row>
    <row r="493" spans="1:12" ht="15.75" thickBot="1">
      <c r="A493" s="204" t="str">
        <f>IF(ISBLANK(Mob_Mat_Bur[[#This Row],[DATE]]),"",ROW(Mob_Mat_Bur[[#This Row],[NUM]])-ROW($A$19))</f>
        <v/>
      </c>
      <c r="B493" s="33"/>
      <c r="C493" s="98" t="str">
        <f>IF(ISBLANK(Mob_Mat_Bur[[#This Row],[DATE]]),"",ROW(Mob_Mat_Bur[[#This Row],[NUM]])-ROW($A$19))</f>
        <v/>
      </c>
      <c r="D493" s="99"/>
      <c r="E493" s="98"/>
      <c r="F493" s="95"/>
      <c r="G493" s="27"/>
      <c r="H493" s="105"/>
      <c r="I493" s="111">
        <f>IF(Mob_Mat_Bur[[#This Row],[MOTIF]]="",0,Mob_Mat_Bur[[#This Row],[MONTANT HTVA REALISE]])</f>
        <v>0</v>
      </c>
      <c r="J493" s="32"/>
      <c r="L493" s="55">
        <f t="shared" si="8"/>
        <v>0</v>
      </c>
    </row>
    <row r="494" spans="1:12" ht="15.75" thickBot="1">
      <c r="A494" s="204" t="str">
        <f>IF(ISBLANK(Mob_Mat_Bur[[#This Row],[DATE]]),"",ROW(Mob_Mat_Bur[[#This Row],[NUM]])-ROW($A$19))</f>
        <v/>
      </c>
      <c r="B494" s="33"/>
      <c r="C494" s="98" t="str">
        <f>IF(ISBLANK(Mob_Mat_Bur[[#This Row],[DATE]]),"",ROW(Mob_Mat_Bur[[#This Row],[NUM]])-ROW($A$19))</f>
        <v/>
      </c>
      <c r="D494" s="99"/>
      <c r="E494" s="98"/>
      <c r="F494" s="95"/>
      <c r="G494" s="27"/>
      <c r="H494" s="105"/>
      <c r="I494" s="111">
        <f>IF(Mob_Mat_Bur[[#This Row],[MOTIF]]="",0,Mob_Mat_Bur[[#This Row],[MONTANT HTVA REALISE]])</f>
        <v>0</v>
      </c>
      <c r="J494" s="32"/>
      <c r="L494" s="55">
        <f t="shared" si="8"/>
        <v>0</v>
      </c>
    </row>
    <row r="495" spans="1:12" ht="15.75" thickBot="1">
      <c r="A495" s="204" t="str">
        <f>IF(ISBLANK(Mob_Mat_Bur[[#This Row],[DATE]]),"",ROW(Mob_Mat_Bur[[#This Row],[NUM]])-ROW($A$19))</f>
        <v/>
      </c>
      <c r="B495" s="33"/>
      <c r="C495" s="98" t="str">
        <f>IF(ISBLANK(Mob_Mat_Bur[[#This Row],[DATE]]),"",ROW(Mob_Mat_Bur[[#This Row],[NUM]])-ROW($A$19))</f>
        <v/>
      </c>
      <c r="D495" s="99"/>
      <c r="E495" s="98"/>
      <c r="F495" s="95"/>
      <c r="G495" s="27"/>
      <c r="H495" s="105"/>
      <c r="I495" s="111">
        <f>IF(Mob_Mat_Bur[[#This Row],[MOTIF]]="",0,Mob_Mat_Bur[[#This Row],[MONTANT HTVA REALISE]])</f>
        <v>0</v>
      </c>
      <c r="J495" s="32"/>
      <c r="L495" s="55">
        <f t="shared" si="8"/>
        <v>0</v>
      </c>
    </row>
    <row r="496" spans="1:12" ht="15.75" thickBot="1">
      <c r="A496" s="204" t="str">
        <f>IF(ISBLANK(Mob_Mat_Bur[[#This Row],[DATE]]),"",ROW(Mob_Mat_Bur[[#This Row],[NUM]])-ROW($A$19))</f>
        <v/>
      </c>
      <c r="B496" s="33"/>
      <c r="C496" s="98" t="str">
        <f>IF(ISBLANK(Mob_Mat_Bur[[#This Row],[DATE]]),"",ROW(Mob_Mat_Bur[[#This Row],[NUM]])-ROW($A$19))</f>
        <v/>
      </c>
      <c r="D496" s="99"/>
      <c r="E496" s="98"/>
      <c r="F496" s="95"/>
      <c r="G496" s="27"/>
      <c r="H496" s="105"/>
      <c r="I496" s="111">
        <f>IF(Mob_Mat_Bur[[#This Row],[MOTIF]]="",0,Mob_Mat_Bur[[#This Row],[MONTANT HTVA REALISE]])</f>
        <v>0</v>
      </c>
      <c r="J496" s="32"/>
      <c r="L496" s="55">
        <f t="shared" si="8"/>
        <v>0</v>
      </c>
    </row>
    <row r="497" spans="1:12" ht="15.75" thickBot="1">
      <c r="A497" s="204" t="str">
        <f>IF(ISBLANK(Mob_Mat_Bur[[#This Row],[DATE]]),"",ROW(Mob_Mat_Bur[[#This Row],[NUM]])-ROW($A$19))</f>
        <v/>
      </c>
      <c r="B497" s="33"/>
      <c r="C497" s="98" t="str">
        <f>IF(ISBLANK(Mob_Mat_Bur[[#This Row],[DATE]]),"",ROW(Mob_Mat_Bur[[#This Row],[NUM]])-ROW($A$19))</f>
        <v/>
      </c>
      <c r="D497" s="99"/>
      <c r="E497" s="98"/>
      <c r="F497" s="95"/>
      <c r="G497" s="27"/>
      <c r="H497" s="105"/>
      <c r="I497" s="111">
        <f>IF(Mob_Mat_Bur[[#This Row],[MOTIF]]="",0,Mob_Mat_Bur[[#This Row],[MONTANT HTVA REALISE]])</f>
        <v>0</v>
      </c>
      <c r="J497" s="32"/>
      <c r="L497" s="55">
        <f t="shared" si="8"/>
        <v>0</v>
      </c>
    </row>
    <row r="498" spans="1:12" ht="15.75" thickBot="1">
      <c r="A498" s="204" t="str">
        <f>IF(ISBLANK(Mob_Mat_Bur[[#This Row],[DATE]]),"",ROW(Mob_Mat_Bur[[#This Row],[NUM]])-ROW($A$19))</f>
        <v/>
      </c>
      <c r="B498" s="33"/>
      <c r="C498" s="98" t="str">
        <f>IF(ISBLANK(Mob_Mat_Bur[[#This Row],[DATE]]),"",ROW(Mob_Mat_Bur[[#This Row],[NUM]])-ROW($A$19))</f>
        <v/>
      </c>
      <c r="D498" s="99"/>
      <c r="E498" s="98"/>
      <c r="F498" s="95"/>
      <c r="G498" s="27"/>
      <c r="H498" s="105"/>
      <c r="I498" s="111">
        <f>IF(Mob_Mat_Bur[[#This Row],[MOTIF]]="",0,Mob_Mat_Bur[[#This Row],[MONTANT HTVA REALISE]])</f>
        <v>0</v>
      </c>
      <c r="J498" s="32"/>
      <c r="L498" s="55">
        <f t="shared" si="8"/>
        <v>0</v>
      </c>
    </row>
    <row r="499" spans="1:12" ht="15.75" thickBot="1">
      <c r="A499" s="204" t="str">
        <f>IF(ISBLANK(Mob_Mat_Bur[[#This Row],[DATE]]),"",ROW(Mob_Mat_Bur[[#This Row],[NUM]])-ROW($A$19))</f>
        <v/>
      </c>
      <c r="B499" s="33"/>
      <c r="C499" s="98" t="str">
        <f>IF(ISBLANK(Mob_Mat_Bur[[#This Row],[DATE]]),"",ROW(Mob_Mat_Bur[[#This Row],[NUM]])-ROW($A$19))</f>
        <v/>
      </c>
      <c r="D499" s="99"/>
      <c r="E499" s="98"/>
      <c r="F499" s="95"/>
      <c r="G499" s="27"/>
      <c r="H499" s="105"/>
      <c r="I499" s="111">
        <f>IF(Mob_Mat_Bur[[#This Row],[MOTIF]]="",0,Mob_Mat_Bur[[#This Row],[MONTANT HTVA REALISE]])</f>
        <v>0</v>
      </c>
      <c r="J499" s="32"/>
      <c r="L499" s="55">
        <f t="shared" si="8"/>
        <v>0</v>
      </c>
    </row>
    <row r="500" spans="1:12" ht="15.75" thickBot="1">
      <c r="A500" s="204" t="str">
        <f>IF(ISBLANK(Mob_Mat_Bur[[#This Row],[DATE]]),"",ROW(Mob_Mat_Bur[[#This Row],[NUM]])-ROW($A$19))</f>
        <v/>
      </c>
      <c r="B500" s="33"/>
      <c r="C500" s="98" t="str">
        <f>IF(ISBLANK(Mob_Mat_Bur[[#This Row],[DATE]]),"",ROW(Mob_Mat_Bur[[#This Row],[NUM]])-ROW($A$19))</f>
        <v/>
      </c>
      <c r="D500" s="99"/>
      <c r="E500" s="98"/>
      <c r="F500" s="95"/>
      <c r="G500" s="27"/>
      <c r="H500" s="105"/>
      <c r="I500" s="111">
        <f>IF(Mob_Mat_Bur[[#This Row],[MOTIF]]="",0,Mob_Mat_Bur[[#This Row],[MONTANT HTVA REALISE]])</f>
        <v>0</v>
      </c>
      <c r="J500" s="32"/>
      <c r="L500" s="55">
        <f t="shared" si="8"/>
        <v>0</v>
      </c>
    </row>
    <row r="501" spans="1:12" ht="15.75" thickBot="1">
      <c r="A501" s="204" t="str">
        <f>IF(ISBLANK(Mob_Mat_Bur[[#This Row],[DATE]]),"",ROW(Mob_Mat_Bur[[#This Row],[NUM]])-ROW($A$19))</f>
        <v/>
      </c>
      <c r="B501" s="33"/>
      <c r="C501" s="98" t="str">
        <f>IF(ISBLANK(Mob_Mat_Bur[[#This Row],[DATE]]),"",ROW(Mob_Mat_Bur[[#This Row],[NUM]])-ROW($A$19))</f>
        <v/>
      </c>
      <c r="D501" s="99"/>
      <c r="E501" s="98"/>
      <c r="F501" s="95"/>
      <c r="G501" s="27"/>
      <c r="H501" s="105"/>
      <c r="I501" s="111">
        <f>IF(Mob_Mat_Bur[[#This Row],[MOTIF]]="",0,Mob_Mat_Bur[[#This Row],[MONTANT HTVA REALISE]])</f>
        <v>0</v>
      </c>
      <c r="J501" s="32"/>
      <c r="L501" s="55">
        <f t="shared" si="8"/>
        <v>0</v>
      </c>
    </row>
    <row r="502" spans="1:12" ht="15.75" thickBot="1">
      <c r="A502" s="204" t="str">
        <f>IF(ISBLANK(Mob_Mat_Bur[[#This Row],[DATE]]),"",ROW(Mob_Mat_Bur[[#This Row],[NUM]])-ROW($A$19))</f>
        <v/>
      </c>
      <c r="B502" s="33"/>
      <c r="C502" s="98" t="str">
        <f>IF(ISBLANK(Mob_Mat_Bur[[#This Row],[DATE]]),"",ROW(Mob_Mat_Bur[[#This Row],[NUM]])-ROW($A$19))</f>
        <v/>
      </c>
      <c r="D502" s="99"/>
      <c r="E502" s="98"/>
      <c r="F502" s="95"/>
      <c r="G502" s="27"/>
      <c r="H502" s="105"/>
      <c r="I502" s="111">
        <f>IF(Mob_Mat_Bur[[#This Row],[MOTIF]]="",0,Mob_Mat_Bur[[#This Row],[MONTANT HTVA REALISE]])</f>
        <v>0</v>
      </c>
      <c r="J502" s="32"/>
      <c r="L502" s="55">
        <f t="shared" si="8"/>
        <v>0</v>
      </c>
    </row>
    <row r="503" spans="1:12" ht="15.75" thickBot="1">
      <c r="A503" s="204" t="str">
        <f>IF(ISBLANK(Mob_Mat_Bur[[#This Row],[DATE]]),"",ROW(Mob_Mat_Bur[[#This Row],[NUM]])-ROW($A$19))</f>
        <v/>
      </c>
      <c r="B503" s="33"/>
      <c r="C503" s="98" t="str">
        <f>IF(ISBLANK(Mob_Mat_Bur[[#This Row],[DATE]]),"",ROW(Mob_Mat_Bur[[#This Row],[NUM]])-ROW($A$19))</f>
        <v/>
      </c>
      <c r="D503" s="99"/>
      <c r="E503" s="98"/>
      <c r="F503" s="95"/>
      <c r="G503" s="27"/>
      <c r="H503" s="105"/>
      <c r="I503" s="111">
        <f>IF(Mob_Mat_Bur[[#This Row],[MOTIF]]="",0,Mob_Mat_Bur[[#This Row],[MONTANT HTVA REALISE]])</f>
        <v>0</v>
      </c>
      <c r="J503" s="32"/>
      <c r="L503" s="55">
        <f t="shared" si="8"/>
        <v>0</v>
      </c>
    </row>
    <row r="504" spans="1:12" ht="15.75" thickBot="1">
      <c r="A504" s="204" t="str">
        <f>IF(ISBLANK(Mob_Mat_Bur[[#This Row],[DATE]]),"",ROW(Mob_Mat_Bur[[#This Row],[NUM]])-ROW($A$19))</f>
        <v/>
      </c>
      <c r="B504" s="33"/>
      <c r="C504" s="98" t="str">
        <f>IF(ISBLANK(Mob_Mat_Bur[[#This Row],[DATE]]),"",ROW(Mob_Mat_Bur[[#This Row],[NUM]])-ROW($A$19))</f>
        <v/>
      </c>
      <c r="D504" s="99"/>
      <c r="E504" s="98"/>
      <c r="F504" s="95"/>
      <c r="G504" s="27"/>
      <c r="H504" s="105"/>
      <c r="I504" s="111">
        <f>IF(Mob_Mat_Bur[[#This Row],[MOTIF]]="",0,Mob_Mat_Bur[[#This Row],[MONTANT HTVA REALISE]])</f>
        <v>0</v>
      </c>
      <c r="J504" s="32"/>
      <c r="L504" s="55">
        <f t="shared" si="8"/>
        <v>0</v>
      </c>
    </row>
    <row r="505" spans="1:12" ht="15.75" thickBot="1">
      <c r="A505" s="204" t="str">
        <f>IF(ISBLANK(Mob_Mat_Bur[[#This Row],[DATE]]),"",ROW(Mob_Mat_Bur[[#This Row],[NUM]])-ROW($A$19))</f>
        <v/>
      </c>
      <c r="B505" s="33"/>
      <c r="C505" s="98" t="str">
        <f>IF(ISBLANK(Mob_Mat_Bur[[#This Row],[DATE]]),"",ROW(Mob_Mat_Bur[[#This Row],[NUM]])-ROW($A$19))</f>
        <v/>
      </c>
      <c r="D505" s="99"/>
      <c r="E505" s="98"/>
      <c r="F505" s="95"/>
      <c r="G505" s="27"/>
      <c r="H505" s="105"/>
      <c r="I505" s="111">
        <f>IF(Mob_Mat_Bur[[#This Row],[MOTIF]]="",0,Mob_Mat_Bur[[#This Row],[MONTANT HTVA REALISE]])</f>
        <v>0</v>
      </c>
      <c r="J505" s="32"/>
      <c r="L505" s="55">
        <f t="shared" si="8"/>
        <v>0</v>
      </c>
    </row>
    <row r="506" spans="1:12" ht="15.75" thickBot="1">
      <c r="A506" s="204" t="str">
        <f>IF(ISBLANK(Mob_Mat_Bur[[#This Row],[DATE]]),"",ROW(Mob_Mat_Bur[[#This Row],[NUM]])-ROW($A$19))</f>
        <v/>
      </c>
      <c r="B506" s="33"/>
      <c r="C506" s="98" t="str">
        <f>IF(ISBLANK(Mob_Mat_Bur[[#This Row],[DATE]]),"",ROW(Mob_Mat_Bur[[#This Row],[NUM]])-ROW($A$19))</f>
        <v/>
      </c>
      <c r="D506" s="99"/>
      <c r="E506" s="98"/>
      <c r="F506" s="95"/>
      <c r="G506" s="27"/>
      <c r="H506" s="105"/>
      <c r="I506" s="111">
        <f>IF(Mob_Mat_Bur[[#This Row],[MOTIF]]="",0,Mob_Mat_Bur[[#This Row],[MONTANT HTVA REALISE]])</f>
        <v>0</v>
      </c>
      <c r="J506" s="32"/>
      <c r="L506" s="55">
        <f t="shared" si="8"/>
        <v>0</v>
      </c>
    </row>
    <row r="507" spans="1:12" ht="15.75" thickBot="1">
      <c r="A507" s="204" t="str">
        <f>IF(ISBLANK(Mob_Mat_Bur[[#This Row],[DATE]]),"",ROW(Mob_Mat_Bur[[#This Row],[NUM]])-ROW($A$19))</f>
        <v/>
      </c>
      <c r="B507" s="33"/>
      <c r="C507" s="98" t="str">
        <f>IF(ISBLANK(Mob_Mat_Bur[[#This Row],[DATE]]),"",ROW(Mob_Mat_Bur[[#This Row],[NUM]])-ROW($A$19))</f>
        <v/>
      </c>
      <c r="D507" s="99"/>
      <c r="E507" s="98"/>
      <c r="F507" s="95"/>
      <c r="G507" s="27"/>
      <c r="H507" s="105"/>
      <c r="I507" s="111">
        <f>IF(Mob_Mat_Bur[[#This Row],[MOTIF]]="",0,Mob_Mat_Bur[[#This Row],[MONTANT HTVA REALISE]])</f>
        <v>0</v>
      </c>
      <c r="J507" s="32"/>
      <c r="L507" s="55">
        <f t="shared" si="8"/>
        <v>0</v>
      </c>
    </row>
    <row r="508" spans="1:12" ht="15.75" thickBot="1">
      <c r="A508" s="204" t="str">
        <f>IF(ISBLANK(Mob_Mat_Bur[[#This Row],[DATE]]),"",ROW(Mob_Mat_Bur[[#This Row],[NUM]])-ROW($A$19))</f>
        <v/>
      </c>
      <c r="B508" s="33"/>
      <c r="C508" s="98" t="str">
        <f>IF(ISBLANK(Mob_Mat_Bur[[#This Row],[DATE]]),"",ROW(Mob_Mat_Bur[[#This Row],[NUM]])-ROW($A$19))</f>
        <v/>
      </c>
      <c r="D508" s="99"/>
      <c r="E508" s="98"/>
      <c r="F508" s="95"/>
      <c r="G508" s="27"/>
      <c r="H508" s="105"/>
      <c r="I508" s="111">
        <f>IF(Mob_Mat_Bur[[#This Row],[MOTIF]]="",0,Mob_Mat_Bur[[#This Row],[MONTANT HTVA REALISE]])</f>
        <v>0</v>
      </c>
      <c r="J508" s="32"/>
      <c r="L508" s="55">
        <f t="shared" si="8"/>
        <v>0</v>
      </c>
    </row>
    <row r="509" spans="1:12" ht="15.75" thickBot="1">
      <c r="A509" s="204" t="str">
        <f>IF(ISBLANK(Mob_Mat_Bur[[#This Row],[DATE]]),"",ROW(Mob_Mat_Bur[[#This Row],[NUM]])-ROW($A$19))</f>
        <v/>
      </c>
      <c r="B509" s="33"/>
      <c r="C509" s="98" t="str">
        <f>IF(ISBLANK(Mob_Mat_Bur[[#This Row],[DATE]]),"",ROW(Mob_Mat_Bur[[#This Row],[NUM]])-ROW($A$19))</f>
        <v/>
      </c>
      <c r="D509" s="99"/>
      <c r="E509" s="98"/>
      <c r="F509" s="95"/>
      <c r="G509" s="27"/>
      <c r="H509" s="105"/>
      <c r="I509" s="111">
        <f>IF(Mob_Mat_Bur[[#This Row],[MOTIF]]="",0,Mob_Mat_Bur[[#This Row],[MONTANT HTVA REALISE]])</f>
        <v>0</v>
      </c>
      <c r="J509" s="32"/>
      <c r="L509" s="55">
        <f t="shared" si="8"/>
        <v>0</v>
      </c>
    </row>
    <row r="510" spans="1:12" ht="15.75" thickBot="1">
      <c r="A510" s="204" t="str">
        <f>IF(ISBLANK(Mob_Mat_Bur[[#This Row],[DATE]]),"",ROW(Mob_Mat_Bur[[#This Row],[NUM]])-ROW($A$19))</f>
        <v/>
      </c>
      <c r="B510" s="33"/>
      <c r="C510" s="98" t="str">
        <f>IF(ISBLANK(Mob_Mat_Bur[[#This Row],[DATE]]),"",ROW(Mob_Mat_Bur[[#This Row],[NUM]])-ROW($A$19))</f>
        <v/>
      </c>
      <c r="D510" s="99"/>
      <c r="E510" s="98"/>
      <c r="F510" s="95"/>
      <c r="G510" s="27"/>
      <c r="H510" s="105"/>
      <c r="I510" s="111">
        <f>IF(Mob_Mat_Bur[[#This Row],[MOTIF]]="",0,Mob_Mat_Bur[[#This Row],[MONTANT HTVA REALISE]])</f>
        <v>0</v>
      </c>
      <c r="J510" s="32"/>
      <c r="L510" s="55">
        <f t="shared" si="8"/>
        <v>0</v>
      </c>
    </row>
    <row r="511" spans="1:12" ht="15.75" thickBot="1">
      <c r="A511" s="204" t="str">
        <f>IF(ISBLANK(Mob_Mat_Bur[[#This Row],[DATE]]),"",ROW(Mob_Mat_Bur[[#This Row],[NUM]])-ROW($A$19))</f>
        <v/>
      </c>
      <c r="B511" s="33"/>
      <c r="C511" s="98" t="str">
        <f>IF(ISBLANK(Mob_Mat_Bur[[#This Row],[DATE]]),"",ROW(Mob_Mat_Bur[[#This Row],[NUM]])-ROW($A$19))</f>
        <v/>
      </c>
      <c r="D511" s="99"/>
      <c r="E511" s="98"/>
      <c r="F511" s="95"/>
      <c r="G511" s="27"/>
      <c r="H511" s="105"/>
      <c r="I511" s="111">
        <f>IF(Mob_Mat_Bur[[#This Row],[MOTIF]]="",0,Mob_Mat_Bur[[#This Row],[MONTANT HTVA REALISE]])</f>
        <v>0</v>
      </c>
      <c r="J511" s="32"/>
      <c r="L511" s="55">
        <f t="shared" si="8"/>
        <v>0</v>
      </c>
    </row>
    <row r="512" spans="1:12" ht="15.75" thickBot="1">
      <c r="A512" s="204" t="str">
        <f>IF(ISBLANK(Mob_Mat_Bur[[#This Row],[DATE]]),"",ROW(Mob_Mat_Bur[[#This Row],[NUM]])-ROW($A$19))</f>
        <v/>
      </c>
      <c r="B512" s="33"/>
      <c r="C512" s="98" t="str">
        <f>IF(ISBLANK(Mob_Mat_Bur[[#This Row],[DATE]]),"",ROW(Mob_Mat_Bur[[#This Row],[NUM]])-ROW($A$19))</f>
        <v/>
      </c>
      <c r="D512" s="99"/>
      <c r="E512" s="98"/>
      <c r="F512" s="95"/>
      <c r="G512" s="27"/>
      <c r="H512" s="105"/>
      <c r="I512" s="111">
        <f>IF(Mob_Mat_Bur[[#This Row],[MOTIF]]="",0,Mob_Mat_Bur[[#This Row],[MONTANT HTVA REALISE]])</f>
        <v>0</v>
      </c>
      <c r="J512" s="32"/>
      <c r="L512" s="55">
        <f t="shared" si="8"/>
        <v>0</v>
      </c>
    </row>
    <row r="513" spans="1:12" ht="15.75" thickBot="1">
      <c r="A513" s="204" t="str">
        <f>IF(ISBLANK(Mob_Mat_Bur[[#This Row],[DATE]]),"",ROW(Mob_Mat_Bur[[#This Row],[NUM]])-ROW($A$19))</f>
        <v/>
      </c>
      <c r="B513" s="33"/>
      <c r="C513" s="98" t="str">
        <f>IF(ISBLANK(Mob_Mat_Bur[[#This Row],[DATE]]),"",ROW(Mob_Mat_Bur[[#This Row],[NUM]])-ROW($A$19))</f>
        <v/>
      </c>
      <c r="D513" s="99"/>
      <c r="E513" s="98"/>
      <c r="F513" s="95"/>
      <c r="G513" s="27"/>
      <c r="H513" s="105"/>
      <c r="I513" s="111">
        <f>IF(Mob_Mat_Bur[[#This Row],[MOTIF]]="",0,Mob_Mat_Bur[[#This Row],[MONTANT HTVA REALISE]])</f>
        <v>0</v>
      </c>
      <c r="J513" s="32"/>
      <c r="L513" s="55">
        <f t="shared" si="8"/>
        <v>0</v>
      </c>
    </row>
    <row r="514" spans="1:12" ht="15.75" thickBot="1">
      <c r="A514" s="204" t="str">
        <f>IF(ISBLANK(Mob_Mat_Bur[[#This Row],[DATE]]),"",ROW(Mob_Mat_Bur[[#This Row],[NUM]])-ROW($A$19))</f>
        <v/>
      </c>
      <c r="B514" s="33"/>
      <c r="C514" s="98" t="str">
        <f>IF(ISBLANK(Mob_Mat_Bur[[#This Row],[DATE]]),"",ROW(Mob_Mat_Bur[[#This Row],[NUM]])-ROW($A$19))</f>
        <v/>
      </c>
      <c r="D514" s="99"/>
      <c r="E514" s="98"/>
      <c r="F514" s="95"/>
      <c r="G514" s="27"/>
      <c r="H514" s="105"/>
      <c r="I514" s="111">
        <f>IF(Mob_Mat_Bur[[#This Row],[MOTIF]]="",0,Mob_Mat_Bur[[#This Row],[MONTANT HTVA REALISE]])</f>
        <v>0</v>
      </c>
      <c r="J514" s="32"/>
      <c r="L514" s="55">
        <f t="shared" si="8"/>
        <v>0</v>
      </c>
    </row>
    <row r="515" spans="1:12" ht="15.75" thickBot="1">
      <c r="A515" s="204" t="str">
        <f>IF(ISBLANK(Mob_Mat_Bur[[#This Row],[DATE]]),"",ROW(Mob_Mat_Bur[[#This Row],[NUM]])-ROW($A$19))</f>
        <v/>
      </c>
      <c r="B515" s="33"/>
      <c r="C515" s="98" t="str">
        <f>IF(ISBLANK(Mob_Mat_Bur[[#This Row],[DATE]]),"",ROW(Mob_Mat_Bur[[#This Row],[NUM]])-ROW($A$19))</f>
        <v/>
      </c>
      <c r="D515" s="99"/>
      <c r="E515" s="98"/>
      <c r="F515" s="95"/>
      <c r="G515" s="27"/>
      <c r="H515" s="105"/>
      <c r="I515" s="111">
        <f>IF(Mob_Mat_Bur[[#This Row],[MOTIF]]="",0,Mob_Mat_Bur[[#This Row],[MONTANT HTVA REALISE]])</f>
        <v>0</v>
      </c>
      <c r="J515" s="32"/>
      <c r="L515" s="55">
        <f t="shared" si="8"/>
        <v>0</v>
      </c>
    </row>
    <row r="516" spans="1:12" ht="15.75" thickBot="1">
      <c r="A516" s="204" t="str">
        <f>IF(ISBLANK(Mob_Mat_Bur[[#This Row],[DATE]]),"",ROW(Mob_Mat_Bur[[#This Row],[NUM]])-ROW($A$19))</f>
        <v/>
      </c>
      <c r="B516" s="33"/>
      <c r="C516" s="98" t="str">
        <f>IF(ISBLANK(Mob_Mat_Bur[[#This Row],[DATE]]),"",ROW(Mob_Mat_Bur[[#This Row],[NUM]])-ROW($A$19))</f>
        <v/>
      </c>
      <c r="D516" s="99"/>
      <c r="E516" s="98"/>
      <c r="F516" s="95"/>
      <c r="G516" s="27"/>
      <c r="H516" s="105"/>
      <c r="I516" s="111">
        <f>IF(Mob_Mat_Bur[[#This Row],[MOTIF]]="",0,Mob_Mat_Bur[[#This Row],[MONTANT HTVA REALISE]])</f>
        <v>0</v>
      </c>
      <c r="J516" s="32"/>
      <c r="L516" s="55">
        <f t="shared" si="8"/>
        <v>0</v>
      </c>
    </row>
    <row r="517" spans="1:12" ht="15.75" thickBot="1">
      <c r="A517" s="204" t="str">
        <f>IF(ISBLANK(Mob_Mat_Bur[[#This Row],[DATE]]),"",ROW(Mob_Mat_Bur[[#This Row],[NUM]])-ROW($A$19))</f>
        <v/>
      </c>
      <c r="B517" s="33"/>
      <c r="C517" s="98" t="str">
        <f>IF(ISBLANK(Mob_Mat_Bur[[#This Row],[DATE]]),"",ROW(Mob_Mat_Bur[[#This Row],[NUM]])-ROW($A$19))</f>
        <v/>
      </c>
      <c r="D517" s="99"/>
      <c r="E517" s="98"/>
      <c r="F517" s="95"/>
      <c r="G517" s="27"/>
      <c r="H517" s="105"/>
      <c r="I517" s="111">
        <f>IF(Mob_Mat_Bur[[#This Row],[MOTIF]]="",0,Mob_Mat_Bur[[#This Row],[MONTANT HTVA REALISE]])</f>
        <v>0</v>
      </c>
      <c r="J517" s="32"/>
      <c r="L517" s="55">
        <f t="shared" si="8"/>
        <v>0</v>
      </c>
    </row>
    <row r="518" spans="1:12" ht="15.75" thickBot="1">
      <c r="A518" s="204" t="str">
        <f>IF(ISBLANK(Mob_Mat_Bur[[#This Row],[DATE]]),"",ROW(Mob_Mat_Bur[[#This Row],[NUM]])-ROW($A$19))</f>
        <v/>
      </c>
      <c r="B518" s="33"/>
      <c r="C518" s="98" t="str">
        <f>IF(ISBLANK(Mob_Mat_Bur[[#This Row],[DATE]]),"",ROW(Mob_Mat_Bur[[#This Row],[NUM]])-ROW($A$19))</f>
        <v/>
      </c>
      <c r="D518" s="99"/>
      <c r="E518" s="98"/>
      <c r="F518" s="95"/>
      <c r="G518" s="27"/>
      <c r="H518" s="105"/>
      <c r="I518" s="111">
        <f>IF(Mob_Mat_Bur[[#This Row],[MOTIF]]="",0,Mob_Mat_Bur[[#This Row],[MONTANT HTVA REALISE]])</f>
        <v>0</v>
      </c>
      <c r="J518" s="32"/>
      <c r="L518" s="55">
        <f t="shared" si="8"/>
        <v>0</v>
      </c>
    </row>
    <row r="519" spans="1:12" ht="15.75" thickBot="1">
      <c r="A519" s="204" t="str">
        <f>IF(ISBLANK(Mob_Mat_Bur[[#This Row],[DATE]]),"",ROW(Mob_Mat_Bur[[#This Row],[NUM]])-ROW($A$19))</f>
        <v/>
      </c>
      <c r="B519" s="33"/>
      <c r="C519" s="98" t="str">
        <f>IF(ISBLANK(Mob_Mat_Bur[[#This Row],[DATE]]),"",ROW(Mob_Mat_Bur[[#This Row],[NUM]])-ROW($A$19))</f>
        <v/>
      </c>
      <c r="D519" s="99"/>
      <c r="E519" s="98"/>
      <c r="F519" s="95"/>
      <c r="G519" s="27"/>
      <c r="H519" s="105"/>
      <c r="I519" s="111">
        <f>IF(Mob_Mat_Bur[[#This Row],[MOTIF]]="",0,Mob_Mat_Bur[[#This Row],[MONTANT HTVA REALISE]])</f>
        <v>0</v>
      </c>
      <c r="J519" s="32"/>
      <c r="L519" s="55">
        <f t="shared" si="8"/>
        <v>0</v>
      </c>
    </row>
    <row r="520" spans="1:12" ht="15.75" thickBot="1">
      <c r="A520" s="204" t="str">
        <f>IF(ISBLANK(Mob_Mat_Bur[[#This Row],[DATE]]),"",ROW(Mob_Mat_Bur[[#This Row],[NUM]])-ROW($A$19))</f>
        <v/>
      </c>
      <c r="B520" s="33"/>
      <c r="C520" s="98" t="str">
        <f>IF(ISBLANK(Mob_Mat_Bur[[#This Row],[DATE]]),"",ROW(Mob_Mat_Bur[[#This Row],[NUM]])-ROW($A$19))</f>
        <v/>
      </c>
      <c r="D520" s="99"/>
      <c r="E520" s="98"/>
      <c r="F520" s="95"/>
      <c r="G520" s="27"/>
      <c r="H520" s="105"/>
      <c r="I520" s="111">
        <f>IF(Mob_Mat_Bur[[#This Row],[MOTIF]]="",0,Mob_Mat_Bur[[#This Row],[MONTANT HTVA REALISE]])</f>
        <v>0</v>
      </c>
      <c r="J520" s="32"/>
      <c r="L520" s="55">
        <f t="shared" si="8"/>
        <v>0</v>
      </c>
    </row>
    <row r="521" spans="1:12" ht="15.75" thickBot="1">
      <c r="A521" s="204" t="str">
        <f>IF(ISBLANK(Mob_Mat_Bur[[#This Row],[DATE]]),"",ROW(Mob_Mat_Bur[[#This Row],[NUM]])-ROW($A$19))</f>
        <v/>
      </c>
      <c r="B521" s="33"/>
      <c r="C521" s="98" t="str">
        <f>IF(ISBLANK(Mob_Mat_Bur[[#This Row],[DATE]]),"",ROW(Mob_Mat_Bur[[#This Row],[NUM]])-ROW($A$19))</f>
        <v/>
      </c>
      <c r="D521" s="99"/>
      <c r="E521" s="98"/>
      <c r="F521" s="95"/>
      <c r="G521" s="27"/>
      <c r="H521" s="105"/>
      <c r="I521" s="111">
        <f>IF(Mob_Mat_Bur[[#This Row],[MOTIF]]="",0,Mob_Mat_Bur[[#This Row],[MONTANT HTVA REALISE]])</f>
        <v>0</v>
      </c>
      <c r="J521" s="32"/>
      <c r="L521" s="55">
        <f t="shared" si="8"/>
        <v>0</v>
      </c>
    </row>
    <row r="522" spans="1:12" ht="15.75" thickBot="1">
      <c r="A522" s="204" t="str">
        <f>IF(ISBLANK(Mob_Mat_Bur[[#This Row],[DATE]]),"",ROW(Mob_Mat_Bur[[#This Row],[NUM]])-ROW($A$19))</f>
        <v/>
      </c>
      <c r="B522" s="33"/>
      <c r="C522" s="98" t="str">
        <f>IF(ISBLANK(Mob_Mat_Bur[[#This Row],[DATE]]),"",ROW(Mob_Mat_Bur[[#This Row],[NUM]])-ROW($A$19))</f>
        <v/>
      </c>
      <c r="D522" s="99"/>
      <c r="E522" s="98"/>
      <c r="F522" s="95"/>
      <c r="G522" s="27"/>
      <c r="H522" s="105"/>
      <c r="I522" s="111">
        <f>IF(Mob_Mat_Bur[[#This Row],[MOTIF]]="",0,Mob_Mat_Bur[[#This Row],[MONTANT HTVA REALISE]])</f>
        <v>0</v>
      </c>
      <c r="J522" s="32"/>
      <c r="L522" s="55">
        <f t="shared" si="8"/>
        <v>0</v>
      </c>
    </row>
    <row r="523" spans="1:12" ht="15.75" thickBot="1">
      <c r="A523" s="204" t="str">
        <f>IF(ISBLANK(Mob_Mat_Bur[[#This Row],[DATE]]),"",ROW(Mob_Mat_Bur[[#This Row],[NUM]])-ROW($A$19))</f>
        <v/>
      </c>
      <c r="B523" s="33"/>
      <c r="C523" s="98" t="str">
        <f>IF(ISBLANK(Mob_Mat_Bur[[#This Row],[DATE]]),"",ROW(Mob_Mat_Bur[[#This Row],[NUM]])-ROW($A$19))</f>
        <v/>
      </c>
      <c r="D523" s="99"/>
      <c r="E523" s="98"/>
      <c r="F523" s="95"/>
      <c r="G523" s="27"/>
      <c r="H523" s="105"/>
      <c r="I523" s="111">
        <f>IF(Mob_Mat_Bur[[#This Row],[MOTIF]]="",0,Mob_Mat_Bur[[#This Row],[MONTANT HTVA REALISE]])</f>
        <v>0</v>
      </c>
      <c r="J523" s="32"/>
      <c r="L523" s="55">
        <f t="shared" si="8"/>
        <v>0</v>
      </c>
    </row>
    <row r="524" spans="1:12" ht="15.75" thickBot="1">
      <c r="A524" s="204" t="str">
        <f>IF(ISBLANK(Mob_Mat_Bur[[#This Row],[DATE]]),"",ROW(Mob_Mat_Bur[[#This Row],[NUM]])-ROW($A$19))</f>
        <v/>
      </c>
      <c r="B524" s="33"/>
      <c r="C524" s="98" t="str">
        <f>IF(ISBLANK(Mob_Mat_Bur[[#This Row],[DATE]]),"",ROW(Mob_Mat_Bur[[#This Row],[NUM]])-ROW($A$19))</f>
        <v/>
      </c>
      <c r="D524" s="99"/>
      <c r="E524" s="98"/>
      <c r="F524" s="95"/>
      <c r="G524" s="27"/>
      <c r="H524" s="105"/>
      <c r="I524" s="111">
        <f>IF(Mob_Mat_Bur[[#This Row],[MOTIF]]="",0,Mob_Mat_Bur[[#This Row],[MONTANT HTVA REALISE]])</f>
        <v>0</v>
      </c>
      <c r="J524" s="32"/>
      <c r="L524" s="55">
        <f t="shared" si="8"/>
        <v>0</v>
      </c>
    </row>
    <row r="525" spans="1:12" ht="15.75" thickBot="1">
      <c r="A525" s="204" t="str">
        <f>IF(ISBLANK(Mob_Mat_Bur[[#This Row],[DATE]]),"",ROW(Mob_Mat_Bur[[#This Row],[NUM]])-ROW($A$19))</f>
        <v/>
      </c>
      <c r="B525" s="33"/>
      <c r="C525" s="98" t="str">
        <f>IF(ISBLANK(Mob_Mat_Bur[[#This Row],[DATE]]),"",ROW(Mob_Mat_Bur[[#This Row],[NUM]])-ROW($A$19))</f>
        <v/>
      </c>
      <c r="D525" s="99"/>
      <c r="E525" s="98"/>
      <c r="F525" s="95"/>
      <c r="G525" s="27"/>
      <c r="H525" s="105"/>
      <c r="I525" s="111">
        <f>IF(Mob_Mat_Bur[[#This Row],[MOTIF]]="",0,Mob_Mat_Bur[[#This Row],[MONTANT HTVA REALISE]])</f>
        <v>0</v>
      </c>
      <c r="J525" s="32"/>
      <c r="L525" s="55">
        <f t="shared" si="8"/>
        <v>0</v>
      </c>
    </row>
    <row r="526" spans="1:12" ht="15.75" thickBot="1">
      <c r="A526" s="204" t="str">
        <f>IF(ISBLANK(Mob_Mat_Bur[[#This Row],[DATE]]),"",ROW(Mob_Mat_Bur[[#This Row],[NUM]])-ROW($A$19))</f>
        <v/>
      </c>
      <c r="B526" s="33"/>
      <c r="C526" s="98" t="str">
        <f>IF(ISBLANK(Mob_Mat_Bur[[#This Row],[DATE]]),"",ROW(Mob_Mat_Bur[[#This Row],[NUM]])-ROW($A$19))</f>
        <v/>
      </c>
      <c r="D526" s="99"/>
      <c r="E526" s="98"/>
      <c r="F526" s="95"/>
      <c r="G526" s="27"/>
      <c r="H526" s="105"/>
      <c r="I526" s="111">
        <f>IF(Mob_Mat_Bur[[#This Row],[MOTIF]]="",0,Mob_Mat_Bur[[#This Row],[MONTANT HTVA REALISE]])</f>
        <v>0</v>
      </c>
      <c r="J526" s="32"/>
      <c r="L526" s="55">
        <f t="shared" si="8"/>
        <v>0</v>
      </c>
    </row>
    <row r="527" spans="1:12" ht="15.75" thickBot="1">
      <c r="A527" s="204" t="str">
        <f>IF(ISBLANK(Mob_Mat_Bur[[#This Row],[DATE]]),"",ROW(Mob_Mat_Bur[[#This Row],[NUM]])-ROW($A$19))</f>
        <v/>
      </c>
      <c r="B527" s="33"/>
      <c r="C527" s="98" t="str">
        <f>IF(ISBLANK(Mob_Mat_Bur[[#This Row],[DATE]]),"",ROW(Mob_Mat_Bur[[#This Row],[NUM]])-ROW($A$19))</f>
        <v/>
      </c>
      <c r="D527" s="99"/>
      <c r="E527" s="98"/>
      <c r="F527" s="95"/>
      <c r="G527" s="27"/>
      <c r="H527" s="105"/>
      <c r="I527" s="111">
        <f>IF(Mob_Mat_Bur[[#This Row],[MOTIF]]="",0,Mob_Mat_Bur[[#This Row],[MONTANT HTVA REALISE]])</f>
        <v>0</v>
      </c>
      <c r="J527" s="32"/>
      <c r="L527" s="55">
        <f t="shared" si="8"/>
        <v>0</v>
      </c>
    </row>
    <row r="528" spans="1:12" ht="15.75" thickBot="1">
      <c r="A528" s="204" t="str">
        <f>IF(ISBLANK(Mob_Mat_Bur[[#This Row],[DATE]]),"",ROW(Mob_Mat_Bur[[#This Row],[NUM]])-ROW($A$19))</f>
        <v/>
      </c>
      <c r="B528" s="33"/>
      <c r="C528" s="98" t="str">
        <f>IF(ISBLANK(Mob_Mat_Bur[[#This Row],[DATE]]),"",ROW(Mob_Mat_Bur[[#This Row],[NUM]])-ROW($A$19))</f>
        <v/>
      </c>
      <c r="D528" s="99"/>
      <c r="E528" s="98"/>
      <c r="F528" s="95"/>
      <c r="G528" s="27"/>
      <c r="H528" s="105"/>
      <c r="I528" s="111">
        <f>IF(Mob_Mat_Bur[[#This Row],[MOTIF]]="",0,Mob_Mat_Bur[[#This Row],[MONTANT HTVA REALISE]])</f>
        <v>0</v>
      </c>
      <c r="J528" s="32"/>
      <c r="L528" s="55">
        <f t="shared" si="8"/>
        <v>0</v>
      </c>
    </row>
    <row r="529" spans="1:12" ht="15.75" thickBot="1">
      <c r="A529" s="204" t="str">
        <f>IF(ISBLANK(Mob_Mat_Bur[[#This Row],[DATE]]),"",ROW(Mob_Mat_Bur[[#This Row],[NUM]])-ROW($A$19))</f>
        <v/>
      </c>
      <c r="B529" s="33"/>
      <c r="C529" s="98" t="str">
        <f>IF(ISBLANK(Mob_Mat_Bur[[#This Row],[DATE]]),"",ROW(Mob_Mat_Bur[[#This Row],[NUM]])-ROW($A$19))</f>
        <v/>
      </c>
      <c r="D529" s="99"/>
      <c r="E529" s="98"/>
      <c r="F529" s="95"/>
      <c r="G529" s="27"/>
      <c r="H529" s="105"/>
      <c r="I529" s="111">
        <f>IF(Mob_Mat_Bur[[#This Row],[MOTIF]]="",0,Mob_Mat_Bur[[#This Row],[MONTANT HTVA REALISE]])</f>
        <v>0</v>
      </c>
      <c r="J529" s="32"/>
      <c r="L529" s="55">
        <f t="shared" si="8"/>
        <v>0</v>
      </c>
    </row>
    <row r="530" spans="1:12" ht="15.75" thickBot="1">
      <c r="A530" s="204" t="str">
        <f>IF(ISBLANK(Mob_Mat_Bur[[#This Row],[DATE]]),"",ROW(Mob_Mat_Bur[[#This Row],[NUM]])-ROW($A$19))</f>
        <v/>
      </c>
      <c r="B530" s="33"/>
      <c r="C530" s="98" t="str">
        <f>IF(ISBLANK(Mob_Mat_Bur[[#This Row],[DATE]]),"",ROW(Mob_Mat_Bur[[#This Row],[NUM]])-ROW($A$19))</f>
        <v/>
      </c>
      <c r="D530" s="99"/>
      <c r="E530" s="98"/>
      <c r="F530" s="95"/>
      <c r="G530" s="27"/>
      <c r="H530" s="105"/>
      <c r="I530" s="111">
        <f>IF(Mob_Mat_Bur[[#This Row],[MOTIF]]="",0,Mob_Mat_Bur[[#This Row],[MONTANT HTVA REALISE]])</f>
        <v>0</v>
      </c>
      <c r="J530" s="32"/>
      <c r="L530" s="55">
        <f t="shared" si="8"/>
        <v>0</v>
      </c>
    </row>
    <row r="531" spans="1:12" ht="15.75" thickBot="1">
      <c r="A531" s="204" t="str">
        <f>IF(ISBLANK(Mob_Mat_Bur[[#This Row],[DATE]]),"",ROW(Mob_Mat_Bur[[#This Row],[NUM]])-ROW($A$19))</f>
        <v/>
      </c>
      <c r="B531" s="33"/>
      <c r="C531" s="98" t="str">
        <f>IF(ISBLANK(Mob_Mat_Bur[[#This Row],[DATE]]),"",ROW(Mob_Mat_Bur[[#This Row],[NUM]])-ROW($A$19))</f>
        <v/>
      </c>
      <c r="D531" s="99"/>
      <c r="E531" s="98"/>
      <c r="F531" s="95"/>
      <c r="G531" s="27"/>
      <c r="H531" s="105"/>
      <c r="I531" s="111">
        <f>IF(Mob_Mat_Bur[[#This Row],[MOTIF]]="",0,Mob_Mat_Bur[[#This Row],[MONTANT HTVA REALISE]])</f>
        <v>0</v>
      </c>
      <c r="J531" s="32"/>
      <c r="L531" s="55">
        <f t="shared" si="8"/>
        <v>0</v>
      </c>
    </row>
    <row r="532" spans="1:12" ht="15.75" thickBot="1">
      <c r="A532" s="204" t="str">
        <f>IF(ISBLANK(Mob_Mat_Bur[[#This Row],[DATE]]),"",ROW(Mob_Mat_Bur[[#This Row],[NUM]])-ROW($A$19))</f>
        <v/>
      </c>
      <c r="B532" s="33"/>
      <c r="C532" s="98" t="str">
        <f>IF(ISBLANK(Mob_Mat_Bur[[#This Row],[DATE]]),"",ROW(Mob_Mat_Bur[[#This Row],[NUM]])-ROW($A$19))</f>
        <v/>
      </c>
      <c r="D532" s="99"/>
      <c r="E532" s="98"/>
      <c r="F532" s="95"/>
      <c r="G532" s="27"/>
      <c r="H532" s="105"/>
      <c r="I532" s="111">
        <f>IF(Mob_Mat_Bur[[#This Row],[MOTIF]]="",0,Mob_Mat_Bur[[#This Row],[MONTANT HTVA REALISE]])</f>
        <v>0</v>
      </c>
      <c r="J532" s="32"/>
      <c r="L532" s="55">
        <f t="shared" si="8"/>
        <v>0</v>
      </c>
    </row>
    <row r="533" spans="1:12" ht="15.75" thickBot="1">
      <c r="A533" s="204" t="str">
        <f>IF(ISBLANK(Mob_Mat_Bur[[#This Row],[DATE]]),"",ROW(Mob_Mat_Bur[[#This Row],[NUM]])-ROW($A$19))</f>
        <v/>
      </c>
      <c r="B533" s="33"/>
      <c r="C533" s="98" t="str">
        <f>IF(ISBLANK(Mob_Mat_Bur[[#This Row],[DATE]]),"",ROW(Mob_Mat_Bur[[#This Row],[NUM]])-ROW($A$19))</f>
        <v/>
      </c>
      <c r="D533" s="99"/>
      <c r="E533" s="98"/>
      <c r="F533" s="95"/>
      <c r="G533" s="27"/>
      <c r="H533" s="105"/>
      <c r="I533" s="111">
        <f>IF(Mob_Mat_Bur[[#This Row],[MOTIF]]="",0,Mob_Mat_Bur[[#This Row],[MONTANT HTVA REALISE]])</f>
        <v>0</v>
      </c>
      <c r="J533" s="32"/>
      <c r="L533" s="55">
        <f t="shared" si="8"/>
        <v>0</v>
      </c>
    </row>
    <row r="534" spans="1:12" ht="15.75" thickBot="1">
      <c r="A534" s="204" t="str">
        <f>IF(ISBLANK(Mob_Mat_Bur[[#This Row],[DATE]]),"",ROW(Mob_Mat_Bur[[#This Row],[NUM]])-ROW($A$19))</f>
        <v/>
      </c>
      <c r="B534" s="33"/>
      <c r="C534" s="98" t="str">
        <f>IF(ISBLANK(Mob_Mat_Bur[[#This Row],[DATE]]),"",ROW(Mob_Mat_Bur[[#This Row],[NUM]])-ROW($A$19))</f>
        <v/>
      </c>
      <c r="D534" s="99"/>
      <c r="E534" s="98"/>
      <c r="F534" s="95"/>
      <c r="G534" s="27"/>
      <c r="H534" s="105"/>
      <c r="I534" s="111">
        <f>IF(Mob_Mat_Bur[[#This Row],[MOTIF]]="",0,Mob_Mat_Bur[[#This Row],[MONTANT HTVA REALISE]])</f>
        <v>0</v>
      </c>
      <c r="J534" s="32"/>
      <c r="L534" s="55">
        <f t="shared" ref="L534:L553" si="9">+F534-I534</f>
        <v>0</v>
      </c>
    </row>
    <row r="535" spans="1:12" ht="15.75" thickBot="1">
      <c r="A535" s="204" t="str">
        <f>IF(ISBLANK(Mob_Mat_Bur[[#This Row],[DATE]]),"",ROW(Mob_Mat_Bur[[#This Row],[NUM]])-ROW($A$19))</f>
        <v/>
      </c>
      <c r="B535" s="33"/>
      <c r="C535" s="98" t="str">
        <f>IF(ISBLANK(Mob_Mat_Bur[[#This Row],[DATE]]),"",ROW(Mob_Mat_Bur[[#This Row],[NUM]])-ROW($A$19))</f>
        <v/>
      </c>
      <c r="D535" s="99"/>
      <c r="E535" s="98"/>
      <c r="F535" s="95"/>
      <c r="G535" s="27"/>
      <c r="H535" s="105"/>
      <c r="I535" s="111">
        <f>IF(Mob_Mat_Bur[[#This Row],[MOTIF]]="",0,Mob_Mat_Bur[[#This Row],[MONTANT HTVA REALISE]])</f>
        <v>0</v>
      </c>
      <c r="J535" s="32"/>
      <c r="L535" s="55">
        <f t="shared" si="9"/>
        <v>0</v>
      </c>
    </row>
    <row r="536" spans="1:12" ht="15.75" thickBot="1">
      <c r="A536" s="204" t="str">
        <f>IF(ISBLANK(Mob_Mat_Bur[[#This Row],[DATE]]),"",ROW(Mob_Mat_Bur[[#This Row],[NUM]])-ROW($A$19))</f>
        <v/>
      </c>
      <c r="B536" s="33"/>
      <c r="C536" s="98" t="str">
        <f>IF(ISBLANK(Mob_Mat_Bur[[#This Row],[DATE]]),"",ROW(Mob_Mat_Bur[[#This Row],[NUM]])-ROW($A$19))</f>
        <v/>
      </c>
      <c r="D536" s="99"/>
      <c r="E536" s="98"/>
      <c r="F536" s="95"/>
      <c r="G536" s="27"/>
      <c r="H536" s="105"/>
      <c r="I536" s="111">
        <f>IF(Mob_Mat_Bur[[#This Row],[MOTIF]]="",0,Mob_Mat_Bur[[#This Row],[MONTANT HTVA REALISE]])</f>
        <v>0</v>
      </c>
      <c r="J536" s="32"/>
      <c r="L536" s="55">
        <f t="shared" si="9"/>
        <v>0</v>
      </c>
    </row>
    <row r="537" spans="1:12" ht="15.75" thickBot="1">
      <c r="A537" s="204" t="str">
        <f>IF(ISBLANK(Mob_Mat_Bur[[#This Row],[DATE]]),"",ROW(Mob_Mat_Bur[[#This Row],[NUM]])-ROW($A$19))</f>
        <v/>
      </c>
      <c r="B537" s="33"/>
      <c r="C537" s="98" t="str">
        <f>IF(ISBLANK(Mob_Mat_Bur[[#This Row],[DATE]]),"",ROW(Mob_Mat_Bur[[#This Row],[NUM]])-ROW($A$19))</f>
        <v/>
      </c>
      <c r="D537" s="99"/>
      <c r="E537" s="98"/>
      <c r="F537" s="95"/>
      <c r="G537" s="27"/>
      <c r="H537" s="105"/>
      <c r="I537" s="111">
        <f>IF(Mob_Mat_Bur[[#This Row],[MOTIF]]="",0,Mob_Mat_Bur[[#This Row],[MONTANT HTVA REALISE]])</f>
        <v>0</v>
      </c>
      <c r="J537" s="32"/>
      <c r="L537" s="55">
        <f t="shared" si="9"/>
        <v>0</v>
      </c>
    </row>
    <row r="538" spans="1:12" ht="15.75" thickBot="1">
      <c r="A538" s="204" t="str">
        <f>IF(ISBLANK(Mob_Mat_Bur[[#This Row],[DATE]]),"",ROW(Mob_Mat_Bur[[#This Row],[NUM]])-ROW($A$19))</f>
        <v/>
      </c>
      <c r="B538" s="33"/>
      <c r="C538" s="98" t="str">
        <f>IF(ISBLANK(Mob_Mat_Bur[[#This Row],[DATE]]),"",ROW(Mob_Mat_Bur[[#This Row],[NUM]])-ROW($A$19))</f>
        <v/>
      </c>
      <c r="D538" s="99"/>
      <c r="E538" s="98"/>
      <c r="F538" s="95"/>
      <c r="G538" s="27"/>
      <c r="H538" s="105"/>
      <c r="I538" s="111">
        <f>IF(Mob_Mat_Bur[[#This Row],[MOTIF]]="",0,Mob_Mat_Bur[[#This Row],[MONTANT HTVA REALISE]])</f>
        <v>0</v>
      </c>
      <c r="J538" s="32"/>
      <c r="L538" s="55">
        <f t="shared" si="9"/>
        <v>0</v>
      </c>
    </row>
    <row r="539" spans="1:12" ht="15.75" thickBot="1">
      <c r="A539" s="204" t="str">
        <f>IF(ISBLANK(Mob_Mat_Bur[[#This Row],[DATE]]),"",ROW(Mob_Mat_Bur[[#This Row],[NUM]])-ROW($A$19))</f>
        <v/>
      </c>
      <c r="B539" s="33"/>
      <c r="C539" s="98" t="str">
        <f>IF(ISBLANK(Mob_Mat_Bur[[#This Row],[DATE]]),"",ROW(Mob_Mat_Bur[[#This Row],[NUM]])-ROW($A$19))</f>
        <v/>
      </c>
      <c r="D539" s="99"/>
      <c r="E539" s="98"/>
      <c r="F539" s="95"/>
      <c r="G539" s="27"/>
      <c r="H539" s="105"/>
      <c r="I539" s="111">
        <f>IF(Mob_Mat_Bur[[#This Row],[MOTIF]]="",0,Mob_Mat_Bur[[#This Row],[MONTANT HTVA REALISE]])</f>
        <v>0</v>
      </c>
      <c r="J539" s="32"/>
      <c r="L539" s="55">
        <f t="shared" si="9"/>
        <v>0</v>
      </c>
    </row>
    <row r="540" spans="1:12" ht="15.75" thickBot="1">
      <c r="A540" s="204" t="str">
        <f>IF(ISBLANK(Mob_Mat_Bur[[#This Row],[DATE]]),"",ROW(Mob_Mat_Bur[[#This Row],[NUM]])-ROW($A$19))</f>
        <v/>
      </c>
      <c r="B540" s="33"/>
      <c r="C540" s="98" t="str">
        <f>IF(ISBLANK(Mob_Mat_Bur[[#This Row],[DATE]]),"",ROW(Mob_Mat_Bur[[#This Row],[NUM]])-ROW($A$19))</f>
        <v/>
      </c>
      <c r="D540" s="99"/>
      <c r="E540" s="98"/>
      <c r="F540" s="95"/>
      <c r="G540" s="27"/>
      <c r="H540" s="105"/>
      <c r="I540" s="111">
        <f>IF(Mob_Mat_Bur[[#This Row],[MOTIF]]="",0,Mob_Mat_Bur[[#This Row],[MONTANT HTVA REALISE]])</f>
        <v>0</v>
      </c>
      <c r="J540" s="32"/>
      <c r="L540" s="55">
        <f t="shared" si="9"/>
        <v>0</v>
      </c>
    </row>
    <row r="541" spans="1:12" ht="15.75" thickBot="1">
      <c r="A541" s="204" t="str">
        <f>IF(ISBLANK(Mob_Mat_Bur[[#This Row],[DATE]]),"",ROW(Mob_Mat_Bur[[#This Row],[NUM]])-ROW($A$19))</f>
        <v/>
      </c>
      <c r="B541" s="33"/>
      <c r="C541" s="98" t="str">
        <f>IF(ISBLANK(Mob_Mat_Bur[[#This Row],[DATE]]),"",ROW(Mob_Mat_Bur[[#This Row],[NUM]])-ROW($A$19))</f>
        <v/>
      </c>
      <c r="D541" s="99"/>
      <c r="E541" s="98"/>
      <c r="F541" s="95"/>
      <c r="G541" s="27"/>
      <c r="H541" s="105"/>
      <c r="I541" s="111">
        <f>IF(Mob_Mat_Bur[[#This Row],[MOTIF]]="",0,Mob_Mat_Bur[[#This Row],[MONTANT HTVA REALISE]])</f>
        <v>0</v>
      </c>
      <c r="J541" s="32"/>
      <c r="L541" s="55">
        <f t="shared" si="9"/>
        <v>0</v>
      </c>
    </row>
    <row r="542" spans="1:12" ht="15.75" thickBot="1">
      <c r="A542" s="204" t="str">
        <f>IF(ISBLANK(Mob_Mat_Bur[[#This Row],[DATE]]),"",ROW(Mob_Mat_Bur[[#This Row],[NUM]])-ROW($A$19))</f>
        <v/>
      </c>
      <c r="B542" s="33"/>
      <c r="C542" s="98" t="str">
        <f>IF(ISBLANK(Mob_Mat_Bur[[#This Row],[DATE]]),"",ROW(Mob_Mat_Bur[[#This Row],[NUM]])-ROW($A$19))</f>
        <v/>
      </c>
      <c r="D542" s="99"/>
      <c r="E542" s="98"/>
      <c r="F542" s="95"/>
      <c r="G542" s="27"/>
      <c r="H542" s="105"/>
      <c r="I542" s="111">
        <f>IF(Mob_Mat_Bur[[#This Row],[MOTIF]]="",0,Mob_Mat_Bur[[#This Row],[MONTANT HTVA REALISE]])</f>
        <v>0</v>
      </c>
      <c r="J542" s="32"/>
      <c r="L542" s="55">
        <f t="shared" si="9"/>
        <v>0</v>
      </c>
    </row>
    <row r="543" spans="1:12" ht="15.75" thickBot="1">
      <c r="A543" s="204" t="str">
        <f>IF(ISBLANK(Mob_Mat_Bur[[#This Row],[DATE]]),"",ROW(Mob_Mat_Bur[[#This Row],[NUM]])-ROW($A$19))</f>
        <v/>
      </c>
      <c r="B543" s="33"/>
      <c r="C543" s="98" t="str">
        <f>IF(ISBLANK(Mob_Mat_Bur[[#This Row],[DATE]]),"",ROW(Mob_Mat_Bur[[#This Row],[NUM]])-ROW($A$19))</f>
        <v/>
      </c>
      <c r="D543" s="99"/>
      <c r="E543" s="98"/>
      <c r="F543" s="95"/>
      <c r="G543" s="27"/>
      <c r="H543" s="105"/>
      <c r="I543" s="111">
        <f>IF(Mob_Mat_Bur[[#This Row],[MOTIF]]="",0,Mob_Mat_Bur[[#This Row],[MONTANT HTVA REALISE]])</f>
        <v>0</v>
      </c>
      <c r="J543" s="32"/>
      <c r="L543" s="55">
        <f t="shared" si="9"/>
        <v>0</v>
      </c>
    </row>
    <row r="544" spans="1:12" ht="15.75" thickBot="1">
      <c r="A544" s="204" t="str">
        <f>IF(ISBLANK(Mob_Mat_Bur[[#This Row],[DATE]]),"",ROW(Mob_Mat_Bur[[#This Row],[NUM]])-ROW($A$19))</f>
        <v/>
      </c>
      <c r="B544" s="33"/>
      <c r="C544" s="98" t="str">
        <f>IF(ISBLANK(Mob_Mat_Bur[[#This Row],[DATE]]),"",ROW(Mob_Mat_Bur[[#This Row],[NUM]])-ROW($A$19))</f>
        <v/>
      </c>
      <c r="D544" s="99"/>
      <c r="E544" s="98"/>
      <c r="F544" s="95"/>
      <c r="G544" s="27"/>
      <c r="H544" s="105"/>
      <c r="I544" s="111">
        <f>IF(Mob_Mat_Bur[[#This Row],[MOTIF]]="",0,Mob_Mat_Bur[[#This Row],[MONTANT HTVA REALISE]])</f>
        <v>0</v>
      </c>
      <c r="J544" s="32"/>
      <c r="L544" s="55">
        <f t="shared" si="9"/>
        <v>0</v>
      </c>
    </row>
    <row r="545" spans="1:12" ht="15.75" thickBot="1">
      <c r="A545" s="204" t="str">
        <f>IF(ISBLANK(Mob_Mat_Bur[[#This Row],[DATE]]),"",ROW(Mob_Mat_Bur[[#This Row],[NUM]])-ROW($A$19))</f>
        <v/>
      </c>
      <c r="B545" s="33"/>
      <c r="C545" s="98" t="str">
        <f>IF(ISBLANK(Mob_Mat_Bur[[#This Row],[DATE]]),"",ROW(Mob_Mat_Bur[[#This Row],[NUM]])-ROW($A$19))</f>
        <v/>
      </c>
      <c r="D545" s="99"/>
      <c r="E545" s="98"/>
      <c r="F545" s="95"/>
      <c r="G545" s="27"/>
      <c r="H545" s="105"/>
      <c r="I545" s="111">
        <f>IF(Mob_Mat_Bur[[#This Row],[MOTIF]]="",0,Mob_Mat_Bur[[#This Row],[MONTANT HTVA REALISE]])</f>
        <v>0</v>
      </c>
      <c r="J545" s="32"/>
      <c r="L545" s="55">
        <f t="shared" si="9"/>
        <v>0</v>
      </c>
    </row>
    <row r="546" spans="1:12" ht="15.75" thickBot="1">
      <c r="A546" s="204" t="str">
        <f>IF(ISBLANK(Mob_Mat_Bur[[#This Row],[DATE]]),"",ROW(Mob_Mat_Bur[[#This Row],[NUM]])-ROW($A$19))</f>
        <v/>
      </c>
      <c r="B546" s="33"/>
      <c r="C546" s="98" t="str">
        <f>IF(ISBLANK(Mob_Mat_Bur[[#This Row],[DATE]]),"",ROW(Mob_Mat_Bur[[#This Row],[NUM]])-ROW($A$19))</f>
        <v/>
      </c>
      <c r="D546" s="99"/>
      <c r="E546" s="98"/>
      <c r="F546" s="95"/>
      <c r="G546" s="27"/>
      <c r="H546" s="105"/>
      <c r="I546" s="111">
        <f>IF(Mob_Mat_Bur[[#This Row],[MOTIF]]="",0,Mob_Mat_Bur[[#This Row],[MONTANT HTVA REALISE]])</f>
        <v>0</v>
      </c>
      <c r="J546" s="32"/>
      <c r="L546" s="55">
        <f t="shared" si="9"/>
        <v>0</v>
      </c>
    </row>
    <row r="547" spans="1:12" ht="15.75" thickBot="1">
      <c r="A547" s="204" t="str">
        <f>IF(ISBLANK(Mob_Mat_Bur[[#This Row],[DATE]]),"",ROW(Mob_Mat_Bur[[#This Row],[NUM]])-ROW($A$19))</f>
        <v/>
      </c>
      <c r="B547" s="33"/>
      <c r="C547" s="98" t="str">
        <f>IF(ISBLANK(Mob_Mat_Bur[[#This Row],[DATE]]),"",ROW(Mob_Mat_Bur[[#This Row],[NUM]])-ROW($A$19))</f>
        <v/>
      </c>
      <c r="D547" s="99"/>
      <c r="E547" s="98"/>
      <c r="F547" s="95"/>
      <c r="G547" s="27"/>
      <c r="H547" s="105"/>
      <c r="I547" s="111">
        <f>IF(Mob_Mat_Bur[[#This Row],[MOTIF]]="",0,Mob_Mat_Bur[[#This Row],[MONTANT HTVA REALISE]])</f>
        <v>0</v>
      </c>
      <c r="J547" s="32"/>
      <c r="L547" s="55">
        <f t="shared" si="9"/>
        <v>0</v>
      </c>
    </row>
    <row r="548" spans="1:12" ht="15.75" thickBot="1">
      <c r="A548" s="204" t="str">
        <f>IF(ISBLANK(Mob_Mat_Bur[[#This Row],[DATE]]),"",ROW(Mob_Mat_Bur[[#This Row],[NUM]])-ROW($A$19))</f>
        <v/>
      </c>
      <c r="B548" s="33"/>
      <c r="C548" s="98" t="str">
        <f>IF(ISBLANK(Mob_Mat_Bur[[#This Row],[DATE]]),"",ROW(Mob_Mat_Bur[[#This Row],[NUM]])-ROW($A$19))</f>
        <v/>
      </c>
      <c r="D548" s="99"/>
      <c r="E548" s="98"/>
      <c r="F548" s="95"/>
      <c r="G548" s="27"/>
      <c r="H548" s="105"/>
      <c r="I548" s="111">
        <f>IF(Mob_Mat_Bur[[#This Row],[MOTIF]]="",0,Mob_Mat_Bur[[#This Row],[MONTANT HTVA REALISE]])</f>
        <v>0</v>
      </c>
      <c r="J548" s="32"/>
      <c r="L548" s="55">
        <f t="shared" si="9"/>
        <v>0</v>
      </c>
    </row>
    <row r="549" spans="1:12" ht="15.75" thickBot="1">
      <c r="A549" s="204" t="str">
        <f>IF(ISBLANK(Mob_Mat_Bur[[#This Row],[DATE]]),"",ROW(Mob_Mat_Bur[[#This Row],[NUM]])-ROW($A$19))</f>
        <v/>
      </c>
      <c r="B549" s="33"/>
      <c r="C549" s="98" t="str">
        <f>IF(ISBLANK(Mob_Mat_Bur[[#This Row],[DATE]]),"",ROW(Mob_Mat_Bur[[#This Row],[NUM]])-ROW($A$19))</f>
        <v/>
      </c>
      <c r="D549" s="99"/>
      <c r="E549" s="98"/>
      <c r="F549" s="95"/>
      <c r="G549" s="27"/>
      <c r="H549" s="105"/>
      <c r="I549" s="111">
        <f>IF(Mob_Mat_Bur[[#This Row],[MOTIF]]="",0,Mob_Mat_Bur[[#This Row],[MONTANT HTVA REALISE]])</f>
        <v>0</v>
      </c>
      <c r="J549" s="32"/>
      <c r="L549" s="55">
        <f t="shared" si="9"/>
        <v>0</v>
      </c>
    </row>
    <row r="550" spans="1:12" ht="15.75" thickBot="1">
      <c r="A550" s="204" t="str">
        <f>IF(ISBLANK(Mob_Mat_Bur[[#This Row],[DATE]]),"",ROW(Mob_Mat_Bur[[#This Row],[NUM]])-ROW($A$19))</f>
        <v/>
      </c>
      <c r="B550" s="33"/>
      <c r="C550" s="98" t="str">
        <f>IF(ISBLANK(Mob_Mat_Bur[[#This Row],[DATE]]),"",ROW(Mob_Mat_Bur[[#This Row],[NUM]])-ROW($A$19))</f>
        <v/>
      </c>
      <c r="D550" s="99"/>
      <c r="E550" s="98"/>
      <c r="F550" s="95"/>
      <c r="G550" s="27"/>
      <c r="H550" s="105"/>
      <c r="I550" s="111">
        <f>IF(Mob_Mat_Bur[[#This Row],[MOTIF]]="",0,Mob_Mat_Bur[[#This Row],[MONTANT HTVA REALISE]])</f>
        <v>0</v>
      </c>
      <c r="J550" s="32"/>
      <c r="L550" s="55">
        <f t="shared" si="9"/>
        <v>0</v>
      </c>
    </row>
    <row r="551" spans="1:12" ht="15.75" thickBot="1">
      <c r="A551" s="204" t="str">
        <f>IF(ISBLANK(Mob_Mat_Bur[[#This Row],[DATE]]),"",ROW(Mob_Mat_Bur[[#This Row],[NUM]])-ROW($A$19))</f>
        <v/>
      </c>
      <c r="B551" s="33"/>
      <c r="C551" s="98" t="str">
        <f>IF(ISBLANK(Mob_Mat_Bur[[#This Row],[DATE]]),"",ROW(Mob_Mat_Bur[[#This Row],[NUM]])-ROW($A$19))</f>
        <v/>
      </c>
      <c r="D551" s="99"/>
      <c r="E551" s="98"/>
      <c r="F551" s="95"/>
      <c r="G551" s="27"/>
      <c r="H551" s="105"/>
      <c r="I551" s="111">
        <f>IF(Mob_Mat_Bur[[#This Row],[MOTIF]]="",0,Mob_Mat_Bur[[#This Row],[MONTANT HTVA REALISE]])</f>
        <v>0</v>
      </c>
      <c r="J551" s="32"/>
      <c r="L551" s="55">
        <f t="shared" si="9"/>
        <v>0</v>
      </c>
    </row>
    <row r="552" spans="1:12" ht="15.75" thickBot="1">
      <c r="A552" s="204" t="str">
        <f>IF(ISBLANK(Mob_Mat_Bur[[#This Row],[DATE]]),"",ROW(Mob_Mat_Bur[[#This Row],[NUM]])-ROW($A$19))</f>
        <v/>
      </c>
      <c r="B552" s="33"/>
      <c r="C552" s="98" t="str">
        <f>IF(ISBLANK(Mob_Mat_Bur[[#This Row],[DATE]]),"",ROW(Mob_Mat_Bur[[#This Row],[NUM]])-ROW($A$19))</f>
        <v/>
      </c>
      <c r="D552" s="99"/>
      <c r="E552" s="98"/>
      <c r="F552" s="95"/>
      <c r="G552" s="27"/>
      <c r="H552" s="105"/>
      <c r="I552" s="111">
        <f>IF(Mob_Mat_Bur[[#This Row],[MOTIF]]="",0,Mob_Mat_Bur[[#This Row],[MONTANT HTVA REALISE]])</f>
        <v>0</v>
      </c>
      <c r="J552" s="32"/>
      <c r="L552" s="55">
        <f t="shared" si="9"/>
        <v>0</v>
      </c>
    </row>
    <row r="553" spans="1:12" ht="15.75" thickBot="1">
      <c r="A553" s="204" t="str">
        <f>IF(ISBLANK(Mob_Mat_Bur[[#This Row],[DATE]]),"",ROW(Mob_Mat_Bur[[#This Row],[NUM]])-ROW($A$19))</f>
        <v/>
      </c>
      <c r="B553" s="33"/>
      <c r="C553" s="98" t="str">
        <f>IF(ISBLANK(Mob_Mat_Bur[[#This Row],[DATE]]),"",ROW(Mob_Mat_Bur[[#This Row],[NUM]])-ROW($A$19))</f>
        <v/>
      </c>
      <c r="D553" s="99"/>
      <c r="E553" s="98"/>
      <c r="F553" s="95"/>
      <c r="G553" s="27"/>
      <c r="H553" s="105"/>
      <c r="I553" s="111">
        <f>IF(Mob_Mat_Bur[[#This Row],[MOTIF]]="",0,Mob_Mat_Bur[[#This Row],[MONTANT HTVA REALISE]])</f>
        <v>0</v>
      </c>
      <c r="J553" s="32"/>
      <c r="L553" s="55">
        <f t="shared" si="9"/>
        <v>0</v>
      </c>
    </row>
    <row r="554" spans="1:12">
      <c r="G554" s="27"/>
    </row>
    <row r="555" spans="1:12">
      <c r="G555" s="27"/>
    </row>
  </sheetData>
  <sheetProtection algorithmName="SHA-512" hashValue="SDIVGcFqIvQDsWSMXm5rVgU/esIl61mIvVjot2JShW5cbyP7oajBqJLQP1bhpR5uy5fV5kxQO5j1k9mQZaZd4g==" saltValue="4lFcE0gmGlrSsXWInGI9+A=="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553">
    <cfRule type="notContainsBlanks" dxfId="42" priority="10">
      <formula>LEN(TRIM(A20))&gt;0</formula>
    </cfRule>
  </conditionalFormatting>
  <conditionalFormatting sqref="D2">
    <cfRule type="notContainsBlanks" dxfId="41" priority="3">
      <formula>LEN(TRIM(D2))&gt;0</formula>
    </cfRule>
  </conditionalFormatting>
  <conditionalFormatting sqref="D4">
    <cfRule type="notContainsBlanks" dxfId="40" priority="2">
      <formula>LEN(TRIM(D4))&gt;0</formula>
    </cfRule>
  </conditionalFormatting>
  <conditionalFormatting sqref="D6">
    <cfRule type="notContainsBlanks" dxfId="39" priority="1">
      <formula>LEN(TRIM(D6))&gt;0</formula>
    </cfRule>
  </conditionalFormatting>
  <pageMargins left="0.7" right="0.7" top="0.75" bottom="0.75" header="0.3" footer="0.3"/>
  <pageSetup paperSize="9" orientation="portrait" r:id="rId1"/>
  <ignoredErrors>
    <ignoredError sqref="C510:C553 C21:C63" unlockedFormula="1"/>
    <ignoredError sqref="I19" calculatedColumn="1"/>
    <ignoredError sqref="J19" evalError="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99A0F194-C469-4FE7-AC68-667FC6EF1A38}">
          <x14:formula1>
            <xm:f>RESSOURCE!$B$3:$B$17</xm:f>
          </x14:formula1>
          <xm:sqref>H20:H553</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BF46A-7BF8-454C-8249-08AFCC15A8FF}">
  <sheetPr codeName="Feuil11"/>
  <dimension ref="A1:L660"/>
  <sheetViews>
    <sheetView zoomScale="80" zoomScaleNormal="80" workbookViewId="0">
      <selection activeCell="F21" sqref="F21:F658"/>
    </sheetView>
  </sheetViews>
  <sheetFormatPr baseColWidth="10" defaultColWidth="10.875" defaultRowHeight="15"/>
  <cols>
    <col min="1" max="1" width="9.75" style="28" customWidth="1"/>
    <col min="2" max="2" width="16.875" style="28" bestFit="1" customWidth="1"/>
    <col min="3" max="3" width="32.25" style="28" customWidth="1"/>
    <col min="4" max="4" width="17.625" style="28" customWidth="1"/>
    <col min="5" max="5" width="30.25" style="28" customWidth="1"/>
    <col min="6" max="6" width="25.375" style="28" customWidth="1"/>
    <col min="7" max="7" width="9.25" style="29" customWidth="1"/>
    <col min="8" max="8" width="23.375" style="29" bestFit="1" customWidth="1"/>
    <col min="9" max="9" width="22.125" style="28" bestFit="1" customWidth="1"/>
    <col min="10" max="10" width="15.75" style="28" customWidth="1"/>
    <col min="11" max="11" width="9.875" style="28" customWidth="1"/>
    <col min="12" max="12" width="21.375" style="30" bestFit="1" customWidth="1"/>
    <col min="13" max="16384" width="10.875" style="28"/>
  </cols>
  <sheetData>
    <row r="1" spans="1:12" s="23" customFormat="1" ht="22.9" customHeight="1">
      <c r="A1" s="39"/>
      <c r="B1" s="39"/>
      <c r="C1" s="39"/>
      <c r="D1" s="40"/>
      <c r="E1" s="39"/>
      <c r="F1" s="41"/>
      <c r="G1" s="39"/>
      <c r="H1" s="39"/>
      <c r="I1" s="39"/>
      <c r="J1" s="39"/>
      <c r="K1" s="39"/>
      <c r="L1" s="42"/>
    </row>
    <row r="2" spans="1:12" s="23" customFormat="1" ht="22.9" customHeight="1">
      <c r="A2" s="39"/>
      <c r="B2" s="39"/>
      <c r="C2" s="43" t="s">
        <v>4</v>
      </c>
      <c r="D2" s="212">
        <f>'GUIDE D''UTILISATION'!C2</f>
        <v>0</v>
      </c>
      <c r="E2" s="213"/>
      <c r="F2" s="214"/>
      <c r="G2" s="39"/>
      <c r="H2" s="39"/>
      <c r="I2" s="39"/>
      <c r="J2" s="39"/>
      <c r="K2" s="39"/>
      <c r="L2" s="42"/>
    </row>
    <row r="3" spans="1:12" s="23" customFormat="1" ht="22.9" customHeight="1">
      <c r="A3" s="39"/>
      <c r="B3" s="39"/>
      <c r="C3" s="39"/>
      <c r="D3" s="40"/>
      <c r="E3" s="39"/>
      <c r="F3" s="41"/>
      <c r="G3" s="39"/>
      <c r="H3" s="39"/>
      <c r="I3" s="39"/>
      <c r="J3" s="39"/>
      <c r="K3" s="39"/>
      <c r="L3" s="42"/>
    </row>
    <row r="4" spans="1:12" s="23" customFormat="1" ht="22.9" customHeight="1">
      <c r="A4" s="39"/>
      <c r="B4" s="39"/>
      <c r="C4" s="43" t="s">
        <v>5</v>
      </c>
      <c r="D4" s="212">
        <f>'GUIDE D''UTILISATION'!C4</f>
        <v>0</v>
      </c>
      <c r="E4" s="213"/>
      <c r="F4" s="214"/>
      <c r="G4" s="39"/>
      <c r="H4" s="39"/>
      <c r="I4" s="39"/>
      <c r="J4" s="39"/>
      <c r="K4" s="39"/>
      <c r="L4" s="42"/>
    </row>
    <row r="5" spans="1:12" s="23" customFormat="1" ht="22.9" customHeight="1">
      <c r="A5" s="39"/>
      <c r="B5" s="39"/>
      <c r="C5" s="39"/>
      <c r="D5" s="39"/>
      <c r="E5" s="39"/>
      <c r="F5" s="41"/>
      <c r="G5" s="39"/>
      <c r="H5" s="39"/>
      <c r="I5" s="39"/>
      <c r="J5" s="39"/>
      <c r="K5" s="39"/>
      <c r="L5" s="42"/>
    </row>
    <row r="6" spans="1:12" s="23" customFormat="1" ht="22.9" customHeight="1">
      <c r="A6" s="39"/>
      <c r="B6" s="39"/>
      <c r="C6" s="43" t="s">
        <v>6</v>
      </c>
      <c r="D6" s="230">
        <f>'GUIDE D''UTILISATION'!C6</f>
        <v>0</v>
      </c>
      <c r="E6" s="231"/>
      <c r="F6" s="232"/>
      <c r="G6" s="39"/>
      <c r="H6" s="39"/>
      <c r="I6" s="39"/>
      <c r="J6" s="39"/>
      <c r="K6" s="39"/>
      <c r="L6" s="42"/>
    </row>
    <row r="7" spans="1:12" s="23" customFormat="1" ht="22.9" customHeight="1">
      <c r="A7" s="39"/>
      <c r="B7" s="39"/>
      <c r="C7" s="39"/>
      <c r="D7" s="40"/>
      <c r="E7" s="39"/>
      <c r="F7" s="41"/>
      <c r="G7" s="39"/>
      <c r="H7" s="39"/>
      <c r="I7" s="39"/>
      <c r="J7" s="39"/>
      <c r="K7" s="39"/>
      <c r="L7" s="42"/>
    </row>
    <row r="8" spans="1:12" s="23" customFormat="1" ht="22.9" customHeight="1">
      <c r="A8" s="39"/>
      <c r="B8" s="39"/>
      <c r="C8" s="39"/>
      <c r="D8" s="40"/>
      <c r="E8" s="39"/>
      <c r="F8" s="41"/>
      <c r="G8" s="39"/>
      <c r="H8" s="39"/>
      <c r="I8" s="39"/>
      <c r="J8" s="39"/>
      <c r="K8" s="39"/>
      <c r="L8" s="42"/>
    </row>
    <row r="9" spans="1:12" s="23" customFormat="1" ht="22.9" customHeight="1">
      <c r="A9" s="218" t="s">
        <v>7</v>
      </c>
      <c r="B9" s="219"/>
      <c r="C9" s="219"/>
      <c r="D9" s="219"/>
      <c r="E9" s="219"/>
      <c r="F9" s="219"/>
      <c r="G9" s="219"/>
      <c r="H9" s="219"/>
      <c r="I9" s="219"/>
      <c r="J9" s="219"/>
      <c r="K9" s="4"/>
      <c r="L9" s="4"/>
    </row>
    <row r="10" spans="1:12" s="23" customFormat="1" ht="22.9" customHeight="1">
      <c r="A10" s="39"/>
      <c r="B10" s="39"/>
      <c r="C10" s="39"/>
      <c r="D10" s="40"/>
      <c r="E10" s="39"/>
      <c r="F10" s="41"/>
      <c r="G10" s="39"/>
      <c r="H10" s="39"/>
      <c r="I10" s="39"/>
      <c r="J10" s="39"/>
      <c r="K10" s="39"/>
      <c r="L10" s="42"/>
    </row>
    <row r="11" spans="1:12" s="23" customFormat="1" ht="22.9" customHeight="1">
      <c r="A11" s="220" t="s">
        <v>8</v>
      </c>
      <c r="B11" s="221"/>
      <c r="C11" s="221"/>
      <c r="D11" s="221"/>
      <c r="E11" s="221"/>
      <c r="F11" s="221"/>
      <c r="G11" s="221"/>
      <c r="H11" s="221"/>
      <c r="I11" s="221"/>
      <c r="J11" s="39"/>
      <c r="K11" s="39"/>
      <c r="L11" s="39"/>
    </row>
    <row r="12" spans="1:12" s="23" customFormat="1" ht="22.9" customHeight="1">
      <c r="A12" s="39"/>
      <c r="B12" s="39"/>
      <c r="C12" s="39"/>
      <c r="D12" s="40"/>
      <c r="E12" s="39"/>
      <c r="F12" s="41"/>
      <c r="G12" s="39"/>
      <c r="H12" s="39"/>
      <c r="I12" s="39"/>
      <c r="J12" s="39"/>
      <c r="K12" s="39"/>
      <c r="L12" s="42"/>
    </row>
    <row r="13" spans="1:12" s="23" customFormat="1" ht="22.9" customHeight="1">
      <c r="A13" s="39"/>
      <c r="B13" s="39"/>
      <c r="C13" s="39"/>
      <c r="D13" s="40"/>
      <c r="E13" s="39"/>
      <c r="F13" s="41"/>
      <c r="G13" s="39"/>
      <c r="H13" s="39"/>
      <c r="I13" s="39"/>
      <c r="J13" s="39"/>
      <c r="K13" s="39"/>
      <c r="L13" s="5" t="s">
        <v>9</v>
      </c>
    </row>
    <row r="14" spans="1:12" s="27" customFormat="1" ht="22.9" customHeight="1">
      <c r="A14" s="44"/>
      <c r="B14" s="222" t="s">
        <v>6</v>
      </c>
      <c r="C14" s="222" t="s">
        <v>10</v>
      </c>
      <c r="D14" s="223" t="s">
        <v>11</v>
      </c>
      <c r="E14" s="224" t="s">
        <v>12</v>
      </c>
      <c r="F14" s="225" t="s">
        <v>13</v>
      </c>
      <c r="G14" s="44"/>
      <c r="H14" s="211" t="s">
        <v>14</v>
      </c>
      <c r="I14" s="211"/>
      <c r="J14" s="211"/>
      <c r="K14" s="44"/>
      <c r="L14" s="44"/>
    </row>
    <row r="15" spans="1:12" s="27" customFormat="1" ht="22.9" customHeight="1">
      <c r="A15" s="44"/>
      <c r="B15" s="222"/>
      <c r="C15" s="222"/>
      <c r="D15" s="223"/>
      <c r="E15" s="224"/>
      <c r="F15" s="226"/>
      <c r="G15" s="44"/>
      <c r="H15" s="45" t="s">
        <v>0</v>
      </c>
      <c r="I15" s="45" t="s">
        <v>19</v>
      </c>
      <c r="J15" s="46" t="s">
        <v>1</v>
      </c>
      <c r="K15" s="44"/>
      <c r="L15" s="47" t="s">
        <v>15</v>
      </c>
    </row>
    <row r="16" spans="1:12">
      <c r="A16" s="48"/>
      <c r="B16" s="48"/>
      <c r="C16" s="48"/>
      <c r="D16" s="48"/>
      <c r="E16" s="48"/>
      <c r="F16" s="48"/>
      <c r="G16" s="44"/>
      <c r="H16" s="49"/>
      <c r="I16" s="48"/>
      <c r="J16" s="48"/>
      <c r="K16" s="48"/>
      <c r="L16" s="50"/>
    </row>
    <row r="17" spans="1:12" s="31" customFormat="1" ht="14.25">
      <c r="A17" s="51" t="s">
        <v>25</v>
      </c>
      <c r="B17" s="51" t="s">
        <v>6</v>
      </c>
      <c r="C17" s="51" t="s">
        <v>10</v>
      </c>
      <c r="D17" s="51" t="s">
        <v>11</v>
      </c>
      <c r="E17" s="51" t="s">
        <v>12</v>
      </c>
      <c r="F17" s="51" t="s">
        <v>13</v>
      </c>
      <c r="G17" s="52" t="s">
        <v>2</v>
      </c>
      <c r="H17" s="51" t="s">
        <v>0</v>
      </c>
      <c r="I17" s="51" t="s">
        <v>19</v>
      </c>
      <c r="J17" s="51" t="s">
        <v>1</v>
      </c>
      <c r="K17" s="51" t="s">
        <v>3</v>
      </c>
      <c r="L17" s="51" t="s">
        <v>15</v>
      </c>
    </row>
    <row r="18" spans="1:12" thickBot="1">
      <c r="A18" s="48"/>
      <c r="B18" s="48"/>
      <c r="C18" s="48"/>
      <c r="D18" s="48"/>
      <c r="E18" s="48"/>
      <c r="F18" s="48"/>
      <c r="G18" s="44"/>
      <c r="H18" s="49"/>
      <c r="I18" s="49"/>
      <c r="J18" s="53"/>
      <c r="K18" s="48"/>
      <c r="L18" s="48"/>
    </row>
    <row r="19" spans="1:12" ht="15.75" thickBot="1">
      <c r="A19" s="48"/>
      <c r="B19" s="54" t="s">
        <v>70</v>
      </c>
      <c r="C19" s="48"/>
      <c r="D19" s="48"/>
      <c r="E19" s="48"/>
      <c r="F19" s="55">
        <f>SUM(F20:F754)</f>
        <v>0</v>
      </c>
      <c r="G19" s="44"/>
      <c r="H19" s="124"/>
      <c r="I19" s="55">
        <f>SUM(I20:I754)</f>
        <v>0</v>
      </c>
      <c r="J19" s="57" t="e">
        <f>I19/F19</f>
        <v>#DIV/0!</v>
      </c>
      <c r="K19" s="48"/>
      <c r="L19" s="55">
        <f t="shared" ref="L19" si="0">+F19-I19</f>
        <v>0</v>
      </c>
    </row>
    <row r="20" spans="1:12" ht="15.75" thickBot="1">
      <c r="A20" s="204" t="str">
        <f>IF(ISBLANK(Mat_Info[[#This Row],[DATE]]),"",ROW(Mat_Info[[#This Row],[NUM]])-ROW($A$19))</f>
        <v/>
      </c>
      <c r="B20" s="33"/>
      <c r="C20" s="98"/>
      <c r="D20" s="99"/>
      <c r="E20" s="100"/>
      <c r="F20" s="37"/>
      <c r="G20" s="27"/>
      <c r="H20" s="105"/>
      <c r="I20" s="110">
        <f>IF(Mat_Info[[#This Row],[MOTIF]]="",0,Mat_Info[[#This Row],[MONTANT HTVA REALISE]])</f>
        <v>0</v>
      </c>
      <c r="J20" s="32"/>
      <c r="L20" s="55">
        <f>+F20-I20</f>
        <v>0</v>
      </c>
    </row>
    <row r="21" spans="1:12" ht="15.75" thickBot="1">
      <c r="A21" s="204" t="str">
        <f>IF(ISBLANK(Mat_Info[[#This Row],[DATE]]),"",ROW(Mat_Info[[#This Row],[NUM]])-ROW($A$19))</f>
        <v/>
      </c>
      <c r="B21" s="60"/>
      <c r="C21" s="65"/>
      <c r="D21" s="120"/>
      <c r="E21" s="65"/>
      <c r="F21" s="37"/>
      <c r="G21" s="27"/>
      <c r="H21" s="105"/>
      <c r="I21" s="110">
        <f>IF(Mat_Info[[#This Row],[MOTIF]]="",0,Mat_Info[[#This Row],[MONTANT HTVA REALISE]])</f>
        <v>0</v>
      </c>
      <c r="J21" s="32"/>
      <c r="L21" s="55">
        <f>+F21-I21</f>
        <v>0</v>
      </c>
    </row>
    <row r="22" spans="1:12" ht="15.75" thickBot="1">
      <c r="A22" s="204" t="str">
        <f>IF(ISBLANK(Mat_Info[[#This Row],[DATE]]),"",ROW(Mat_Info[[#This Row],[NUM]])-ROW($A$19))</f>
        <v/>
      </c>
      <c r="B22" s="117"/>
      <c r="C22" s="121"/>
      <c r="D22" s="122"/>
      <c r="E22" s="121"/>
      <c r="F22" s="94"/>
      <c r="G22" s="27"/>
      <c r="H22" s="105"/>
      <c r="I22" s="111">
        <f>IF(Mat_Info[[#This Row],[MOTIF]]="",0,Mat_Info[[#This Row],[MONTANT HTVA REALISE]])</f>
        <v>0</v>
      </c>
      <c r="J22" s="32"/>
      <c r="L22" s="55">
        <f>+F22-I22</f>
        <v>0</v>
      </c>
    </row>
    <row r="23" spans="1:12" ht="15.75" thickBot="1">
      <c r="A23" s="204" t="str">
        <f>IF(ISBLANK(Mat_Info[[#This Row],[DATE]]),"",ROW(Mat_Info[[#This Row],[NUM]])-ROW($A$19))</f>
        <v/>
      </c>
      <c r="B23" s="33"/>
      <c r="C23" s="98"/>
      <c r="D23" s="99"/>
      <c r="E23" s="98"/>
      <c r="F23" s="95"/>
      <c r="G23" s="27"/>
      <c r="H23" s="105"/>
      <c r="I23" s="111">
        <f>IF(Mat_Info[[#This Row],[MOTIF]]="",0,Mat_Info[[#This Row],[MONTANT HTVA REALISE]])</f>
        <v>0</v>
      </c>
      <c r="J23" s="32"/>
      <c r="L23" s="55">
        <f t="shared" ref="L23:L86" si="1">+F23-I23</f>
        <v>0</v>
      </c>
    </row>
    <row r="24" spans="1:12" ht="15.75" thickBot="1">
      <c r="A24" s="204" t="str">
        <f>IF(ISBLANK(Mat_Info[[#This Row],[DATE]]),"",ROW(Mat_Info[[#This Row],[NUM]])-ROW($A$19))</f>
        <v/>
      </c>
      <c r="B24" s="33"/>
      <c r="C24" s="98"/>
      <c r="D24" s="99"/>
      <c r="E24" s="98"/>
      <c r="F24" s="95"/>
      <c r="G24" s="27"/>
      <c r="H24" s="105"/>
      <c r="I24" s="111">
        <f>IF(Mat_Info[[#This Row],[MOTIF]]="",0,Mat_Info[[#This Row],[MONTANT HTVA REALISE]])</f>
        <v>0</v>
      </c>
      <c r="J24" s="32"/>
      <c r="L24" s="55">
        <f t="shared" si="1"/>
        <v>0</v>
      </c>
    </row>
    <row r="25" spans="1:12" ht="15.75" thickBot="1">
      <c r="A25" s="204" t="str">
        <f>IF(ISBLANK(Mat_Info[[#This Row],[DATE]]),"",ROW(Mat_Info[[#This Row],[NUM]])-ROW($A$19))</f>
        <v/>
      </c>
      <c r="B25" s="33"/>
      <c r="C25" s="98"/>
      <c r="D25" s="99"/>
      <c r="E25" s="98"/>
      <c r="F25" s="95"/>
      <c r="G25" s="27"/>
      <c r="H25" s="105"/>
      <c r="I25" s="111">
        <f>IF(Mat_Info[[#This Row],[MOTIF]]="",0,Mat_Info[[#This Row],[MONTANT HTVA REALISE]])</f>
        <v>0</v>
      </c>
      <c r="J25" s="32"/>
      <c r="L25" s="55">
        <f t="shared" si="1"/>
        <v>0</v>
      </c>
    </row>
    <row r="26" spans="1:12" ht="15.75" thickBot="1">
      <c r="A26" s="204" t="str">
        <f>IF(ISBLANK(Mat_Info[[#This Row],[DATE]]),"",ROW(Mat_Info[[#This Row],[NUM]])-ROW($A$19))</f>
        <v/>
      </c>
      <c r="B26" s="33"/>
      <c r="C26" s="98"/>
      <c r="D26" s="99"/>
      <c r="E26" s="98"/>
      <c r="F26" s="95"/>
      <c r="G26" s="27"/>
      <c r="H26" s="105"/>
      <c r="I26" s="111">
        <f>IF(Mat_Info[[#This Row],[MOTIF]]="",0,Mat_Info[[#This Row],[MONTANT HTVA REALISE]])</f>
        <v>0</v>
      </c>
      <c r="J26" s="32"/>
      <c r="L26" s="55">
        <f t="shared" si="1"/>
        <v>0</v>
      </c>
    </row>
    <row r="27" spans="1:12" ht="15.75" thickBot="1">
      <c r="A27" s="204" t="str">
        <f>IF(ISBLANK(Mat_Info[[#This Row],[DATE]]),"",ROW(Mat_Info[[#This Row],[NUM]])-ROW($A$19))</f>
        <v/>
      </c>
      <c r="B27" s="33"/>
      <c r="C27" s="98"/>
      <c r="D27" s="99"/>
      <c r="E27" s="98"/>
      <c r="F27" s="95"/>
      <c r="G27" s="27"/>
      <c r="H27" s="105"/>
      <c r="I27" s="111">
        <f>IF(Mat_Info[[#This Row],[MOTIF]]="",0,Mat_Info[[#This Row],[MONTANT HTVA REALISE]])</f>
        <v>0</v>
      </c>
      <c r="J27" s="32"/>
      <c r="L27" s="55">
        <f t="shared" si="1"/>
        <v>0</v>
      </c>
    </row>
    <row r="28" spans="1:12" ht="15.75" thickBot="1">
      <c r="A28" s="204" t="str">
        <f>IF(ISBLANK(Mat_Info[[#This Row],[DATE]]),"",ROW(Mat_Info[[#This Row],[NUM]])-ROW($A$19))</f>
        <v/>
      </c>
      <c r="B28" s="33"/>
      <c r="C28" s="98"/>
      <c r="D28" s="99"/>
      <c r="E28" s="98"/>
      <c r="F28" s="95"/>
      <c r="G28" s="27"/>
      <c r="H28" s="105"/>
      <c r="I28" s="111">
        <f>IF(Mat_Info[[#This Row],[MOTIF]]="",0,Mat_Info[[#This Row],[MONTANT HTVA REALISE]])</f>
        <v>0</v>
      </c>
      <c r="J28" s="32"/>
      <c r="L28" s="55">
        <f t="shared" si="1"/>
        <v>0</v>
      </c>
    </row>
    <row r="29" spans="1:12" ht="15.75" thickBot="1">
      <c r="A29" s="204" t="str">
        <f>IF(ISBLANK(Mat_Info[[#This Row],[DATE]]),"",ROW(Mat_Info[[#This Row],[NUM]])-ROW($A$19))</f>
        <v/>
      </c>
      <c r="B29" s="33"/>
      <c r="C29" s="98"/>
      <c r="D29" s="99"/>
      <c r="E29" s="98"/>
      <c r="F29" s="95"/>
      <c r="G29" s="27"/>
      <c r="H29" s="105"/>
      <c r="I29" s="111">
        <f>IF(Mat_Info[[#This Row],[MOTIF]]="",0,Mat_Info[[#This Row],[MONTANT HTVA REALISE]])</f>
        <v>0</v>
      </c>
      <c r="J29" s="32"/>
      <c r="L29" s="55">
        <f t="shared" si="1"/>
        <v>0</v>
      </c>
    </row>
    <row r="30" spans="1:12" ht="15.75" thickBot="1">
      <c r="A30" s="204" t="str">
        <f>IF(ISBLANK(Mat_Info[[#This Row],[DATE]]),"",ROW(Mat_Info[[#This Row],[NUM]])-ROW($A$19))</f>
        <v/>
      </c>
      <c r="B30" s="33"/>
      <c r="C30" s="98"/>
      <c r="D30" s="99"/>
      <c r="E30" s="98"/>
      <c r="F30" s="95"/>
      <c r="G30" s="27"/>
      <c r="H30" s="105"/>
      <c r="I30" s="111">
        <f>IF(Mat_Info[[#This Row],[MOTIF]]="",0,Mat_Info[[#This Row],[MONTANT HTVA REALISE]])</f>
        <v>0</v>
      </c>
      <c r="J30" s="32"/>
      <c r="L30" s="55">
        <f t="shared" si="1"/>
        <v>0</v>
      </c>
    </row>
    <row r="31" spans="1:12" ht="15.75" thickBot="1">
      <c r="A31" s="204" t="str">
        <f>IF(ISBLANK(Mat_Info[[#This Row],[DATE]]),"",ROW(Mat_Info[[#This Row],[NUM]])-ROW($A$19))</f>
        <v/>
      </c>
      <c r="B31" s="33"/>
      <c r="C31" s="98"/>
      <c r="D31" s="99"/>
      <c r="E31" s="98"/>
      <c r="F31" s="95"/>
      <c r="G31" s="27"/>
      <c r="H31" s="105"/>
      <c r="I31" s="111">
        <f>IF(Mat_Info[[#This Row],[MOTIF]]="",0,Mat_Info[[#This Row],[MONTANT HTVA REALISE]])</f>
        <v>0</v>
      </c>
      <c r="J31" s="32"/>
      <c r="L31" s="55">
        <f t="shared" si="1"/>
        <v>0</v>
      </c>
    </row>
    <row r="32" spans="1:12" ht="15.75" thickBot="1">
      <c r="A32" s="204" t="str">
        <f>IF(ISBLANK(Mat_Info[[#This Row],[DATE]]),"",ROW(Mat_Info[[#This Row],[NUM]])-ROW($A$19))</f>
        <v/>
      </c>
      <c r="B32" s="33"/>
      <c r="C32" s="98"/>
      <c r="D32" s="99"/>
      <c r="E32" s="98"/>
      <c r="F32" s="95"/>
      <c r="G32" s="27"/>
      <c r="H32" s="105"/>
      <c r="I32" s="111">
        <f>IF(Mat_Info[[#This Row],[MOTIF]]="",0,Mat_Info[[#This Row],[MONTANT HTVA REALISE]])</f>
        <v>0</v>
      </c>
      <c r="J32" s="32"/>
      <c r="L32" s="55">
        <f t="shared" si="1"/>
        <v>0</v>
      </c>
    </row>
    <row r="33" spans="1:12" ht="15.75" thickBot="1">
      <c r="A33" s="204" t="str">
        <f>IF(ISBLANK(Mat_Info[[#This Row],[DATE]]),"",ROW(Mat_Info[[#This Row],[NUM]])-ROW($A$19))</f>
        <v/>
      </c>
      <c r="B33" s="33"/>
      <c r="C33" s="98"/>
      <c r="D33" s="99"/>
      <c r="E33" s="98"/>
      <c r="F33" s="95"/>
      <c r="G33" s="27"/>
      <c r="H33" s="105"/>
      <c r="I33" s="111">
        <f>IF(Mat_Info[[#This Row],[MOTIF]]="",0,Mat_Info[[#This Row],[MONTANT HTVA REALISE]])</f>
        <v>0</v>
      </c>
      <c r="J33" s="32"/>
      <c r="L33" s="55">
        <f t="shared" si="1"/>
        <v>0</v>
      </c>
    </row>
    <row r="34" spans="1:12" ht="15.75" thickBot="1">
      <c r="A34" s="204" t="str">
        <f>IF(ISBLANK(Mat_Info[[#This Row],[DATE]]),"",ROW(Mat_Info[[#This Row],[NUM]])-ROW($A$19))</f>
        <v/>
      </c>
      <c r="B34" s="33"/>
      <c r="C34" s="98"/>
      <c r="D34" s="99"/>
      <c r="E34" s="98"/>
      <c r="F34" s="95"/>
      <c r="G34" s="27"/>
      <c r="H34" s="105"/>
      <c r="I34" s="111">
        <f>IF(Mat_Info[[#This Row],[MOTIF]]="",0,Mat_Info[[#This Row],[MONTANT HTVA REALISE]])</f>
        <v>0</v>
      </c>
      <c r="J34" s="32"/>
      <c r="L34" s="55">
        <f t="shared" si="1"/>
        <v>0</v>
      </c>
    </row>
    <row r="35" spans="1:12" ht="15.75" thickBot="1">
      <c r="A35" s="204" t="str">
        <f>IF(ISBLANK(Mat_Info[[#This Row],[DATE]]),"",ROW(Mat_Info[[#This Row],[NUM]])-ROW($A$19))</f>
        <v/>
      </c>
      <c r="B35" s="33"/>
      <c r="C35" s="98"/>
      <c r="D35" s="99"/>
      <c r="E35" s="98"/>
      <c r="F35" s="95"/>
      <c r="G35" s="27"/>
      <c r="H35" s="105"/>
      <c r="I35" s="111">
        <f>IF(Mat_Info[[#This Row],[MOTIF]]="",0,Mat_Info[[#This Row],[MONTANT HTVA REALISE]])</f>
        <v>0</v>
      </c>
      <c r="J35" s="32"/>
      <c r="L35" s="55">
        <f t="shared" si="1"/>
        <v>0</v>
      </c>
    </row>
    <row r="36" spans="1:12" ht="15.75" thickBot="1">
      <c r="A36" s="204" t="str">
        <f>IF(ISBLANK(Mat_Info[[#This Row],[DATE]]),"",ROW(Mat_Info[[#This Row],[NUM]])-ROW($A$19))</f>
        <v/>
      </c>
      <c r="B36" s="33"/>
      <c r="C36" s="98"/>
      <c r="D36" s="99"/>
      <c r="E36" s="98"/>
      <c r="F36" s="95"/>
      <c r="G36" s="27"/>
      <c r="H36" s="105"/>
      <c r="I36" s="111">
        <f>IF(Mat_Info[[#This Row],[MOTIF]]="",0,Mat_Info[[#This Row],[MONTANT HTVA REALISE]])</f>
        <v>0</v>
      </c>
      <c r="J36" s="32"/>
      <c r="L36" s="55">
        <f t="shared" si="1"/>
        <v>0</v>
      </c>
    </row>
    <row r="37" spans="1:12" ht="15.75" thickBot="1">
      <c r="A37" s="204" t="str">
        <f>IF(ISBLANK(Mat_Info[[#This Row],[DATE]]),"",ROW(Mat_Info[[#This Row],[NUM]])-ROW($A$19))</f>
        <v/>
      </c>
      <c r="B37" s="33"/>
      <c r="C37" s="98"/>
      <c r="D37" s="99"/>
      <c r="E37" s="98"/>
      <c r="F37" s="95"/>
      <c r="G37" s="27"/>
      <c r="H37" s="105"/>
      <c r="I37" s="111">
        <f>IF(Mat_Info[[#This Row],[MOTIF]]="",0,Mat_Info[[#This Row],[MONTANT HTVA REALISE]])</f>
        <v>0</v>
      </c>
      <c r="J37" s="32"/>
      <c r="L37" s="55">
        <f t="shared" si="1"/>
        <v>0</v>
      </c>
    </row>
    <row r="38" spans="1:12" ht="15.75" thickBot="1">
      <c r="A38" s="204" t="str">
        <f>IF(ISBLANK(Mat_Info[[#This Row],[DATE]]),"",ROW(Mat_Info[[#This Row],[NUM]])-ROW($A$19))</f>
        <v/>
      </c>
      <c r="B38" s="33"/>
      <c r="C38" s="98"/>
      <c r="D38" s="99"/>
      <c r="E38" s="98"/>
      <c r="F38" s="95"/>
      <c r="G38" s="27"/>
      <c r="H38" s="105"/>
      <c r="I38" s="111">
        <f>IF(Mat_Info[[#This Row],[MOTIF]]="",0,Mat_Info[[#This Row],[MONTANT HTVA REALISE]])</f>
        <v>0</v>
      </c>
      <c r="J38" s="32"/>
      <c r="L38" s="55">
        <f t="shared" si="1"/>
        <v>0</v>
      </c>
    </row>
    <row r="39" spans="1:12" ht="15.75" thickBot="1">
      <c r="A39" s="204" t="str">
        <f>IF(ISBLANK(Mat_Info[[#This Row],[DATE]]),"",ROW(Mat_Info[[#This Row],[NUM]])-ROW($A$19))</f>
        <v/>
      </c>
      <c r="B39" s="33"/>
      <c r="C39" s="98"/>
      <c r="D39" s="99"/>
      <c r="E39" s="98"/>
      <c r="F39" s="95"/>
      <c r="G39" s="27"/>
      <c r="H39" s="105"/>
      <c r="I39" s="111">
        <f>IF(Mat_Info[[#This Row],[MOTIF]]="",0,Mat_Info[[#This Row],[MONTANT HTVA REALISE]])</f>
        <v>0</v>
      </c>
      <c r="J39" s="32"/>
      <c r="L39" s="55">
        <f t="shared" si="1"/>
        <v>0</v>
      </c>
    </row>
    <row r="40" spans="1:12" ht="15.75" thickBot="1">
      <c r="A40" s="204" t="str">
        <f>IF(ISBLANK(Mat_Info[[#This Row],[DATE]]),"",ROW(Mat_Info[[#This Row],[NUM]])-ROW($A$19))</f>
        <v/>
      </c>
      <c r="B40" s="33"/>
      <c r="C40" s="98"/>
      <c r="D40" s="99"/>
      <c r="E40" s="98"/>
      <c r="F40" s="95"/>
      <c r="G40" s="27"/>
      <c r="H40" s="105"/>
      <c r="I40" s="111">
        <f>IF(Mat_Info[[#This Row],[MOTIF]]="",0,Mat_Info[[#This Row],[MONTANT HTVA REALISE]])</f>
        <v>0</v>
      </c>
      <c r="J40" s="32"/>
      <c r="L40" s="55">
        <f t="shared" si="1"/>
        <v>0</v>
      </c>
    </row>
    <row r="41" spans="1:12" ht="15.75" thickBot="1">
      <c r="A41" s="204" t="str">
        <f>IF(ISBLANK(Mat_Info[[#This Row],[DATE]]),"",ROW(Mat_Info[[#This Row],[NUM]])-ROW($A$19))</f>
        <v/>
      </c>
      <c r="B41" s="33"/>
      <c r="C41" s="98"/>
      <c r="D41" s="99"/>
      <c r="E41" s="98"/>
      <c r="F41" s="95"/>
      <c r="G41" s="27"/>
      <c r="H41" s="105"/>
      <c r="I41" s="111">
        <f>IF(Mat_Info[[#This Row],[MOTIF]]="",0,Mat_Info[[#This Row],[MONTANT HTVA REALISE]])</f>
        <v>0</v>
      </c>
      <c r="J41" s="32"/>
      <c r="L41" s="55">
        <f t="shared" si="1"/>
        <v>0</v>
      </c>
    </row>
    <row r="42" spans="1:12" ht="15.75" thickBot="1">
      <c r="A42" s="204" t="str">
        <f>IF(ISBLANK(Mat_Info[[#This Row],[DATE]]),"",ROW(Mat_Info[[#This Row],[NUM]])-ROW($A$19))</f>
        <v/>
      </c>
      <c r="B42" s="33"/>
      <c r="C42" s="98"/>
      <c r="D42" s="99"/>
      <c r="E42" s="98"/>
      <c r="F42" s="95"/>
      <c r="G42" s="27"/>
      <c r="H42" s="105"/>
      <c r="I42" s="111">
        <f>IF(Mat_Info[[#This Row],[MOTIF]]="",0,Mat_Info[[#This Row],[MONTANT HTVA REALISE]])</f>
        <v>0</v>
      </c>
      <c r="J42" s="32"/>
      <c r="L42" s="55">
        <f t="shared" si="1"/>
        <v>0</v>
      </c>
    </row>
    <row r="43" spans="1:12" ht="15.75" thickBot="1">
      <c r="A43" s="204" t="str">
        <f>IF(ISBLANK(Mat_Info[[#This Row],[DATE]]),"",ROW(Mat_Info[[#This Row],[NUM]])-ROW($A$19))</f>
        <v/>
      </c>
      <c r="B43" s="33"/>
      <c r="C43" s="98"/>
      <c r="D43" s="99"/>
      <c r="E43" s="98"/>
      <c r="F43" s="95"/>
      <c r="G43" s="27"/>
      <c r="H43" s="105"/>
      <c r="I43" s="111">
        <f>IF(Mat_Info[[#This Row],[MOTIF]]="",0,Mat_Info[[#This Row],[MONTANT HTVA REALISE]])</f>
        <v>0</v>
      </c>
      <c r="J43" s="32"/>
      <c r="L43" s="55">
        <f t="shared" si="1"/>
        <v>0</v>
      </c>
    </row>
    <row r="44" spans="1:12" ht="15.75" thickBot="1">
      <c r="A44" s="204" t="str">
        <f>IF(ISBLANK(Mat_Info[[#This Row],[DATE]]),"",ROW(Mat_Info[[#This Row],[NUM]])-ROW($A$19))</f>
        <v/>
      </c>
      <c r="B44" s="33"/>
      <c r="C44" s="98"/>
      <c r="D44" s="99"/>
      <c r="E44" s="98"/>
      <c r="F44" s="95"/>
      <c r="G44" s="27"/>
      <c r="H44" s="105"/>
      <c r="I44" s="111">
        <f>IF(Mat_Info[[#This Row],[MOTIF]]="",0,Mat_Info[[#This Row],[MONTANT HTVA REALISE]])</f>
        <v>0</v>
      </c>
      <c r="J44" s="32"/>
      <c r="L44" s="55">
        <f t="shared" si="1"/>
        <v>0</v>
      </c>
    </row>
    <row r="45" spans="1:12" ht="15.75" thickBot="1">
      <c r="A45" s="204" t="str">
        <f>IF(ISBLANK(Mat_Info[[#This Row],[DATE]]),"",ROW(Mat_Info[[#This Row],[NUM]])-ROW($A$19))</f>
        <v/>
      </c>
      <c r="B45" s="33"/>
      <c r="C45" s="98"/>
      <c r="D45" s="99"/>
      <c r="E45" s="98"/>
      <c r="F45" s="95"/>
      <c r="G45" s="27"/>
      <c r="H45" s="105"/>
      <c r="I45" s="111">
        <f>IF(Mat_Info[[#This Row],[MOTIF]]="",0,Mat_Info[[#This Row],[MONTANT HTVA REALISE]])</f>
        <v>0</v>
      </c>
      <c r="J45" s="32"/>
      <c r="L45" s="55">
        <f t="shared" si="1"/>
        <v>0</v>
      </c>
    </row>
    <row r="46" spans="1:12" ht="15.75" thickBot="1">
      <c r="A46" s="204" t="str">
        <f>IF(ISBLANK(Mat_Info[[#This Row],[DATE]]),"",ROW(Mat_Info[[#This Row],[NUM]])-ROW($A$19))</f>
        <v/>
      </c>
      <c r="B46" s="33"/>
      <c r="C46" s="98"/>
      <c r="D46" s="99"/>
      <c r="E46" s="98"/>
      <c r="F46" s="95"/>
      <c r="G46" s="27"/>
      <c r="H46" s="105"/>
      <c r="I46" s="111">
        <f>IF(Mat_Info[[#This Row],[MOTIF]]="",0,Mat_Info[[#This Row],[MONTANT HTVA REALISE]])</f>
        <v>0</v>
      </c>
      <c r="J46" s="32"/>
      <c r="L46" s="55">
        <f t="shared" si="1"/>
        <v>0</v>
      </c>
    </row>
    <row r="47" spans="1:12" ht="15.75" thickBot="1">
      <c r="A47" s="204" t="str">
        <f>IF(ISBLANK(Mat_Info[[#This Row],[DATE]]),"",ROW(Mat_Info[[#This Row],[NUM]])-ROW($A$19))</f>
        <v/>
      </c>
      <c r="B47" s="33"/>
      <c r="C47" s="98"/>
      <c r="D47" s="99"/>
      <c r="E47" s="98"/>
      <c r="F47" s="95"/>
      <c r="G47" s="27"/>
      <c r="H47" s="105"/>
      <c r="I47" s="111">
        <f>IF(Mat_Info[[#This Row],[MOTIF]]="",0,Mat_Info[[#This Row],[MONTANT HTVA REALISE]])</f>
        <v>0</v>
      </c>
      <c r="J47" s="32"/>
      <c r="L47" s="55">
        <f t="shared" si="1"/>
        <v>0</v>
      </c>
    </row>
    <row r="48" spans="1:12" ht="15.75" thickBot="1">
      <c r="A48" s="204" t="str">
        <f>IF(ISBLANK(Mat_Info[[#This Row],[DATE]]),"",ROW(Mat_Info[[#This Row],[NUM]])-ROW($A$19))</f>
        <v/>
      </c>
      <c r="B48" s="33"/>
      <c r="C48" s="98"/>
      <c r="D48" s="99"/>
      <c r="E48" s="98"/>
      <c r="F48" s="95"/>
      <c r="G48" s="27"/>
      <c r="H48" s="105"/>
      <c r="I48" s="111">
        <f>IF(Mat_Info[[#This Row],[MOTIF]]="",0,Mat_Info[[#This Row],[MONTANT HTVA REALISE]])</f>
        <v>0</v>
      </c>
      <c r="J48" s="32"/>
      <c r="L48" s="55">
        <f t="shared" si="1"/>
        <v>0</v>
      </c>
    </row>
    <row r="49" spans="1:12" ht="15.75" thickBot="1">
      <c r="A49" s="204" t="str">
        <f>IF(ISBLANK(Mat_Info[[#This Row],[DATE]]),"",ROW(Mat_Info[[#This Row],[NUM]])-ROW($A$19))</f>
        <v/>
      </c>
      <c r="B49" s="33"/>
      <c r="C49" s="98"/>
      <c r="D49" s="99"/>
      <c r="E49" s="98"/>
      <c r="F49" s="95"/>
      <c r="G49" s="27"/>
      <c r="H49" s="105"/>
      <c r="I49" s="111">
        <f>IF(Mat_Info[[#This Row],[MOTIF]]="",0,Mat_Info[[#This Row],[MONTANT HTVA REALISE]])</f>
        <v>0</v>
      </c>
      <c r="J49" s="32"/>
      <c r="L49" s="55">
        <f t="shared" si="1"/>
        <v>0</v>
      </c>
    </row>
    <row r="50" spans="1:12" ht="15.75" thickBot="1">
      <c r="A50" s="204" t="str">
        <f>IF(ISBLANK(Mat_Info[[#This Row],[DATE]]),"",ROW(Mat_Info[[#This Row],[NUM]])-ROW($A$19))</f>
        <v/>
      </c>
      <c r="B50" s="33"/>
      <c r="C50" s="98"/>
      <c r="D50" s="99"/>
      <c r="E50" s="98"/>
      <c r="F50" s="95"/>
      <c r="G50" s="27"/>
      <c r="H50" s="105"/>
      <c r="I50" s="111">
        <f>IF(Mat_Info[[#This Row],[MOTIF]]="",0,Mat_Info[[#This Row],[MONTANT HTVA REALISE]])</f>
        <v>0</v>
      </c>
      <c r="J50" s="32"/>
      <c r="L50" s="55">
        <f t="shared" si="1"/>
        <v>0</v>
      </c>
    </row>
    <row r="51" spans="1:12" ht="15.75" thickBot="1">
      <c r="A51" s="204" t="str">
        <f>IF(ISBLANK(Mat_Info[[#This Row],[DATE]]),"",ROW(Mat_Info[[#This Row],[NUM]])-ROW($A$19))</f>
        <v/>
      </c>
      <c r="B51" s="33"/>
      <c r="C51" s="98"/>
      <c r="D51" s="99"/>
      <c r="E51" s="98"/>
      <c r="F51" s="95"/>
      <c r="G51" s="27"/>
      <c r="H51" s="105"/>
      <c r="I51" s="111">
        <f>IF(Mat_Info[[#This Row],[MOTIF]]="",0,Mat_Info[[#This Row],[MONTANT HTVA REALISE]])</f>
        <v>0</v>
      </c>
      <c r="J51" s="32"/>
      <c r="L51" s="55">
        <f t="shared" si="1"/>
        <v>0</v>
      </c>
    </row>
    <row r="52" spans="1:12" ht="15.75" thickBot="1">
      <c r="A52" s="204" t="str">
        <f>IF(ISBLANK(Mat_Info[[#This Row],[DATE]]),"",ROW(Mat_Info[[#This Row],[NUM]])-ROW($A$19))</f>
        <v/>
      </c>
      <c r="B52" s="33"/>
      <c r="C52" s="98"/>
      <c r="D52" s="99"/>
      <c r="E52" s="98"/>
      <c r="F52" s="95"/>
      <c r="G52" s="27"/>
      <c r="H52" s="105"/>
      <c r="I52" s="111">
        <f>IF(Mat_Info[[#This Row],[MOTIF]]="",0,Mat_Info[[#This Row],[MONTANT HTVA REALISE]])</f>
        <v>0</v>
      </c>
      <c r="J52" s="32"/>
      <c r="L52" s="55">
        <f t="shared" si="1"/>
        <v>0</v>
      </c>
    </row>
    <row r="53" spans="1:12" ht="15.75" thickBot="1">
      <c r="A53" s="204" t="str">
        <f>IF(ISBLANK(Mat_Info[[#This Row],[DATE]]),"",ROW(Mat_Info[[#This Row],[NUM]])-ROW($A$19))</f>
        <v/>
      </c>
      <c r="B53" s="33"/>
      <c r="C53" s="98"/>
      <c r="D53" s="99"/>
      <c r="E53" s="98"/>
      <c r="F53" s="95"/>
      <c r="G53" s="27"/>
      <c r="H53" s="105"/>
      <c r="I53" s="111">
        <f>IF(Mat_Info[[#This Row],[MOTIF]]="",0,Mat_Info[[#This Row],[MONTANT HTVA REALISE]])</f>
        <v>0</v>
      </c>
      <c r="J53" s="32"/>
      <c r="L53" s="55">
        <f t="shared" si="1"/>
        <v>0</v>
      </c>
    </row>
    <row r="54" spans="1:12" ht="15.75" thickBot="1">
      <c r="A54" s="204" t="str">
        <f>IF(ISBLANK(Mat_Info[[#This Row],[DATE]]),"",ROW(Mat_Info[[#This Row],[NUM]])-ROW($A$19))</f>
        <v/>
      </c>
      <c r="B54" s="33"/>
      <c r="C54" s="98"/>
      <c r="D54" s="99"/>
      <c r="E54" s="98"/>
      <c r="F54" s="95"/>
      <c r="G54" s="27"/>
      <c r="H54" s="105"/>
      <c r="I54" s="111">
        <f>IF(Mat_Info[[#This Row],[MOTIF]]="",0,Mat_Info[[#This Row],[MONTANT HTVA REALISE]])</f>
        <v>0</v>
      </c>
      <c r="J54" s="32"/>
      <c r="L54" s="55">
        <f t="shared" si="1"/>
        <v>0</v>
      </c>
    </row>
    <row r="55" spans="1:12" ht="15.75" thickBot="1">
      <c r="A55" s="204" t="str">
        <f>IF(ISBLANK(Mat_Info[[#This Row],[DATE]]),"",ROW(Mat_Info[[#This Row],[NUM]])-ROW($A$19))</f>
        <v/>
      </c>
      <c r="B55" s="33"/>
      <c r="C55" s="98"/>
      <c r="D55" s="99"/>
      <c r="E55" s="98"/>
      <c r="F55" s="95"/>
      <c r="G55" s="27"/>
      <c r="H55" s="105"/>
      <c r="I55" s="111">
        <f>IF(Mat_Info[[#This Row],[MOTIF]]="",0,Mat_Info[[#This Row],[MONTANT HTVA REALISE]])</f>
        <v>0</v>
      </c>
      <c r="J55" s="32"/>
      <c r="L55" s="55">
        <f t="shared" si="1"/>
        <v>0</v>
      </c>
    </row>
    <row r="56" spans="1:12" ht="15.75" thickBot="1">
      <c r="A56" s="204" t="str">
        <f>IF(ISBLANK(Mat_Info[[#This Row],[DATE]]),"",ROW(Mat_Info[[#This Row],[NUM]])-ROW($A$19))</f>
        <v/>
      </c>
      <c r="B56" s="33"/>
      <c r="C56" s="98"/>
      <c r="D56" s="99"/>
      <c r="E56" s="98"/>
      <c r="F56" s="95"/>
      <c r="G56" s="27"/>
      <c r="H56" s="105"/>
      <c r="I56" s="111">
        <f>IF(Mat_Info[[#This Row],[MOTIF]]="",0,Mat_Info[[#This Row],[MONTANT HTVA REALISE]])</f>
        <v>0</v>
      </c>
      <c r="J56" s="32"/>
      <c r="L56" s="55">
        <f t="shared" si="1"/>
        <v>0</v>
      </c>
    </row>
    <row r="57" spans="1:12" ht="15.75" thickBot="1">
      <c r="A57" s="204" t="str">
        <f>IF(ISBLANK(Mat_Info[[#This Row],[DATE]]),"",ROW(Mat_Info[[#This Row],[NUM]])-ROW($A$19))</f>
        <v/>
      </c>
      <c r="B57" s="33"/>
      <c r="C57" s="98"/>
      <c r="D57" s="99"/>
      <c r="E57" s="98"/>
      <c r="F57" s="95"/>
      <c r="G57" s="27"/>
      <c r="H57" s="105"/>
      <c r="I57" s="111">
        <f>IF(Mat_Info[[#This Row],[MOTIF]]="",0,Mat_Info[[#This Row],[MONTANT HTVA REALISE]])</f>
        <v>0</v>
      </c>
      <c r="J57" s="32"/>
      <c r="L57" s="55">
        <f t="shared" si="1"/>
        <v>0</v>
      </c>
    </row>
    <row r="58" spans="1:12" ht="15.75" thickBot="1">
      <c r="A58" s="204" t="str">
        <f>IF(ISBLANK(Mat_Info[[#This Row],[DATE]]),"",ROW(Mat_Info[[#This Row],[NUM]])-ROW($A$19))</f>
        <v/>
      </c>
      <c r="B58" s="33"/>
      <c r="C58" s="98"/>
      <c r="D58" s="99"/>
      <c r="E58" s="98"/>
      <c r="F58" s="95"/>
      <c r="G58" s="27"/>
      <c r="H58" s="105"/>
      <c r="I58" s="111">
        <f>IF(Mat_Info[[#This Row],[MOTIF]]="",0,Mat_Info[[#This Row],[MONTANT HTVA REALISE]])</f>
        <v>0</v>
      </c>
      <c r="J58" s="32"/>
      <c r="L58" s="55">
        <f t="shared" si="1"/>
        <v>0</v>
      </c>
    </row>
    <row r="59" spans="1:12" ht="15.75" thickBot="1">
      <c r="A59" s="204" t="str">
        <f>IF(ISBLANK(Mat_Info[[#This Row],[DATE]]),"",ROW(Mat_Info[[#This Row],[NUM]])-ROW($A$19))</f>
        <v/>
      </c>
      <c r="B59" s="33"/>
      <c r="C59" s="98"/>
      <c r="D59" s="99"/>
      <c r="E59" s="98"/>
      <c r="F59" s="95"/>
      <c r="G59" s="27"/>
      <c r="H59" s="105"/>
      <c r="I59" s="111">
        <f>IF(Mat_Info[[#This Row],[MOTIF]]="",0,Mat_Info[[#This Row],[MONTANT HTVA REALISE]])</f>
        <v>0</v>
      </c>
      <c r="J59" s="32"/>
      <c r="L59" s="55">
        <f t="shared" si="1"/>
        <v>0</v>
      </c>
    </row>
    <row r="60" spans="1:12" ht="15.75" thickBot="1">
      <c r="A60" s="204" t="str">
        <f>IF(ISBLANK(Mat_Info[[#This Row],[DATE]]),"",ROW(Mat_Info[[#This Row],[NUM]])-ROW($A$19))</f>
        <v/>
      </c>
      <c r="B60" s="33"/>
      <c r="C60" s="98"/>
      <c r="D60" s="99"/>
      <c r="E60" s="98"/>
      <c r="F60" s="95"/>
      <c r="G60" s="27"/>
      <c r="H60" s="105"/>
      <c r="I60" s="111">
        <f>IF(Mat_Info[[#This Row],[MOTIF]]="",0,Mat_Info[[#This Row],[MONTANT HTVA REALISE]])</f>
        <v>0</v>
      </c>
      <c r="J60" s="32"/>
      <c r="L60" s="55">
        <f t="shared" si="1"/>
        <v>0</v>
      </c>
    </row>
    <row r="61" spans="1:12" ht="15.75" thickBot="1">
      <c r="A61" s="204" t="str">
        <f>IF(ISBLANK(Mat_Info[[#This Row],[DATE]]),"",ROW(Mat_Info[[#This Row],[NUM]])-ROW($A$19))</f>
        <v/>
      </c>
      <c r="B61" s="33"/>
      <c r="C61" s="98"/>
      <c r="D61" s="99"/>
      <c r="E61" s="98"/>
      <c r="F61" s="95"/>
      <c r="G61" s="27"/>
      <c r="H61" s="105"/>
      <c r="I61" s="111">
        <f>IF(Mat_Info[[#This Row],[MOTIF]]="",0,Mat_Info[[#This Row],[MONTANT HTVA REALISE]])</f>
        <v>0</v>
      </c>
      <c r="J61" s="32"/>
      <c r="L61" s="55">
        <f t="shared" si="1"/>
        <v>0</v>
      </c>
    </row>
    <row r="62" spans="1:12" ht="15.75" thickBot="1">
      <c r="A62" s="204" t="str">
        <f>IF(ISBLANK(Mat_Info[[#This Row],[DATE]]),"",ROW(Mat_Info[[#This Row],[NUM]])-ROW($A$19))</f>
        <v/>
      </c>
      <c r="B62" s="33"/>
      <c r="C62" s="98"/>
      <c r="D62" s="99"/>
      <c r="E62" s="98"/>
      <c r="F62" s="95"/>
      <c r="G62" s="27"/>
      <c r="H62" s="105"/>
      <c r="I62" s="111">
        <f>IF(Mat_Info[[#This Row],[MOTIF]]="",0,Mat_Info[[#This Row],[MONTANT HTVA REALISE]])</f>
        <v>0</v>
      </c>
      <c r="J62" s="32"/>
      <c r="L62" s="55">
        <f t="shared" si="1"/>
        <v>0</v>
      </c>
    </row>
    <row r="63" spans="1:12" ht="15.75" thickBot="1">
      <c r="A63" s="204" t="str">
        <f>IF(ISBLANK(Mat_Info[[#This Row],[DATE]]),"",ROW(Mat_Info[[#This Row],[NUM]])-ROW($A$19))</f>
        <v/>
      </c>
      <c r="B63" s="33"/>
      <c r="C63" s="98"/>
      <c r="D63" s="99"/>
      <c r="E63" s="98"/>
      <c r="F63" s="95"/>
      <c r="G63" s="27"/>
      <c r="H63" s="105"/>
      <c r="I63" s="111">
        <f>IF(Mat_Info[[#This Row],[MOTIF]]="",0,Mat_Info[[#This Row],[MONTANT HTVA REALISE]])</f>
        <v>0</v>
      </c>
      <c r="J63" s="32"/>
      <c r="L63" s="55">
        <f t="shared" si="1"/>
        <v>0</v>
      </c>
    </row>
    <row r="64" spans="1:12" ht="15.75" thickBot="1">
      <c r="A64" s="204" t="str">
        <f>IF(ISBLANK(Mat_Info[[#This Row],[DATE]]),"",ROW(Mat_Info[[#This Row],[NUM]])-ROW($A$19))</f>
        <v/>
      </c>
      <c r="B64" s="33"/>
      <c r="C64" s="98"/>
      <c r="D64" s="99"/>
      <c r="E64" s="98"/>
      <c r="F64" s="95"/>
      <c r="G64" s="27"/>
      <c r="H64" s="105"/>
      <c r="I64" s="111">
        <f>IF(Mat_Info[[#This Row],[MOTIF]]="",0,Mat_Info[[#This Row],[MONTANT HTVA REALISE]])</f>
        <v>0</v>
      </c>
      <c r="J64" s="32"/>
      <c r="L64" s="55">
        <f t="shared" si="1"/>
        <v>0</v>
      </c>
    </row>
    <row r="65" spans="1:12" ht="15.75" thickBot="1">
      <c r="A65" s="204" t="str">
        <f>IF(ISBLANK(Mat_Info[[#This Row],[DATE]]),"",ROW(Mat_Info[[#This Row],[NUM]])-ROW($A$19))</f>
        <v/>
      </c>
      <c r="B65" s="33"/>
      <c r="C65" s="98"/>
      <c r="D65" s="99"/>
      <c r="E65" s="98"/>
      <c r="F65" s="95"/>
      <c r="G65" s="27"/>
      <c r="H65" s="105"/>
      <c r="I65" s="111">
        <f>IF(Mat_Info[[#This Row],[MOTIF]]="",0,Mat_Info[[#This Row],[MONTANT HTVA REALISE]])</f>
        <v>0</v>
      </c>
      <c r="J65" s="32"/>
      <c r="L65" s="55">
        <f t="shared" si="1"/>
        <v>0</v>
      </c>
    </row>
    <row r="66" spans="1:12" ht="15.75" thickBot="1">
      <c r="A66" s="204" t="str">
        <f>IF(ISBLANK(Mat_Info[[#This Row],[DATE]]),"",ROW(Mat_Info[[#This Row],[NUM]])-ROW($A$19))</f>
        <v/>
      </c>
      <c r="B66" s="33"/>
      <c r="C66" s="98"/>
      <c r="D66" s="99"/>
      <c r="E66" s="98"/>
      <c r="F66" s="95"/>
      <c r="G66" s="27"/>
      <c r="H66" s="105"/>
      <c r="I66" s="111">
        <f>IF(Mat_Info[[#This Row],[MOTIF]]="",0,Mat_Info[[#This Row],[MONTANT HTVA REALISE]])</f>
        <v>0</v>
      </c>
      <c r="J66" s="32"/>
      <c r="L66" s="55">
        <f t="shared" si="1"/>
        <v>0</v>
      </c>
    </row>
    <row r="67" spans="1:12" ht="15.75" thickBot="1">
      <c r="A67" s="204" t="str">
        <f>IF(ISBLANK(Mat_Info[[#This Row],[DATE]]),"",ROW(Mat_Info[[#This Row],[NUM]])-ROW($A$19))</f>
        <v/>
      </c>
      <c r="B67" s="33"/>
      <c r="C67" s="98"/>
      <c r="D67" s="99"/>
      <c r="E67" s="98"/>
      <c r="F67" s="95"/>
      <c r="G67" s="27"/>
      <c r="H67" s="105"/>
      <c r="I67" s="111">
        <f>IF(Mat_Info[[#This Row],[MOTIF]]="",0,Mat_Info[[#This Row],[MONTANT HTVA REALISE]])</f>
        <v>0</v>
      </c>
      <c r="J67" s="32"/>
      <c r="L67" s="55">
        <f t="shared" si="1"/>
        <v>0</v>
      </c>
    </row>
    <row r="68" spans="1:12" ht="15.75" thickBot="1">
      <c r="A68" s="204" t="str">
        <f>IF(ISBLANK(Mat_Info[[#This Row],[DATE]]),"",ROW(Mat_Info[[#This Row],[NUM]])-ROW($A$19))</f>
        <v/>
      </c>
      <c r="B68" s="33"/>
      <c r="C68" s="98"/>
      <c r="D68" s="99"/>
      <c r="E68" s="98"/>
      <c r="F68" s="95"/>
      <c r="G68" s="27"/>
      <c r="H68" s="105"/>
      <c r="I68" s="111">
        <f>IF(Mat_Info[[#This Row],[MOTIF]]="",0,Mat_Info[[#This Row],[MONTANT HTVA REALISE]])</f>
        <v>0</v>
      </c>
      <c r="J68" s="32"/>
      <c r="L68" s="55">
        <f t="shared" si="1"/>
        <v>0</v>
      </c>
    </row>
    <row r="69" spans="1:12" ht="15.75" thickBot="1">
      <c r="A69" s="204" t="str">
        <f>IF(ISBLANK(Mat_Info[[#This Row],[DATE]]),"",ROW(Mat_Info[[#This Row],[NUM]])-ROW($A$19))</f>
        <v/>
      </c>
      <c r="B69" s="33"/>
      <c r="C69" s="98"/>
      <c r="D69" s="99"/>
      <c r="E69" s="98"/>
      <c r="F69" s="95"/>
      <c r="G69" s="27"/>
      <c r="H69" s="105"/>
      <c r="I69" s="111">
        <f>IF(Mat_Info[[#This Row],[MOTIF]]="",0,Mat_Info[[#This Row],[MONTANT HTVA REALISE]])</f>
        <v>0</v>
      </c>
      <c r="J69" s="32"/>
      <c r="L69" s="55">
        <f t="shared" si="1"/>
        <v>0</v>
      </c>
    </row>
    <row r="70" spans="1:12" ht="15.75" thickBot="1">
      <c r="A70" s="204" t="str">
        <f>IF(ISBLANK(Mat_Info[[#This Row],[DATE]]),"",ROW(Mat_Info[[#This Row],[NUM]])-ROW($A$19))</f>
        <v/>
      </c>
      <c r="B70" s="33"/>
      <c r="C70" s="98"/>
      <c r="D70" s="99"/>
      <c r="E70" s="98"/>
      <c r="F70" s="95"/>
      <c r="G70" s="27"/>
      <c r="H70" s="105"/>
      <c r="I70" s="111">
        <f>IF(Mat_Info[[#This Row],[MOTIF]]="",0,Mat_Info[[#This Row],[MONTANT HTVA REALISE]])</f>
        <v>0</v>
      </c>
      <c r="J70" s="32"/>
      <c r="L70" s="55">
        <f t="shared" si="1"/>
        <v>0</v>
      </c>
    </row>
    <row r="71" spans="1:12" ht="15.75" thickBot="1">
      <c r="A71" s="204" t="str">
        <f>IF(ISBLANK(Mat_Info[[#This Row],[DATE]]),"",ROW(Mat_Info[[#This Row],[NUM]])-ROW($A$19))</f>
        <v/>
      </c>
      <c r="B71" s="33"/>
      <c r="C71" s="98"/>
      <c r="D71" s="99"/>
      <c r="E71" s="98"/>
      <c r="F71" s="95"/>
      <c r="G71" s="27"/>
      <c r="H71" s="105"/>
      <c r="I71" s="111">
        <f>IF(Mat_Info[[#This Row],[MOTIF]]="",0,Mat_Info[[#This Row],[MONTANT HTVA REALISE]])</f>
        <v>0</v>
      </c>
      <c r="J71" s="32"/>
      <c r="L71" s="55">
        <f t="shared" si="1"/>
        <v>0</v>
      </c>
    </row>
    <row r="72" spans="1:12" ht="15.75" thickBot="1">
      <c r="A72" s="204" t="str">
        <f>IF(ISBLANK(Mat_Info[[#This Row],[DATE]]),"",ROW(Mat_Info[[#This Row],[NUM]])-ROW($A$19))</f>
        <v/>
      </c>
      <c r="B72" s="33"/>
      <c r="C72" s="98"/>
      <c r="D72" s="99"/>
      <c r="E72" s="98"/>
      <c r="F72" s="95"/>
      <c r="G72" s="27"/>
      <c r="H72" s="105"/>
      <c r="I72" s="111">
        <f>IF(Mat_Info[[#This Row],[MOTIF]]="",0,Mat_Info[[#This Row],[MONTANT HTVA REALISE]])</f>
        <v>0</v>
      </c>
      <c r="J72" s="32"/>
      <c r="L72" s="55">
        <f t="shared" si="1"/>
        <v>0</v>
      </c>
    </row>
    <row r="73" spans="1:12" ht="15.75" thickBot="1">
      <c r="A73" s="204" t="str">
        <f>IF(ISBLANK(Mat_Info[[#This Row],[DATE]]),"",ROW(Mat_Info[[#This Row],[NUM]])-ROW($A$19))</f>
        <v/>
      </c>
      <c r="B73" s="33"/>
      <c r="C73" s="98"/>
      <c r="D73" s="99"/>
      <c r="E73" s="98"/>
      <c r="F73" s="95"/>
      <c r="G73" s="27"/>
      <c r="H73" s="105"/>
      <c r="I73" s="111">
        <f>IF(Mat_Info[[#This Row],[MOTIF]]="",0,Mat_Info[[#This Row],[MONTANT HTVA REALISE]])</f>
        <v>0</v>
      </c>
      <c r="J73" s="32"/>
      <c r="L73" s="55">
        <f t="shared" si="1"/>
        <v>0</v>
      </c>
    </row>
    <row r="74" spans="1:12" ht="15.75" thickBot="1">
      <c r="A74" s="204" t="str">
        <f>IF(ISBLANK(Mat_Info[[#This Row],[DATE]]),"",ROW(Mat_Info[[#This Row],[NUM]])-ROW($A$19))</f>
        <v/>
      </c>
      <c r="B74" s="33"/>
      <c r="C74" s="98"/>
      <c r="D74" s="99"/>
      <c r="E74" s="98"/>
      <c r="F74" s="95"/>
      <c r="G74" s="27"/>
      <c r="H74" s="105"/>
      <c r="I74" s="111">
        <f>IF(Mat_Info[[#This Row],[MOTIF]]="",0,Mat_Info[[#This Row],[MONTANT HTVA REALISE]])</f>
        <v>0</v>
      </c>
      <c r="J74" s="32"/>
      <c r="L74" s="55">
        <f t="shared" si="1"/>
        <v>0</v>
      </c>
    </row>
    <row r="75" spans="1:12" ht="15.75" thickBot="1">
      <c r="A75" s="204" t="str">
        <f>IF(ISBLANK(Mat_Info[[#This Row],[DATE]]),"",ROW(Mat_Info[[#This Row],[NUM]])-ROW($A$19))</f>
        <v/>
      </c>
      <c r="B75" s="33"/>
      <c r="C75" s="98"/>
      <c r="D75" s="99"/>
      <c r="E75" s="98"/>
      <c r="F75" s="95"/>
      <c r="G75" s="27"/>
      <c r="H75" s="105"/>
      <c r="I75" s="111">
        <f>IF(Mat_Info[[#This Row],[MOTIF]]="",0,Mat_Info[[#This Row],[MONTANT HTVA REALISE]])</f>
        <v>0</v>
      </c>
      <c r="J75" s="32"/>
      <c r="L75" s="55">
        <f t="shared" si="1"/>
        <v>0</v>
      </c>
    </row>
    <row r="76" spans="1:12" ht="15.75" thickBot="1">
      <c r="A76" s="204" t="str">
        <f>IF(ISBLANK(Mat_Info[[#This Row],[DATE]]),"",ROW(Mat_Info[[#This Row],[NUM]])-ROW($A$19))</f>
        <v/>
      </c>
      <c r="B76" s="33"/>
      <c r="C76" s="98"/>
      <c r="D76" s="99"/>
      <c r="E76" s="98"/>
      <c r="F76" s="95"/>
      <c r="G76" s="27"/>
      <c r="H76" s="105"/>
      <c r="I76" s="111">
        <f>IF(Mat_Info[[#This Row],[MOTIF]]="",0,Mat_Info[[#This Row],[MONTANT HTVA REALISE]])</f>
        <v>0</v>
      </c>
      <c r="J76" s="32"/>
      <c r="L76" s="55">
        <f t="shared" si="1"/>
        <v>0</v>
      </c>
    </row>
    <row r="77" spans="1:12" ht="15.75" thickBot="1">
      <c r="A77" s="204" t="str">
        <f>IF(ISBLANK(Mat_Info[[#This Row],[DATE]]),"",ROW(Mat_Info[[#This Row],[NUM]])-ROW($A$19))</f>
        <v/>
      </c>
      <c r="B77" s="33"/>
      <c r="C77" s="98"/>
      <c r="D77" s="99"/>
      <c r="E77" s="98"/>
      <c r="F77" s="95"/>
      <c r="G77" s="27"/>
      <c r="H77" s="105"/>
      <c r="I77" s="111">
        <f>IF(Mat_Info[[#This Row],[MOTIF]]="",0,Mat_Info[[#This Row],[MONTANT HTVA REALISE]])</f>
        <v>0</v>
      </c>
      <c r="J77" s="32"/>
      <c r="L77" s="55">
        <f t="shared" si="1"/>
        <v>0</v>
      </c>
    </row>
    <row r="78" spans="1:12" ht="15.75" thickBot="1">
      <c r="A78" s="204" t="str">
        <f>IF(ISBLANK(Mat_Info[[#This Row],[DATE]]),"",ROW(Mat_Info[[#This Row],[NUM]])-ROW($A$19))</f>
        <v/>
      </c>
      <c r="B78" s="33"/>
      <c r="C78" s="98"/>
      <c r="D78" s="99"/>
      <c r="E78" s="98"/>
      <c r="F78" s="95"/>
      <c r="G78" s="27"/>
      <c r="H78" s="105"/>
      <c r="I78" s="111">
        <f>IF(Mat_Info[[#This Row],[MOTIF]]="",0,Mat_Info[[#This Row],[MONTANT HTVA REALISE]])</f>
        <v>0</v>
      </c>
      <c r="J78" s="32"/>
      <c r="L78" s="55">
        <f t="shared" si="1"/>
        <v>0</v>
      </c>
    </row>
    <row r="79" spans="1:12" ht="15.75" thickBot="1">
      <c r="A79" s="204" t="str">
        <f>IF(ISBLANK(Mat_Info[[#This Row],[DATE]]),"",ROW(Mat_Info[[#This Row],[NUM]])-ROW($A$19))</f>
        <v/>
      </c>
      <c r="B79" s="33"/>
      <c r="C79" s="98"/>
      <c r="D79" s="99"/>
      <c r="E79" s="98"/>
      <c r="F79" s="95"/>
      <c r="G79" s="27"/>
      <c r="H79" s="105"/>
      <c r="I79" s="111">
        <f>IF(Mat_Info[[#This Row],[MOTIF]]="",0,Mat_Info[[#This Row],[MONTANT HTVA REALISE]])</f>
        <v>0</v>
      </c>
      <c r="J79" s="32"/>
      <c r="L79" s="55">
        <f t="shared" si="1"/>
        <v>0</v>
      </c>
    </row>
    <row r="80" spans="1:12" ht="15.75" thickBot="1">
      <c r="A80" s="204" t="str">
        <f>IF(ISBLANK(Mat_Info[[#This Row],[DATE]]),"",ROW(Mat_Info[[#This Row],[NUM]])-ROW($A$19))</f>
        <v/>
      </c>
      <c r="B80" s="33"/>
      <c r="C80" s="98"/>
      <c r="D80" s="99"/>
      <c r="E80" s="98"/>
      <c r="F80" s="95"/>
      <c r="G80" s="27"/>
      <c r="H80" s="105"/>
      <c r="I80" s="111">
        <f>IF(Mat_Info[[#This Row],[MOTIF]]="",0,Mat_Info[[#This Row],[MONTANT HTVA REALISE]])</f>
        <v>0</v>
      </c>
      <c r="J80" s="32"/>
      <c r="L80" s="55">
        <f t="shared" si="1"/>
        <v>0</v>
      </c>
    </row>
    <row r="81" spans="1:12" ht="15.75" thickBot="1">
      <c r="A81" s="204" t="str">
        <f>IF(ISBLANK(Mat_Info[[#This Row],[DATE]]),"",ROW(Mat_Info[[#This Row],[NUM]])-ROW($A$19))</f>
        <v/>
      </c>
      <c r="B81" s="33"/>
      <c r="C81" s="98"/>
      <c r="D81" s="99"/>
      <c r="E81" s="98"/>
      <c r="F81" s="95"/>
      <c r="G81" s="27"/>
      <c r="H81" s="105"/>
      <c r="I81" s="111">
        <f>IF(Mat_Info[[#This Row],[MOTIF]]="",0,Mat_Info[[#This Row],[MONTANT HTVA REALISE]])</f>
        <v>0</v>
      </c>
      <c r="J81" s="32"/>
      <c r="L81" s="55">
        <f t="shared" si="1"/>
        <v>0</v>
      </c>
    </row>
    <row r="82" spans="1:12" ht="15.75" thickBot="1">
      <c r="A82" s="204" t="str">
        <f>IF(ISBLANK(Mat_Info[[#This Row],[DATE]]),"",ROW(Mat_Info[[#This Row],[NUM]])-ROW($A$19))</f>
        <v/>
      </c>
      <c r="B82" s="33"/>
      <c r="C82" s="98"/>
      <c r="D82" s="99"/>
      <c r="E82" s="98"/>
      <c r="F82" s="95"/>
      <c r="G82" s="27"/>
      <c r="H82" s="105"/>
      <c r="I82" s="111">
        <f>IF(Mat_Info[[#This Row],[MOTIF]]="",0,Mat_Info[[#This Row],[MONTANT HTVA REALISE]])</f>
        <v>0</v>
      </c>
      <c r="J82" s="32"/>
      <c r="L82" s="55">
        <f t="shared" si="1"/>
        <v>0</v>
      </c>
    </row>
    <row r="83" spans="1:12" ht="15.75" thickBot="1">
      <c r="A83" s="204" t="str">
        <f>IF(ISBLANK(Mat_Info[[#This Row],[DATE]]),"",ROW(Mat_Info[[#This Row],[NUM]])-ROW($A$19))</f>
        <v/>
      </c>
      <c r="B83" s="33"/>
      <c r="C83" s="98"/>
      <c r="D83" s="99"/>
      <c r="E83" s="98"/>
      <c r="F83" s="95"/>
      <c r="G83" s="27"/>
      <c r="H83" s="105"/>
      <c r="I83" s="111">
        <f>IF(Mat_Info[[#This Row],[MOTIF]]="",0,Mat_Info[[#This Row],[MONTANT HTVA REALISE]])</f>
        <v>0</v>
      </c>
      <c r="J83" s="32"/>
      <c r="L83" s="55">
        <f t="shared" si="1"/>
        <v>0</v>
      </c>
    </row>
    <row r="84" spans="1:12" ht="15.75" thickBot="1">
      <c r="A84" s="204" t="str">
        <f>IF(ISBLANK(Mat_Info[[#This Row],[DATE]]),"",ROW(Mat_Info[[#This Row],[NUM]])-ROW($A$19))</f>
        <v/>
      </c>
      <c r="B84" s="33"/>
      <c r="C84" s="98"/>
      <c r="D84" s="99"/>
      <c r="E84" s="98"/>
      <c r="F84" s="95"/>
      <c r="G84" s="27"/>
      <c r="H84" s="105"/>
      <c r="I84" s="111">
        <f>IF(Mat_Info[[#This Row],[MOTIF]]="",0,Mat_Info[[#This Row],[MONTANT HTVA REALISE]])</f>
        <v>0</v>
      </c>
      <c r="J84" s="32"/>
      <c r="L84" s="55">
        <f t="shared" si="1"/>
        <v>0</v>
      </c>
    </row>
    <row r="85" spans="1:12" ht="15.75" thickBot="1">
      <c r="A85" s="204" t="str">
        <f>IF(ISBLANK(Mat_Info[[#This Row],[DATE]]),"",ROW(Mat_Info[[#This Row],[NUM]])-ROW($A$19))</f>
        <v/>
      </c>
      <c r="B85" s="33"/>
      <c r="C85" s="98"/>
      <c r="D85" s="99"/>
      <c r="E85" s="98"/>
      <c r="F85" s="95"/>
      <c r="G85" s="27"/>
      <c r="H85" s="105"/>
      <c r="I85" s="111">
        <f>IF(Mat_Info[[#This Row],[MOTIF]]="",0,Mat_Info[[#This Row],[MONTANT HTVA REALISE]])</f>
        <v>0</v>
      </c>
      <c r="J85" s="32"/>
      <c r="L85" s="55">
        <f t="shared" si="1"/>
        <v>0</v>
      </c>
    </row>
    <row r="86" spans="1:12" ht="15.75" thickBot="1">
      <c r="A86" s="204" t="str">
        <f>IF(ISBLANK(Mat_Info[[#This Row],[DATE]]),"",ROW(Mat_Info[[#This Row],[NUM]])-ROW($A$19))</f>
        <v/>
      </c>
      <c r="B86" s="33"/>
      <c r="C86" s="98"/>
      <c r="D86" s="99"/>
      <c r="E86" s="98"/>
      <c r="F86" s="95"/>
      <c r="G86" s="27"/>
      <c r="H86" s="105"/>
      <c r="I86" s="111">
        <f>IF(Mat_Info[[#This Row],[MOTIF]]="",0,Mat_Info[[#This Row],[MONTANT HTVA REALISE]])</f>
        <v>0</v>
      </c>
      <c r="J86" s="32"/>
      <c r="L86" s="55">
        <f t="shared" si="1"/>
        <v>0</v>
      </c>
    </row>
    <row r="87" spans="1:12" ht="15.75" thickBot="1">
      <c r="A87" s="204" t="str">
        <f>IF(ISBLANK(Mat_Info[[#This Row],[DATE]]),"",ROW(Mat_Info[[#This Row],[NUM]])-ROW($A$19))</f>
        <v/>
      </c>
      <c r="B87" s="33"/>
      <c r="C87" s="98"/>
      <c r="D87" s="99"/>
      <c r="E87" s="98"/>
      <c r="F87" s="95"/>
      <c r="G87" s="27"/>
      <c r="H87" s="105"/>
      <c r="I87" s="111">
        <f>IF(Mat_Info[[#This Row],[MOTIF]]="",0,Mat_Info[[#This Row],[MONTANT HTVA REALISE]])</f>
        <v>0</v>
      </c>
      <c r="J87" s="32"/>
      <c r="L87" s="55">
        <f t="shared" ref="L87:L150" si="2">+F87-I87</f>
        <v>0</v>
      </c>
    </row>
    <row r="88" spans="1:12" ht="15.75" thickBot="1">
      <c r="A88" s="204" t="str">
        <f>IF(ISBLANK(Mat_Info[[#This Row],[DATE]]),"",ROW(Mat_Info[[#This Row],[NUM]])-ROW($A$19))</f>
        <v/>
      </c>
      <c r="B88" s="33"/>
      <c r="C88" s="98"/>
      <c r="D88" s="99"/>
      <c r="E88" s="98"/>
      <c r="F88" s="95"/>
      <c r="G88" s="27"/>
      <c r="H88" s="105"/>
      <c r="I88" s="111">
        <f>IF(Mat_Info[[#This Row],[MOTIF]]="",0,Mat_Info[[#This Row],[MONTANT HTVA REALISE]])</f>
        <v>0</v>
      </c>
      <c r="J88" s="32"/>
      <c r="L88" s="55">
        <f t="shared" si="2"/>
        <v>0</v>
      </c>
    </row>
    <row r="89" spans="1:12" ht="15.75" thickBot="1">
      <c r="A89" s="204" t="str">
        <f>IF(ISBLANK(Mat_Info[[#This Row],[DATE]]),"",ROW(Mat_Info[[#This Row],[NUM]])-ROW($A$19))</f>
        <v/>
      </c>
      <c r="B89" s="33"/>
      <c r="C89" s="98"/>
      <c r="D89" s="99"/>
      <c r="E89" s="98"/>
      <c r="F89" s="95"/>
      <c r="G89" s="27"/>
      <c r="H89" s="105"/>
      <c r="I89" s="111">
        <f>IF(Mat_Info[[#This Row],[MOTIF]]="",0,Mat_Info[[#This Row],[MONTANT HTVA REALISE]])</f>
        <v>0</v>
      </c>
      <c r="J89" s="32"/>
      <c r="L89" s="55">
        <f t="shared" si="2"/>
        <v>0</v>
      </c>
    </row>
    <row r="90" spans="1:12" ht="15.75" thickBot="1">
      <c r="A90" s="204" t="str">
        <f>IF(ISBLANK(Mat_Info[[#This Row],[DATE]]),"",ROW(Mat_Info[[#This Row],[NUM]])-ROW($A$19))</f>
        <v/>
      </c>
      <c r="B90" s="33"/>
      <c r="C90" s="98"/>
      <c r="D90" s="99"/>
      <c r="E90" s="98"/>
      <c r="F90" s="95"/>
      <c r="G90" s="27"/>
      <c r="H90" s="105"/>
      <c r="I90" s="111">
        <f>IF(Mat_Info[[#This Row],[MOTIF]]="",0,Mat_Info[[#This Row],[MONTANT HTVA REALISE]])</f>
        <v>0</v>
      </c>
      <c r="J90" s="32"/>
      <c r="L90" s="55">
        <f t="shared" si="2"/>
        <v>0</v>
      </c>
    </row>
    <row r="91" spans="1:12" ht="15.75" thickBot="1">
      <c r="A91" s="204" t="str">
        <f>IF(ISBLANK(Mat_Info[[#This Row],[DATE]]),"",ROW(Mat_Info[[#This Row],[NUM]])-ROW($A$19))</f>
        <v/>
      </c>
      <c r="B91" s="33"/>
      <c r="C91" s="98"/>
      <c r="D91" s="99"/>
      <c r="E91" s="98"/>
      <c r="F91" s="95"/>
      <c r="G91" s="27"/>
      <c r="H91" s="105"/>
      <c r="I91" s="111">
        <f>IF(Mat_Info[[#This Row],[MOTIF]]="",0,Mat_Info[[#This Row],[MONTANT HTVA REALISE]])</f>
        <v>0</v>
      </c>
      <c r="J91" s="32"/>
      <c r="L91" s="55">
        <f t="shared" si="2"/>
        <v>0</v>
      </c>
    </row>
    <row r="92" spans="1:12" ht="15.75" thickBot="1">
      <c r="A92" s="204" t="str">
        <f>IF(ISBLANK(Mat_Info[[#This Row],[DATE]]),"",ROW(Mat_Info[[#This Row],[NUM]])-ROW($A$19))</f>
        <v/>
      </c>
      <c r="B92" s="33"/>
      <c r="C92" s="98"/>
      <c r="D92" s="99"/>
      <c r="E92" s="98"/>
      <c r="F92" s="95"/>
      <c r="G92" s="27"/>
      <c r="H92" s="105"/>
      <c r="I92" s="111">
        <f>IF(Mat_Info[[#This Row],[MOTIF]]="",0,Mat_Info[[#This Row],[MONTANT HTVA REALISE]])</f>
        <v>0</v>
      </c>
      <c r="J92" s="32"/>
      <c r="L92" s="55">
        <f t="shared" si="2"/>
        <v>0</v>
      </c>
    </row>
    <row r="93" spans="1:12" ht="15.75" thickBot="1">
      <c r="A93" s="204" t="str">
        <f>IF(ISBLANK(Mat_Info[[#This Row],[DATE]]),"",ROW(Mat_Info[[#This Row],[NUM]])-ROW($A$19))</f>
        <v/>
      </c>
      <c r="B93" s="33"/>
      <c r="C93" s="98"/>
      <c r="D93" s="99"/>
      <c r="E93" s="98"/>
      <c r="F93" s="95"/>
      <c r="G93" s="27"/>
      <c r="H93" s="105"/>
      <c r="I93" s="111">
        <f>IF(Mat_Info[[#This Row],[MOTIF]]="",0,Mat_Info[[#This Row],[MONTANT HTVA REALISE]])</f>
        <v>0</v>
      </c>
      <c r="J93" s="32"/>
      <c r="L93" s="55">
        <f t="shared" si="2"/>
        <v>0</v>
      </c>
    </row>
    <row r="94" spans="1:12" ht="15.75" thickBot="1">
      <c r="A94" s="204" t="str">
        <f>IF(ISBLANK(Mat_Info[[#This Row],[DATE]]),"",ROW(Mat_Info[[#This Row],[NUM]])-ROW($A$19))</f>
        <v/>
      </c>
      <c r="B94" s="33"/>
      <c r="C94" s="98"/>
      <c r="D94" s="99"/>
      <c r="E94" s="98"/>
      <c r="F94" s="95"/>
      <c r="G94" s="27"/>
      <c r="H94" s="105"/>
      <c r="I94" s="111">
        <f>IF(Mat_Info[[#This Row],[MOTIF]]="",0,Mat_Info[[#This Row],[MONTANT HTVA REALISE]])</f>
        <v>0</v>
      </c>
      <c r="J94" s="32"/>
      <c r="L94" s="55">
        <f t="shared" si="2"/>
        <v>0</v>
      </c>
    </row>
    <row r="95" spans="1:12" ht="15.75" thickBot="1">
      <c r="A95" s="204" t="str">
        <f>IF(ISBLANK(Mat_Info[[#This Row],[DATE]]),"",ROW(Mat_Info[[#This Row],[NUM]])-ROW($A$19))</f>
        <v/>
      </c>
      <c r="B95" s="33"/>
      <c r="C95" s="98"/>
      <c r="D95" s="99"/>
      <c r="E95" s="98"/>
      <c r="F95" s="95"/>
      <c r="G95" s="27"/>
      <c r="H95" s="105"/>
      <c r="I95" s="111">
        <f>IF(Mat_Info[[#This Row],[MOTIF]]="",0,Mat_Info[[#This Row],[MONTANT HTVA REALISE]])</f>
        <v>0</v>
      </c>
      <c r="J95" s="32"/>
      <c r="L95" s="55">
        <f t="shared" si="2"/>
        <v>0</v>
      </c>
    </row>
    <row r="96" spans="1:12" ht="15.75" thickBot="1">
      <c r="A96" s="204" t="str">
        <f>IF(ISBLANK(Mat_Info[[#This Row],[DATE]]),"",ROW(Mat_Info[[#This Row],[NUM]])-ROW($A$19))</f>
        <v/>
      </c>
      <c r="B96" s="33"/>
      <c r="C96" s="98"/>
      <c r="D96" s="99"/>
      <c r="E96" s="98"/>
      <c r="F96" s="95"/>
      <c r="G96" s="27"/>
      <c r="H96" s="105"/>
      <c r="I96" s="111">
        <f>IF(Mat_Info[[#This Row],[MOTIF]]="",0,Mat_Info[[#This Row],[MONTANT HTVA REALISE]])</f>
        <v>0</v>
      </c>
      <c r="J96" s="32"/>
      <c r="L96" s="55">
        <f t="shared" si="2"/>
        <v>0</v>
      </c>
    </row>
    <row r="97" spans="1:12" ht="15.75" thickBot="1">
      <c r="A97" s="204" t="str">
        <f>IF(ISBLANK(Mat_Info[[#This Row],[DATE]]),"",ROW(Mat_Info[[#This Row],[NUM]])-ROW($A$19))</f>
        <v/>
      </c>
      <c r="B97" s="33"/>
      <c r="C97" s="98"/>
      <c r="D97" s="99"/>
      <c r="E97" s="98"/>
      <c r="F97" s="95"/>
      <c r="G97" s="27"/>
      <c r="H97" s="105"/>
      <c r="I97" s="111">
        <f>IF(Mat_Info[[#This Row],[MOTIF]]="",0,Mat_Info[[#This Row],[MONTANT HTVA REALISE]])</f>
        <v>0</v>
      </c>
      <c r="J97" s="32"/>
      <c r="L97" s="55">
        <f t="shared" si="2"/>
        <v>0</v>
      </c>
    </row>
    <row r="98" spans="1:12" ht="15.75" thickBot="1">
      <c r="A98" s="204" t="str">
        <f>IF(ISBLANK(Mat_Info[[#This Row],[DATE]]),"",ROW(Mat_Info[[#This Row],[NUM]])-ROW($A$19))</f>
        <v/>
      </c>
      <c r="B98" s="33"/>
      <c r="C98" s="98"/>
      <c r="D98" s="99"/>
      <c r="E98" s="98"/>
      <c r="F98" s="95"/>
      <c r="G98" s="27"/>
      <c r="H98" s="105"/>
      <c r="I98" s="111">
        <f>IF(Mat_Info[[#This Row],[MOTIF]]="",0,Mat_Info[[#This Row],[MONTANT HTVA REALISE]])</f>
        <v>0</v>
      </c>
      <c r="J98" s="32"/>
      <c r="L98" s="55">
        <f t="shared" si="2"/>
        <v>0</v>
      </c>
    </row>
    <row r="99" spans="1:12" ht="15.75" thickBot="1">
      <c r="A99" s="204" t="str">
        <f>IF(ISBLANK(Mat_Info[[#This Row],[DATE]]),"",ROW(Mat_Info[[#This Row],[NUM]])-ROW($A$19))</f>
        <v/>
      </c>
      <c r="B99" s="33"/>
      <c r="C99" s="98"/>
      <c r="D99" s="99"/>
      <c r="E99" s="98"/>
      <c r="F99" s="95"/>
      <c r="G99" s="27"/>
      <c r="H99" s="105"/>
      <c r="I99" s="111">
        <f>IF(Mat_Info[[#This Row],[MOTIF]]="",0,Mat_Info[[#This Row],[MONTANT HTVA REALISE]])</f>
        <v>0</v>
      </c>
      <c r="J99" s="32"/>
      <c r="L99" s="55">
        <f t="shared" si="2"/>
        <v>0</v>
      </c>
    </row>
    <row r="100" spans="1:12" ht="15.75" thickBot="1">
      <c r="A100" s="204" t="str">
        <f>IF(ISBLANK(Mat_Info[[#This Row],[DATE]]),"",ROW(Mat_Info[[#This Row],[NUM]])-ROW($A$19))</f>
        <v/>
      </c>
      <c r="B100" s="33"/>
      <c r="C100" s="98"/>
      <c r="D100" s="99"/>
      <c r="E100" s="98"/>
      <c r="F100" s="95"/>
      <c r="G100" s="27"/>
      <c r="H100" s="105"/>
      <c r="I100" s="111">
        <f>IF(Mat_Info[[#This Row],[MOTIF]]="",0,Mat_Info[[#This Row],[MONTANT HTVA REALISE]])</f>
        <v>0</v>
      </c>
      <c r="J100" s="32"/>
      <c r="L100" s="55">
        <f t="shared" si="2"/>
        <v>0</v>
      </c>
    </row>
    <row r="101" spans="1:12" ht="15.75" thickBot="1">
      <c r="A101" s="204" t="str">
        <f>IF(ISBLANK(Mat_Info[[#This Row],[DATE]]),"",ROW(Mat_Info[[#This Row],[NUM]])-ROW($A$19))</f>
        <v/>
      </c>
      <c r="B101" s="33"/>
      <c r="C101" s="98"/>
      <c r="D101" s="99"/>
      <c r="E101" s="98"/>
      <c r="F101" s="95"/>
      <c r="G101" s="27"/>
      <c r="H101" s="105"/>
      <c r="I101" s="111">
        <f>IF(Mat_Info[[#This Row],[MOTIF]]="",0,Mat_Info[[#This Row],[MONTANT HTVA REALISE]])</f>
        <v>0</v>
      </c>
      <c r="J101" s="32"/>
      <c r="L101" s="55">
        <f t="shared" si="2"/>
        <v>0</v>
      </c>
    </row>
    <row r="102" spans="1:12" ht="15.75" thickBot="1">
      <c r="A102" s="204" t="str">
        <f>IF(ISBLANK(Mat_Info[[#This Row],[DATE]]),"",ROW(Mat_Info[[#This Row],[NUM]])-ROW($A$19))</f>
        <v/>
      </c>
      <c r="B102" s="33"/>
      <c r="C102" s="98"/>
      <c r="D102" s="99"/>
      <c r="E102" s="98"/>
      <c r="F102" s="95"/>
      <c r="G102" s="27"/>
      <c r="H102" s="105"/>
      <c r="I102" s="111">
        <f>IF(Mat_Info[[#This Row],[MOTIF]]="",0,Mat_Info[[#This Row],[MONTANT HTVA REALISE]])</f>
        <v>0</v>
      </c>
      <c r="J102" s="32"/>
      <c r="L102" s="55">
        <f t="shared" si="2"/>
        <v>0</v>
      </c>
    </row>
    <row r="103" spans="1:12" ht="15.75" thickBot="1">
      <c r="A103" s="204" t="str">
        <f>IF(ISBLANK(Mat_Info[[#This Row],[DATE]]),"",ROW(Mat_Info[[#This Row],[NUM]])-ROW($A$19))</f>
        <v/>
      </c>
      <c r="B103" s="33"/>
      <c r="C103" s="98"/>
      <c r="D103" s="99"/>
      <c r="E103" s="98"/>
      <c r="F103" s="95"/>
      <c r="G103" s="27"/>
      <c r="H103" s="105"/>
      <c r="I103" s="111">
        <f>IF(Mat_Info[[#This Row],[MOTIF]]="",0,Mat_Info[[#This Row],[MONTANT HTVA REALISE]])</f>
        <v>0</v>
      </c>
      <c r="J103" s="32"/>
      <c r="L103" s="55">
        <f t="shared" si="2"/>
        <v>0</v>
      </c>
    </row>
    <row r="104" spans="1:12" ht="15.75" thickBot="1">
      <c r="A104" s="204" t="str">
        <f>IF(ISBLANK(Mat_Info[[#This Row],[DATE]]),"",ROW(Mat_Info[[#This Row],[NUM]])-ROW($A$19))</f>
        <v/>
      </c>
      <c r="B104" s="33"/>
      <c r="C104" s="98"/>
      <c r="D104" s="99"/>
      <c r="E104" s="98"/>
      <c r="F104" s="95"/>
      <c r="G104" s="27"/>
      <c r="H104" s="105"/>
      <c r="I104" s="111">
        <f>IF(Mat_Info[[#This Row],[MOTIF]]="",0,Mat_Info[[#This Row],[MONTANT HTVA REALISE]])</f>
        <v>0</v>
      </c>
      <c r="J104" s="32"/>
      <c r="L104" s="55">
        <f t="shared" si="2"/>
        <v>0</v>
      </c>
    </row>
    <row r="105" spans="1:12" ht="15.75" thickBot="1">
      <c r="A105" s="204" t="str">
        <f>IF(ISBLANK(Mat_Info[[#This Row],[DATE]]),"",ROW(Mat_Info[[#This Row],[NUM]])-ROW($A$19))</f>
        <v/>
      </c>
      <c r="B105" s="33"/>
      <c r="C105" s="98"/>
      <c r="D105" s="99"/>
      <c r="E105" s="98"/>
      <c r="F105" s="95"/>
      <c r="G105" s="27"/>
      <c r="H105" s="105"/>
      <c r="I105" s="111">
        <f>IF(Mat_Info[[#This Row],[MOTIF]]="",0,Mat_Info[[#This Row],[MONTANT HTVA REALISE]])</f>
        <v>0</v>
      </c>
      <c r="J105" s="32"/>
      <c r="L105" s="55">
        <f t="shared" si="2"/>
        <v>0</v>
      </c>
    </row>
    <row r="106" spans="1:12" ht="15.75" thickBot="1">
      <c r="A106" s="204" t="str">
        <f>IF(ISBLANK(Mat_Info[[#This Row],[DATE]]),"",ROW(Mat_Info[[#This Row],[NUM]])-ROW($A$19))</f>
        <v/>
      </c>
      <c r="B106" s="33"/>
      <c r="C106" s="98"/>
      <c r="D106" s="99"/>
      <c r="E106" s="98"/>
      <c r="F106" s="95"/>
      <c r="G106" s="27"/>
      <c r="H106" s="105"/>
      <c r="I106" s="111">
        <f>IF(Mat_Info[[#This Row],[MOTIF]]="",0,Mat_Info[[#This Row],[MONTANT HTVA REALISE]])</f>
        <v>0</v>
      </c>
      <c r="J106" s="32"/>
      <c r="L106" s="55">
        <f t="shared" si="2"/>
        <v>0</v>
      </c>
    </row>
    <row r="107" spans="1:12" ht="15.75" thickBot="1">
      <c r="A107" s="204" t="str">
        <f>IF(ISBLANK(Mat_Info[[#This Row],[DATE]]),"",ROW(Mat_Info[[#This Row],[NUM]])-ROW($A$19))</f>
        <v/>
      </c>
      <c r="B107" s="33"/>
      <c r="C107" s="98"/>
      <c r="D107" s="99"/>
      <c r="E107" s="98"/>
      <c r="F107" s="95"/>
      <c r="G107" s="27"/>
      <c r="H107" s="105"/>
      <c r="I107" s="111">
        <f>IF(Mat_Info[[#This Row],[MOTIF]]="",0,Mat_Info[[#This Row],[MONTANT HTVA REALISE]])</f>
        <v>0</v>
      </c>
      <c r="J107" s="32"/>
      <c r="L107" s="55">
        <f t="shared" si="2"/>
        <v>0</v>
      </c>
    </row>
    <row r="108" spans="1:12" ht="15.75" thickBot="1">
      <c r="A108" s="204" t="str">
        <f>IF(ISBLANK(Mat_Info[[#This Row],[DATE]]),"",ROW(Mat_Info[[#This Row],[NUM]])-ROW($A$19))</f>
        <v/>
      </c>
      <c r="B108" s="33"/>
      <c r="C108" s="98"/>
      <c r="D108" s="99"/>
      <c r="E108" s="98"/>
      <c r="F108" s="95"/>
      <c r="G108" s="27"/>
      <c r="H108" s="105"/>
      <c r="I108" s="111">
        <f>IF(Mat_Info[[#This Row],[MOTIF]]="",0,Mat_Info[[#This Row],[MONTANT HTVA REALISE]])</f>
        <v>0</v>
      </c>
      <c r="J108" s="32"/>
      <c r="L108" s="55">
        <f t="shared" si="2"/>
        <v>0</v>
      </c>
    </row>
    <row r="109" spans="1:12" ht="15.75" thickBot="1">
      <c r="A109" s="204" t="str">
        <f>IF(ISBLANK(Mat_Info[[#This Row],[DATE]]),"",ROW(Mat_Info[[#This Row],[NUM]])-ROW($A$19))</f>
        <v/>
      </c>
      <c r="B109" s="33"/>
      <c r="C109" s="98"/>
      <c r="D109" s="99"/>
      <c r="E109" s="98"/>
      <c r="F109" s="95"/>
      <c r="G109" s="27"/>
      <c r="H109" s="105"/>
      <c r="I109" s="111">
        <f>IF(Mat_Info[[#This Row],[MOTIF]]="",0,Mat_Info[[#This Row],[MONTANT HTVA REALISE]])</f>
        <v>0</v>
      </c>
      <c r="J109" s="32"/>
      <c r="L109" s="55">
        <f t="shared" si="2"/>
        <v>0</v>
      </c>
    </row>
    <row r="110" spans="1:12" ht="15.75" thickBot="1">
      <c r="A110" s="204" t="str">
        <f>IF(ISBLANK(Mat_Info[[#This Row],[DATE]]),"",ROW(Mat_Info[[#This Row],[NUM]])-ROW($A$19))</f>
        <v/>
      </c>
      <c r="B110" s="33"/>
      <c r="C110" s="98"/>
      <c r="D110" s="99"/>
      <c r="E110" s="98"/>
      <c r="F110" s="95"/>
      <c r="G110" s="27"/>
      <c r="H110" s="105"/>
      <c r="I110" s="111">
        <f>IF(Mat_Info[[#This Row],[MOTIF]]="",0,Mat_Info[[#This Row],[MONTANT HTVA REALISE]])</f>
        <v>0</v>
      </c>
      <c r="J110" s="32"/>
      <c r="L110" s="55">
        <f t="shared" si="2"/>
        <v>0</v>
      </c>
    </row>
    <row r="111" spans="1:12" ht="15.75" thickBot="1">
      <c r="A111" s="204" t="str">
        <f>IF(ISBLANK(Mat_Info[[#This Row],[DATE]]),"",ROW(Mat_Info[[#This Row],[NUM]])-ROW($A$19))</f>
        <v/>
      </c>
      <c r="B111" s="33"/>
      <c r="C111" s="98"/>
      <c r="D111" s="99"/>
      <c r="E111" s="98"/>
      <c r="F111" s="95"/>
      <c r="G111" s="27"/>
      <c r="H111" s="105"/>
      <c r="I111" s="111">
        <f>IF(Mat_Info[[#This Row],[MOTIF]]="",0,Mat_Info[[#This Row],[MONTANT HTVA REALISE]])</f>
        <v>0</v>
      </c>
      <c r="J111" s="32"/>
      <c r="L111" s="55">
        <f t="shared" si="2"/>
        <v>0</v>
      </c>
    </row>
    <row r="112" spans="1:12" ht="15.75" thickBot="1">
      <c r="A112" s="204" t="str">
        <f>IF(ISBLANK(Mat_Info[[#This Row],[DATE]]),"",ROW(Mat_Info[[#This Row],[NUM]])-ROW($A$19))</f>
        <v/>
      </c>
      <c r="B112" s="33"/>
      <c r="C112" s="98"/>
      <c r="D112" s="99"/>
      <c r="E112" s="98"/>
      <c r="F112" s="95"/>
      <c r="G112" s="27"/>
      <c r="H112" s="105"/>
      <c r="I112" s="111">
        <f>IF(Mat_Info[[#This Row],[MOTIF]]="",0,Mat_Info[[#This Row],[MONTANT HTVA REALISE]])</f>
        <v>0</v>
      </c>
      <c r="J112" s="32"/>
      <c r="L112" s="55">
        <f t="shared" si="2"/>
        <v>0</v>
      </c>
    </row>
    <row r="113" spans="1:12" ht="15.75" thickBot="1">
      <c r="A113" s="204" t="str">
        <f>IF(ISBLANK(Mat_Info[[#This Row],[DATE]]),"",ROW(Mat_Info[[#This Row],[NUM]])-ROW($A$19))</f>
        <v/>
      </c>
      <c r="B113" s="33"/>
      <c r="C113" s="98"/>
      <c r="D113" s="99"/>
      <c r="E113" s="98"/>
      <c r="F113" s="95"/>
      <c r="G113" s="27"/>
      <c r="H113" s="105"/>
      <c r="I113" s="111">
        <f>IF(Mat_Info[[#This Row],[MOTIF]]="",0,Mat_Info[[#This Row],[MONTANT HTVA REALISE]])</f>
        <v>0</v>
      </c>
      <c r="J113" s="32"/>
      <c r="L113" s="55">
        <f t="shared" si="2"/>
        <v>0</v>
      </c>
    </row>
    <row r="114" spans="1:12" ht="15.75" thickBot="1">
      <c r="A114" s="204" t="str">
        <f>IF(ISBLANK(Mat_Info[[#This Row],[DATE]]),"",ROW(Mat_Info[[#This Row],[NUM]])-ROW($A$19))</f>
        <v/>
      </c>
      <c r="B114" s="33"/>
      <c r="C114" s="98"/>
      <c r="D114" s="99"/>
      <c r="E114" s="98"/>
      <c r="F114" s="95"/>
      <c r="G114" s="27"/>
      <c r="H114" s="105"/>
      <c r="I114" s="111">
        <f>IF(Mat_Info[[#This Row],[MOTIF]]="",0,Mat_Info[[#This Row],[MONTANT HTVA REALISE]])</f>
        <v>0</v>
      </c>
      <c r="J114" s="32"/>
      <c r="L114" s="55">
        <f t="shared" si="2"/>
        <v>0</v>
      </c>
    </row>
    <row r="115" spans="1:12" ht="15.75" thickBot="1">
      <c r="A115" s="204" t="str">
        <f>IF(ISBLANK(Mat_Info[[#This Row],[DATE]]),"",ROW(Mat_Info[[#This Row],[NUM]])-ROW($A$19))</f>
        <v/>
      </c>
      <c r="B115" s="33"/>
      <c r="C115" s="98"/>
      <c r="D115" s="99"/>
      <c r="E115" s="98"/>
      <c r="F115" s="95"/>
      <c r="G115" s="27"/>
      <c r="H115" s="105"/>
      <c r="I115" s="111">
        <f>IF(Mat_Info[[#This Row],[MOTIF]]="",0,Mat_Info[[#This Row],[MONTANT HTVA REALISE]])</f>
        <v>0</v>
      </c>
      <c r="J115" s="32"/>
      <c r="L115" s="55">
        <f t="shared" si="2"/>
        <v>0</v>
      </c>
    </row>
    <row r="116" spans="1:12" ht="15.75" thickBot="1">
      <c r="A116" s="204" t="str">
        <f>IF(ISBLANK(Mat_Info[[#This Row],[DATE]]),"",ROW(Mat_Info[[#This Row],[NUM]])-ROW($A$19))</f>
        <v/>
      </c>
      <c r="B116" s="33"/>
      <c r="C116" s="98"/>
      <c r="D116" s="99"/>
      <c r="E116" s="98"/>
      <c r="F116" s="95"/>
      <c r="G116" s="27"/>
      <c r="H116" s="105"/>
      <c r="I116" s="111">
        <f>IF(Mat_Info[[#This Row],[MOTIF]]="",0,Mat_Info[[#This Row],[MONTANT HTVA REALISE]])</f>
        <v>0</v>
      </c>
      <c r="J116" s="32"/>
      <c r="L116" s="55">
        <f t="shared" si="2"/>
        <v>0</v>
      </c>
    </row>
    <row r="117" spans="1:12" ht="15.75" thickBot="1">
      <c r="A117" s="204" t="str">
        <f>IF(ISBLANK(Mat_Info[[#This Row],[DATE]]),"",ROW(Mat_Info[[#This Row],[NUM]])-ROW($A$19))</f>
        <v/>
      </c>
      <c r="B117" s="33"/>
      <c r="C117" s="98"/>
      <c r="D117" s="99"/>
      <c r="E117" s="98"/>
      <c r="F117" s="95"/>
      <c r="G117" s="27"/>
      <c r="H117" s="105"/>
      <c r="I117" s="111">
        <f>IF(Mat_Info[[#This Row],[MOTIF]]="",0,Mat_Info[[#This Row],[MONTANT HTVA REALISE]])</f>
        <v>0</v>
      </c>
      <c r="J117" s="32"/>
      <c r="L117" s="55">
        <f t="shared" si="2"/>
        <v>0</v>
      </c>
    </row>
    <row r="118" spans="1:12" ht="15.75" thickBot="1">
      <c r="A118" s="204" t="str">
        <f>IF(ISBLANK(Mat_Info[[#This Row],[DATE]]),"",ROW(Mat_Info[[#This Row],[NUM]])-ROW($A$19))</f>
        <v/>
      </c>
      <c r="B118" s="33"/>
      <c r="C118" s="98"/>
      <c r="D118" s="99"/>
      <c r="E118" s="98"/>
      <c r="F118" s="95"/>
      <c r="G118" s="27"/>
      <c r="H118" s="105"/>
      <c r="I118" s="111">
        <f>IF(Mat_Info[[#This Row],[MOTIF]]="",0,Mat_Info[[#This Row],[MONTANT HTVA REALISE]])</f>
        <v>0</v>
      </c>
      <c r="J118" s="32"/>
      <c r="L118" s="55">
        <f t="shared" si="2"/>
        <v>0</v>
      </c>
    </row>
    <row r="119" spans="1:12" ht="15.75" thickBot="1">
      <c r="A119" s="204" t="str">
        <f>IF(ISBLANK(Mat_Info[[#This Row],[DATE]]),"",ROW(Mat_Info[[#This Row],[NUM]])-ROW($A$19))</f>
        <v/>
      </c>
      <c r="B119" s="33"/>
      <c r="C119" s="98"/>
      <c r="D119" s="99"/>
      <c r="E119" s="98"/>
      <c r="F119" s="95"/>
      <c r="G119" s="27"/>
      <c r="H119" s="105"/>
      <c r="I119" s="111">
        <f>IF(Mat_Info[[#This Row],[MOTIF]]="",0,Mat_Info[[#This Row],[MONTANT HTVA REALISE]])</f>
        <v>0</v>
      </c>
      <c r="J119" s="32"/>
      <c r="L119" s="55">
        <f t="shared" si="2"/>
        <v>0</v>
      </c>
    </row>
    <row r="120" spans="1:12" ht="15.75" thickBot="1">
      <c r="A120" s="204" t="str">
        <f>IF(ISBLANK(Mat_Info[[#This Row],[DATE]]),"",ROW(Mat_Info[[#This Row],[NUM]])-ROW($A$19))</f>
        <v/>
      </c>
      <c r="B120" s="33"/>
      <c r="C120" s="98"/>
      <c r="D120" s="99"/>
      <c r="E120" s="98"/>
      <c r="F120" s="95"/>
      <c r="G120" s="27"/>
      <c r="H120" s="105"/>
      <c r="I120" s="111">
        <f>IF(Mat_Info[[#This Row],[MOTIF]]="",0,Mat_Info[[#This Row],[MONTANT HTVA REALISE]])</f>
        <v>0</v>
      </c>
      <c r="J120" s="32"/>
      <c r="L120" s="55">
        <f t="shared" si="2"/>
        <v>0</v>
      </c>
    </row>
    <row r="121" spans="1:12" ht="15.75" thickBot="1">
      <c r="A121" s="204" t="str">
        <f>IF(ISBLANK(Mat_Info[[#This Row],[DATE]]),"",ROW(Mat_Info[[#This Row],[NUM]])-ROW($A$19))</f>
        <v/>
      </c>
      <c r="B121" s="33"/>
      <c r="C121" s="98"/>
      <c r="D121" s="99"/>
      <c r="E121" s="98"/>
      <c r="F121" s="95"/>
      <c r="G121" s="27"/>
      <c r="H121" s="105"/>
      <c r="I121" s="111">
        <f>IF(Mat_Info[[#This Row],[MOTIF]]="",0,Mat_Info[[#This Row],[MONTANT HTVA REALISE]])</f>
        <v>0</v>
      </c>
      <c r="J121" s="32"/>
      <c r="L121" s="55">
        <f t="shared" si="2"/>
        <v>0</v>
      </c>
    </row>
    <row r="122" spans="1:12" ht="15.75" thickBot="1">
      <c r="A122" s="204" t="str">
        <f>IF(ISBLANK(Mat_Info[[#This Row],[DATE]]),"",ROW(Mat_Info[[#This Row],[NUM]])-ROW($A$19))</f>
        <v/>
      </c>
      <c r="B122" s="33"/>
      <c r="C122" s="98"/>
      <c r="D122" s="99"/>
      <c r="E122" s="98"/>
      <c r="F122" s="95"/>
      <c r="G122" s="27"/>
      <c r="H122" s="105"/>
      <c r="I122" s="111">
        <f>IF(Mat_Info[[#This Row],[MOTIF]]="",0,Mat_Info[[#This Row],[MONTANT HTVA REALISE]])</f>
        <v>0</v>
      </c>
      <c r="J122" s="32"/>
      <c r="L122" s="55">
        <f t="shared" si="2"/>
        <v>0</v>
      </c>
    </row>
    <row r="123" spans="1:12" ht="15.75" thickBot="1">
      <c r="A123" s="204" t="str">
        <f>IF(ISBLANK(Mat_Info[[#This Row],[DATE]]),"",ROW(Mat_Info[[#This Row],[NUM]])-ROW($A$19))</f>
        <v/>
      </c>
      <c r="B123" s="33"/>
      <c r="C123" s="98"/>
      <c r="D123" s="99"/>
      <c r="E123" s="98"/>
      <c r="F123" s="95"/>
      <c r="G123" s="27"/>
      <c r="H123" s="105"/>
      <c r="I123" s="111">
        <f>IF(Mat_Info[[#This Row],[MOTIF]]="",0,Mat_Info[[#This Row],[MONTANT HTVA REALISE]])</f>
        <v>0</v>
      </c>
      <c r="J123" s="32"/>
      <c r="L123" s="55">
        <f t="shared" si="2"/>
        <v>0</v>
      </c>
    </row>
    <row r="124" spans="1:12" ht="15.75" thickBot="1">
      <c r="A124" s="204" t="str">
        <f>IF(ISBLANK(Mat_Info[[#This Row],[DATE]]),"",ROW(Mat_Info[[#This Row],[NUM]])-ROW($A$19))</f>
        <v/>
      </c>
      <c r="B124" s="33"/>
      <c r="C124" s="98"/>
      <c r="D124" s="99"/>
      <c r="E124" s="98"/>
      <c r="F124" s="95"/>
      <c r="G124" s="27"/>
      <c r="H124" s="105"/>
      <c r="I124" s="111">
        <f>IF(Mat_Info[[#This Row],[MOTIF]]="",0,Mat_Info[[#This Row],[MONTANT HTVA REALISE]])</f>
        <v>0</v>
      </c>
      <c r="J124" s="32"/>
      <c r="L124" s="55">
        <f t="shared" si="2"/>
        <v>0</v>
      </c>
    </row>
    <row r="125" spans="1:12" ht="15.75" thickBot="1">
      <c r="A125" s="204" t="str">
        <f>IF(ISBLANK(Mat_Info[[#This Row],[DATE]]),"",ROW(Mat_Info[[#This Row],[NUM]])-ROW($A$19))</f>
        <v/>
      </c>
      <c r="B125" s="33"/>
      <c r="C125" s="98"/>
      <c r="D125" s="99"/>
      <c r="E125" s="98"/>
      <c r="F125" s="95"/>
      <c r="G125" s="27"/>
      <c r="H125" s="105"/>
      <c r="I125" s="111">
        <f>IF(Mat_Info[[#This Row],[MOTIF]]="",0,Mat_Info[[#This Row],[MONTANT HTVA REALISE]])</f>
        <v>0</v>
      </c>
      <c r="J125" s="32"/>
      <c r="L125" s="55">
        <f t="shared" si="2"/>
        <v>0</v>
      </c>
    </row>
    <row r="126" spans="1:12" ht="15.75" thickBot="1">
      <c r="A126" s="204" t="str">
        <f>IF(ISBLANK(Mat_Info[[#This Row],[DATE]]),"",ROW(Mat_Info[[#This Row],[NUM]])-ROW($A$19))</f>
        <v/>
      </c>
      <c r="B126" s="33"/>
      <c r="C126" s="98"/>
      <c r="D126" s="99"/>
      <c r="E126" s="98"/>
      <c r="F126" s="95"/>
      <c r="G126" s="27"/>
      <c r="H126" s="105"/>
      <c r="I126" s="111">
        <f>IF(Mat_Info[[#This Row],[MOTIF]]="",0,Mat_Info[[#This Row],[MONTANT HTVA REALISE]])</f>
        <v>0</v>
      </c>
      <c r="J126" s="32"/>
      <c r="L126" s="55">
        <f t="shared" si="2"/>
        <v>0</v>
      </c>
    </row>
    <row r="127" spans="1:12" ht="15.75" thickBot="1">
      <c r="A127" s="204" t="str">
        <f>IF(ISBLANK(Mat_Info[[#This Row],[DATE]]),"",ROW(Mat_Info[[#This Row],[NUM]])-ROW($A$19))</f>
        <v/>
      </c>
      <c r="B127" s="33"/>
      <c r="C127" s="98"/>
      <c r="D127" s="99"/>
      <c r="E127" s="98"/>
      <c r="F127" s="95"/>
      <c r="G127" s="27"/>
      <c r="H127" s="105"/>
      <c r="I127" s="111">
        <f>IF(Mat_Info[[#This Row],[MOTIF]]="",0,Mat_Info[[#This Row],[MONTANT HTVA REALISE]])</f>
        <v>0</v>
      </c>
      <c r="J127" s="32"/>
      <c r="L127" s="55">
        <f t="shared" si="2"/>
        <v>0</v>
      </c>
    </row>
    <row r="128" spans="1:12" ht="15.75" thickBot="1">
      <c r="A128" s="204" t="str">
        <f>IF(ISBLANK(Mat_Info[[#This Row],[DATE]]),"",ROW(Mat_Info[[#This Row],[NUM]])-ROW($A$19))</f>
        <v/>
      </c>
      <c r="B128" s="33"/>
      <c r="C128" s="98"/>
      <c r="D128" s="99"/>
      <c r="E128" s="98"/>
      <c r="F128" s="95"/>
      <c r="G128" s="27"/>
      <c r="H128" s="105"/>
      <c r="I128" s="111">
        <f>IF(Mat_Info[[#This Row],[MOTIF]]="",0,Mat_Info[[#This Row],[MONTANT HTVA REALISE]])</f>
        <v>0</v>
      </c>
      <c r="J128" s="32"/>
      <c r="L128" s="55">
        <f t="shared" si="2"/>
        <v>0</v>
      </c>
    </row>
    <row r="129" spans="1:12" ht="15.75" thickBot="1">
      <c r="A129" s="204" t="str">
        <f>IF(ISBLANK(Mat_Info[[#This Row],[DATE]]),"",ROW(Mat_Info[[#This Row],[NUM]])-ROW($A$19))</f>
        <v/>
      </c>
      <c r="B129" s="33"/>
      <c r="C129" s="98"/>
      <c r="D129" s="99"/>
      <c r="E129" s="98"/>
      <c r="F129" s="95"/>
      <c r="G129" s="27"/>
      <c r="H129" s="105"/>
      <c r="I129" s="111">
        <f>IF(Mat_Info[[#This Row],[MOTIF]]="",0,Mat_Info[[#This Row],[MONTANT HTVA REALISE]])</f>
        <v>0</v>
      </c>
      <c r="J129" s="32"/>
      <c r="L129" s="55">
        <f t="shared" si="2"/>
        <v>0</v>
      </c>
    </row>
    <row r="130" spans="1:12" ht="15.75" thickBot="1">
      <c r="A130" s="204" t="str">
        <f>IF(ISBLANK(Mat_Info[[#This Row],[DATE]]),"",ROW(Mat_Info[[#This Row],[NUM]])-ROW($A$19))</f>
        <v/>
      </c>
      <c r="B130" s="33"/>
      <c r="C130" s="98"/>
      <c r="D130" s="99"/>
      <c r="E130" s="98"/>
      <c r="F130" s="95"/>
      <c r="G130" s="27"/>
      <c r="H130" s="105"/>
      <c r="I130" s="111">
        <f>IF(Mat_Info[[#This Row],[MOTIF]]="",0,Mat_Info[[#This Row],[MONTANT HTVA REALISE]])</f>
        <v>0</v>
      </c>
      <c r="J130" s="32"/>
      <c r="L130" s="55">
        <f t="shared" si="2"/>
        <v>0</v>
      </c>
    </row>
    <row r="131" spans="1:12" ht="15.75" thickBot="1">
      <c r="A131" s="204" t="str">
        <f>IF(ISBLANK(Mat_Info[[#This Row],[DATE]]),"",ROW(Mat_Info[[#This Row],[NUM]])-ROW($A$19))</f>
        <v/>
      </c>
      <c r="B131" s="33"/>
      <c r="C131" s="98"/>
      <c r="D131" s="99"/>
      <c r="E131" s="98"/>
      <c r="F131" s="95"/>
      <c r="G131" s="27"/>
      <c r="H131" s="105"/>
      <c r="I131" s="111">
        <f>IF(Mat_Info[[#This Row],[MOTIF]]="",0,Mat_Info[[#This Row],[MONTANT HTVA REALISE]])</f>
        <v>0</v>
      </c>
      <c r="J131" s="32"/>
      <c r="L131" s="55">
        <f t="shared" si="2"/>
        <v>0</v>
      </c>
    </row>
    <row r="132" spans="1:12" ht="15.75" thickBot="1">
      <c r="A132" s="204" t="str">
        <f>IF(ISBLANK(Mat_Info[[#This Row],[DATE]]),"",ROW(Mat_Info[[#This Row],[NUM]])-ROW($A$19))</f>
        <v/>
      </c>
      <c r="B132" s="33"/>
      <c r="C132" s="98"/>
      <c r="D132" s="99"/>
      <c r="E132" s="98"/>
      <c r="F132" s="95"/>
      <c r="G132" s="27"/>
      <c r="H132" s="105"/>
      <c r="I132" s="111">
        <f>IF(Mat_Info[[#This Row],[MOTIF]]="",0,Mat_Info[[#This Row],[MONTANT HTVA REALISE]])</f>
        <v>0</v>
      </c>
      <c r="J132" s="32"/>
      <c r="L132" s="55">
        <f t="shared" si="2"/>
        <v>0</v>
      </c>
    </row>
    <row r="133" spans="1:12" ht="15.75" thickBot="1">
      <c r="A133" s="204" t="str">
        <f>IF(ISBLANK(Mat_Info[[#This Row],[DATE]]),"",ROW(Mat_Info[[#This Row],[NUM]])-ROW($A$19))</f>
        <v/>
      </c>
      <c r="B133" s="33"/>
      <c r="C133" s="98"/>
      <c r="D133" s="99"/>
      <c r="E133" s="98"/>
      <c r="F133" s="95"/>
      <c r="G133" s="27"/>
      <c r="H133" s="105"/>
      <c r="I133" s="111">
        <f>IF(Mat_Info[[#This Row],[MOTIF]]="",0,Mat_Info[[#This Row],[MONTANT HTVA REALISE]])</f>
        <v>0</v>
      </c>
      <c r="J133" s="32"/>
      <c r="L133" s="55">
        <f t="shared" si="2"/>
        <v>0</v>
      </c>
    </row>
    <row r="134" spans="1:12" ht="15.75" thickBot="1">
      <c r="A134" s="204" t="str">
        <f>IF(ISBLANK(Mat_Info[[#This Row],[DATE]]),"",ROW(Mat_Info[[#This Row],[NUM]])-ROW($A$19))</f>
        <v/>
      </c>
      <c r="B134" s="33"/>
      <c r="C134" s="98"/>
      <c r="D134" s="99"/>
      <c r="E134" s="98"/>
      <c r="F134" s="95"/>
      <c r="G134" s="27"/>
      <c r="H134" s="105"/>
      <c r="I134" s="111">
        <f>IF(Mat_Info[[#This Row],[MOTIF]]="",0,Mat_Info[[#This Row],[MONTANT HTVA REALISE]])</f>
        <v>0</v>
      </c>
      <c r="J134" s="32"/>
      <c r="L134" s="55">
        <f t="shared" si="2"/>
        <v>0</v>
      </c>
    </row>
    <row r="135" spans="1:12" ht="15.75" thickBot="1">
      <c r="A135" s="204" t="str">
        <f>IF(ISBLANK(Mat_Info[[#This Row],[DATE]]),"",ROW(Mat_Info[[#This Row],[NUM]])-ROW($A$19))</f>
        <v/>
      </c>
      <c r="B135" s="33"/>
      <c r="C135" s="98"/>
      <c r="D135" s="99"/>
      <c r="E135" s="98"/>
      <c r="F135" s="95"/>
      <c r="G135" s="27"/>
      <c r="H135" s="105"/>
      <c r="I135" s="111">
        <f>IF(Mat_Info[[#This Row],[MOTIF]]="",0,Mat_Info[[#This Row],[MONTANT HTVA REALISE]])</f>
        <v>0</v>
      </c>
      <c r="J135" s="32"/>
      <c r="L135" s="55">
        <f t="shared" si="2"/>
        <v>0</v>
      </c>
    </row>
    <row r="136" spans="1:12" ht="15.75" thickBot="1">
      <c r="A136" s="204" t="str">
        <f>IF(ISBLANK(Mat_Info[[#This Row],[DATE]]),"",ROW(Mat_Info[[#This Row],[NUM]])-ROW($A$19))</f>
        <v/>
      </c>
      <c r="B136" s="33"/>
      <c r="C136" s="98"/>
      <c r="D136" s="99"/>
      <c r="E136" s="98"/>
      <c r="F136" s="95"/>
      <c r="G136" s="27"/>
      <c r="H136" s="105"/>
      <c r="I136" s="111">
        <f>IF(Mat_Info[[#This Row],[MOTIF]]="",0,Mat_Info[[#This Row],[MONTANT HTVA REALISE]])</f>
        <v>0</v>
      </c>
      <c r="J136" s="32"/>
      <c r="L136" s="55">
        <f t="shared" si="2"/>
        <v>0</v>
      </c>
    </row>
    <row r="137" spans="1:12" ht="15.75" thickBot="1">
      <c r="A137" s="204" t="str">
        <f>IF(ISBLANK(Mat_Info[[#This Row],[DATE]]),"",ROW(Mat_Info[[#This Row],[NUM]])-ROW($A$19))</f>
        <v/>
      </c>
      <c r="B137" s="33"/>
      <c r="C137" s="98"/>
      <c r="D137" s="99"/>
      <c r="E137" s="98"/>
      <c r="F137" s="95"/>
      <c r="G137" s="27"/>
      <c r="H137" s="105"/>
      <c r="I137" s="111">
        <f>IF(Mat_Info[[#This Row],[MOTIF]]="",0,Mat_Info[[#This Row],[MONTANT HTVA REALISE]])</f>
        <v>0</v>
      </c>
      <c r="J137" s="32"/>
      <c r="L137" s="55">
        <f t="shared" si="2"/>
        <v>0</v>
      </c>
    </row>
    <row r="138" spans="1:12" ht="15.75" thickBot="1">
      <c r="A138" s="204" t="str">
        <f>IF(ISBLANK(Mat_Info[[#This Row],[DATE]]),"",ROW(Mat_Info[[#This Row],[NUM]])-ROW($A$19))</f>
        <v/>
      </c>
      <c r="B138" s="33"/>
      <c r="C138" s="98"/>
      <c r="D138" s="99"/>
      <c r="E138" s="98"/>
      <c r="F138" s="95"/>
      <c r="G138" s="27"/>
      <c r="H138" s="105"/>
      <c r="I138" s="111">
        <f>IF(Mat_Info[[#This Row],[MOTIF]]="",0,Mat_Info[[#This Row],[MONTANT HTVA REALISE]])</f>
        <v>0</v>
      </c>
      <c r="J138" s="32"/>
      <c r="L138" s="55">
        <f t="shared" si="2"/>
        <v>0</v>
      </c>
    </row>
    <row r="139" spans="1:12" ht="15.75" thickBot="1">
      <c r="A139" s="204" t="str">
        <f>IF(ISBLANK(Mat_Info[[#This Row],[DATE]]),"",ROW(Mat_Info[[#This Row],[NUM]])-ROW($A$19))</f>
        <v/>
      </c>
      <c r="B139" s="33"/>
      <c r="C139" s="98"/>
      <c r="D139" s="99"/>
      <c r="E139" s="98"/>
      <c r="F139" s="95"/>
      <c r="G139" s="27"/>
      <c r="H139" s="105"/>
      <c r="I139" s="111">
        <f>IF(Mat_Info[[#This Row],[MOTIF]]="",0,Mat_Info[[#This Row],[MONTANT HTVA REALISE]])</f>
        <v>0</v>
      </c>
      <c r="J139" s="32"/>
      <c r="L139" s="55">
        <f t="shared" si="2"/>
        <v>0</v>
      </c>
    </row>
    <row r="140" spans="1:12" ht="15.75" thickBot="1">
      <c r="A140" s="204" t="str">
        <f>IF(ISBLANK(Mat_Info[[#This Row],[DATE]]),"",ROW(Mat_Info[[#This Row],[NUM]])-ROW($A$19))</f>
        <v/>
      </c>
      <c r="B140" s="33"/>
      <c r="C140" s="98"/>
      <c r="D140" s="99"/>
      <c r="E140" s="98"/>
      <c r="F140" s="95"/>
      <c r="G140" s="27"/>
      <c r="H140" s="105"/>
      <c r="I140" s="111">
        <f>IF(Mat_Info[[#This Row],[MOTIF]]="",0,Mat_Info[[#This Row],[MONTANT HTVA REALISE]])</f>
        <v>0</v>
      </c>
      <c r="J140" s="32"/>
      <c r="L140" s="55">
        <f t="shared" si="2"/>
        <v>0</v>
      </c>
    </row>
    <row r="141" spans="1:12" ht="15.75" thickBot="1">
      <c r="A141" s="204" t="str">
        <f>IF(ISBLANK(Mat_Info[[#This Row],[DATE]]),"",ROW(Mat_Info[[#This Row],[NUM]])-ROW($A$19))</f>
        <v/>
      </c>
      <c r="B141" s="33"/>
      <c r="C141" s="98"/>
      <c r="D141" s="99"/>
      <c r="E141" s="98"/>
      <c r="F141" s="95"/>
      <c r="G141" s="27"/>
      <c r="H141" s="105"/>
      <c r="I141" s="111">
        <f>IF(Mat_Info[[#This Row],[MOTIF]]="",0,Mat_Info[[#This Row],[MONTANT HTVA REALISE]])</f>
        <v>0</v>
      </c>
      <c r="J141" s="32"/>
      <c r="L141" s="55">
        <f t="shared" si="2"/>
        <v>0</v>
      </c>
    </row>
    <row r="142" spans="1:12" ht="15.75" thickBot="1">
      <c r="A142" s="204" t="str">
        <f>IF(ISBLANK(Mat_Info[[#This Row],[DATE]]),"",ROW(Mat_Info[[#This Row],[NUM]])-ROW($A$19))</f>
        <v/>
      </c>
      <c r="B142" s="33"/>
      <c r="C142" s="98"/>
      <c r="D142" s="99"/>
      <c r="E142" s="98"/>
      <c r="F142" s="95"/>
      <c r="G142" s="27"/>
      <c r="H142" s="105"/>
      <c r="I142" s="111">
        <f>IF(Mat_Info[[#This Row],[MOTIF]]="",0,Mat_Info[[#This Row],[MONTANT HTVA REALISE]])</f>
        <v>0</v>
      </c>
      <c r="J142" s="32"/>
      <c r="L142" s="55">
        <f t="shared" si="2"/>
        <v>0</v>
      </c>
    </row>
    <row r="143" spans="1:12" ht="15.75" thickBot="1">
      <c r="A143" s="204" t="str">
        <f>IF(ISBLANK(Mat_Info[[#This Row],[DATE]]),"",ROW(Mat_Info[[#This Row],[NUM]])-ROW($A$19))</f>
        <v/>
      </c>
      <c r="B143" s="33"/>
      <c r="C143" s="98"/>
      <c r="D143" s="99"/>
      <c r="E143" s="98"/>
      <c r="F143" s="95"/>
      <c r="G143" s="27"/>
      <c r="H143" s="105"/>
      <c r="I143" s="111">
        <f>IF(Mat_Info[[#This Row],[MOTIF]]="",0,Mat_Info[[#This Row],[MONTANT HTVA REALISE]])</f>
        <v>0</v>
      </c>
      <c r="J143" s="32"/>
      <c r="L143" s="55">
        <f t="shared" si="2"/>
        <v>0</v>
      </c>
    </row>
    <row r="144" spans="1:12" ht="15.75" thickBot="1">
      <c r="A144" s="204" t="str">
        <f>IF(ISBLANK(Mat_Info[[#This Row],[DATE]]),"",ROW(Mat_Info[[#This Row],[NUM]])-ROW($A$19))</f>
        <v/>
      </c>
      <c r="B144" s="33"/>
      <c r="C144" s="98"/>
      <c r="D144" s="99"/>
      <c r="E144" s="98"/>
      <c r="F144" s="95"/>
      <c r="G144" s="27"/>
      <c r="H144" s="105"/>
      <c r="I144" s="111">
        <f>IF(Mat_Info[[#This Row],[MOTIF]]="",0,Mat_Info[[#This Row],[MONTANT HTVA REALISE]])</f>
        <v>0</v>
      </c>
      <c r="J144" s="32"/>
      <c r="L144" s="55">
        <f t="shared" si="2"/>
        <v>0</v>
      </c>
    </row>
    <row r="145" spans="1:12" ht="15.75" thickBot="1">
      <c r="A145" s="204" t="str">
        <f>IF(ISBLANK(Mat_Info[[#This Row],[DATE]]),"",ROW(Mat_Info[[#This Row],[NUM]])-ROW($A$19))</f>
        <v/>
      </c>
      <c r="B145" s="33"/>
      <c r="C145" s="98"/>
      <c r="D145" s="99"/>
      <c r="E145" s="98"/>
      <c r="F145" s="95"/>
      <c r="G145" s="27"/>
      <c r="H145" s="105"/>
      <c r="I145" s="111">
        <f>IF(Mat_Info[[#This Row],[MOTIF]]="",0,Mat_Info[[#This Row],[MONTANT HTVA REALISE]])</f>
        <v>0</v>
      </c>
      <c r="J145" s="32"/>
      <c r="L145" s="55">
        <f t="shared" si="2"/>
        <v>0</v>
      </c>
    </row>
    <row r="146" spans="1:12" ht="15.75" thickBot="1">
      <c r="A146" s="204" t="str">
        <f>IF(ISBLANK(Mat_Info[[#This Row],[DATE]]),"",ROW(Mat_Info[[#This Row],[NUM]])-ROW($A$19))</f>
        <v/>
      </c>
      <c r="B146" s="33"/>
      <c r="C146" s="98"/>
      <c r="D146" s="99"/>
      <c r="E146" s="98"/>
      <c r="F146" s="95"/>
      <c r="G146" s="27"/>
      <c r="H146" s="105"/>
      <c r="I146" s="111">
        <f>IF(Mat_Info[[#This Row],[MOTIF]]="",0,Mat_Info[[#This Row],[MONTANT HTVA REALISE]])</f>
        <v>0</v>
      </c>
      <c r="J146" s="32"/>
      <c r="L146" s="55">
        <f t="shared" si="2"/>
        <v>0</v>
      </c>
    </row>
    <row r="147" spans="1:12" ht="15.75" thickBot="1">
      <c r="A147" s="204" t="str">
        <f>IF(ISBLANK(Mat_Info[[#This Row],[DATE]]),"",ROW(Mat_Info[[#This Row],[NUM]])-ROW($A$19))</f>
        <v/>
      </c>
      <c r="B147" s="33"/>
      <c r="C147" s="98"/>
      <c r="D147" s="99"/>
      <c r="E147" s="98"/>
      <c r="F147" s="95"/>
      <c r="G147" s="27"/>
      <c r="H147" s="105"/>
      <c r="I147" s="111">
        <f>IF(Mat_Info[[#This Row],[MOTIF]]="",0,Mat_Info[[#This Row],[MONTANT HTVA REALISE]])</f>
        <v>0</v>
      </c>
      <c r="J147" s="32"/>
      <c r="L147" s="55">
        <f t="shared" si="2"/>
        <v>0</v>
      </c>
    </row>
    <row r="148" spans="1:12" ht="15.75" thickBot="1">
      <c r="A148" s="204" t="str">
        <f>IF(ISBLANK(Mat_Info[[#This Row],[DATE]]),"",ROW(Mat_Info[[#This Row],[NUM]])-ROW($A$19))</f>
        <v/>
      </c>
      <c r="B148" s="33"/>
      <c r="C148" s="98"/>
      <c r="D148" s="99"/>
      <c r="E148" s="98"/>
      <c r="F148" s="95"/>
      <c r="G148" s="27"/>
      <c r="H148" s="105"/>
      <c r="I148" s="111">
        <f>IF(Mat_Info[[#This Row],[MOTIF]]="",0,Mat_Info[[#This Row],[MONTANT HTVA REALISE]])</f>
        <v>0</v>
      </c>
      <c r="J148" s="32"/>
      <c r="L148" s="55">
        <f t="shared" si="2"/>
        <v>0</v>
      </c>
    </row>
    <row r="149" spans="1:12" ht="15.75" thickBot="1">
      <c r="A149" s="204" t="str">
        <f>IF(ISBLANK(Mat_Info[[#This Row],[DATE]]),"",ROW(Mat_Info[[#This Row],[NUM]])-ROW($A$19))</f>
        <v/>
      </c>
      <c r="B149" s="33"/>
      <c r="C149" s="98"/>
      <c r="D149" s="99"/>
      <c r="E149" s="98"/>
      <c r="F149" s="95"/>
      <c r="G149" s="27"/>
      <c r="H149" s="105"/>
      <c r="I149" s="111">
        <f>IF(Mat_Info[[#This Row],[MOTIF]]="",0,Mat_Info[[#This Row],[MONTANT HTVA REALISE]])</f>
        <v>0</v>
      </c>
      <c r="J149" s="32"/>
      <c r="L149" s="55">
        <f t="shared" si="2"/>
        <v>0</v>
      </c>
    </row>
    <row r="150" spans="1:12" ht="15.75" thickBot="1">
      <c r="A150" s="204" t="str">
        <f>IF(ISBLANK(Mat_Info[[#This Row],[DATE]]),"",ROW(Mat_Info[[#This Row],[NUM]])-ROW($A$19))</f>
        <v/>
      </c>
      <c r="B150" s="33"/>
      <c r="C150" s="98"/>
      <c r="D150" s="99"/>
      <c r="E150" s="98"/>
      <c r="F150" s="95"/>
      <c r="G150" s="27"/>
      <c r="H150" s="105"/>
      <c r="I150" s="111">
        <f>IF(Mat_Info[[#This Row],[MOTIF]]="",0,Mat_Info[[#This Row],[MONTANT HTVA REALISE]])</f>
        <v>0</v>
      </c>
      <c r="J150" s="32"/>
      <c r="L150" s="55">
        <f t="shared" si="2"/>
        <v>0</v>
      </c>
    </row>
    <row r="151" spans="1:12" ht="15.75" thickBot="1">
      <c r="A151" s="204" t="str">
        <f>IF(ISBLANK(Mat_Info[[#This Row],[DATE]]),"",ROW(Mat_Info[[#This Row],[NUM]])-ROW($A$19))</f>
        <v/>
      </c>
      <c r="B151" s="33"/>
      <c r="C151" s="98"/>
      <c r="D151" s="99"/>
      <c r="E151" s="98"/>
      <c r="F151" s="95"/>
      <c r="G151" s="27"/>
      <c r="H151" s="105"/>
      <c r="I151" s="111">
        <f>IF(Mat_Info[[#This Row],[MOTIF]]="",0,Mat_Info[[#This Row],[MONTANT HTVA REALISE]])</f>
        <v>0</v>
      </c>
      <c r="J151" s="32"/>
      <c r="L151" s="55">
        <f t="shared" ref="L151:L214" si="3">+F151-I151</f>
        <v>0</v>
      </c>
    </row>
    <row r="152" spans="1:12" ht="15.75" thickBot="1">
      <c r="A152" s="204" t="str">
        <f>IF(ISBLANK(Mat_Info[[#This Row],[DATE]]),"",ROW(Mat_Info[[#This Row],[NUM]])-ROW($A$19))</f>
        <v/>
      </c>
      <c r="B152" s="33"/>
      <c r="C152" s="98"/>
      <c r="D152" s="99"/>
      <c r="E152" s="98"/>
      <c r="F152" s="95"/>
      <c r="G152" s="27"/>
      <c r="H152" s="105"/>
      <c r="I152" s="111">
        <f>IF(Mat_Info[[#This Row],[MOTIF]]="",0,Mat_Info[[#This Row],[MONTANT HTVA REALISE]])</f>
        <v>0</v>
      </c>
      <c r="J152" s="32"/>
      <c r="L152" s="55">
        <f t="shared" si="3"/>
        <v>0</v>
      </c>
    </row>
    <row r="153" spans="1:12" ht="15.75" thickBot="1">
      <c r="A153" s="204" t="str">
        <f>IF(ISBLANK(Mat_Info[[#This Row],[DATE]]),"",ROW(Mat_Info[[#This Row],[NUM]])-ROW($A$19))</f>
        <v/>
      </c>
      <c r="B153" s="33"/>
      <c r="C153" s="98"/>
      <c r="D153" s="99"/>
      <c r="E153" s="98"/>
      <c r="F153" s="95"/>
      <c r="G153" s="27"/>
      <c r="H153" s="105"/>
      <c r="I153" s="111">
        <f>IF(Mat_Info[[#This Row],[MOTIF]]="",0,Mat_Info[[#This Row],[MONTANT HTVA REALISE]])</f>
        <v>0</v>
      </c>
      <c r="J153" s="32"/>
      <c r="L153" s="55">
        <f t="shared" si="3"/>
        <v>0</v>
      </c>
    </row>
    <row r="154" spans="1:12" ht="15.75" thickBot="1">
      <c r="A154" s="204" t="str">
        <f>IF(ISBLANK(Mat_Info[[#This Row],[DATE]]),"",ROW(Mat_Info[[#This Row],[NUM]])-ROW($A$19))</f>
        <v/>
      </c>
      <c r="B154" s="33"/>
      <c r="C154" s="98"/>
      <c r="D154" s="99"/>
      <c r="E154" s="98"/>
      <c r="F154" s="95"/>
      <c r="G154" s="27"/>
      <c r="H154" s="105"/>
      <c r="I154" s="111">
        <f>IF(Mat_Info[[#This Row],[MOTIF]]="",0,Mat_Info[[#This Row],[MONTANT HTVA REALISE]])</f>
        <v>0</v>
      </c>
      <c r="J154" s="32"/>
      <c r="L154" s="55">
        <f t="shared" si="3"/>
        <v>0</v>
      </c>
    </row>
    <row r="155" spans="1:12" ht="15.75" thickBot="1">
      <c r="A155" s="204" t="str">
        <f>IF(ISBLANK(Mat_Info[[#This Row],[DATE]]),"",ROW(Mat_Info[[#This Row],[NUM]])-ROW($A$19))</f>
        <v/>
      </c>
      <c r="B155" s="33"/>
      <c r="C155" s="98"/>
      <c r="D155" s="99"/>
      <c r="E155" s="98"/>
      <c r="F155" s="95"/>
      <c r="G155" s="27"/>
      <c r="H155" s="105"/>
      <c r="I155" s="111">
        <f>IF(Mat_Info[[#This Row],[MOTIF]]="",0,Mat_Info[[#This Row],[MONTANT HTVA REALISE]])</f>
        <v>0</v>
      </c>
      <c r="J155" s="32"/>
      <c r="L155" s="55">
        <f t="shared" si="3"/>
        <v>0</v>
      </c>
    </row>
    <row r="156" spans="1:12" ht="15.75" thickBot="1">
      <c r="A156" s="204" t="str">
        <f>IF(ISBLANK(Mat_Info[[#This Row],[DATE]]),"",ROW(Mat_Info[[#This Row],[NUM]])-ROW($A$19))</f>
        <v/>
      </c>
      <c r="B156" s="33"/>
      <c r="C156" s="98"/>
      <c r="D156" s="99"/>
      <c r="E156" s="98"/>
      <c r="F156" s="95"/>
      <c r="G156" s="27"/>
      <c r="H156" s="105"/>
      <c r="I156" s="111">
        <f>IF(Mat_Info[[#This Row],[MOTIF]]="",0,Mat_Info[[#This Row],[MONTANT HTVA REALISE]])</f>
        <v>0</v>
      </c>
      <c r="J156" s="32"/>
      <c r="L156" s="55">
        <f t="shared" si="3"/>
        <v>0</v>
      </c>
    </row>
    <row r="157" spans="1:12" ht="15.75" thickBot="1">
      <c r="A157" s="204" t="str">
        <f>IF(ISBLANK(Mat_Info[[#This Row],[DATE]]),"",ROW(Mat_Info[[#This Row],[NUM]])-ROW($A$19))</f>
        <v/>
      </c>
      <c r="B157" s="33"/>
      <c r="C157" s="98"/>
      <c r="D157" s="99"/>
      <c r="E157" s="98"/>
      <c r="F157" s="95"/>
      <c r="G157" s="27"/>
      <c r="H157" s="105"/>
      <c r="I157" s="111">
        <f>IF(Mat_Info[[#This Row],[MOTIF]]="",0,Mat_Info[[#This Row],[MONTANT HTVA REALISE]])</f>
        <v>0</v>
      </c>
      <c r="J157" s="32"/>
      <c r="L157" s="55">
        <f t="shared" si="3"/>
        <v>0</v>
      </c>
    </row>
    <row r="158" spans="1:12" ht="15.75" thickBot="1">
      <c r="A158" s="204" t="str">
        <f>IF(ISBLANK(Mat_Info[[#This Row],[DATE]]),"",ROW(Mat_Info[[#This Row],[NUM]])-ROW($A$19))</f>
        <v/>
      </c>
      <c r="B158" s="33"/>
      <c r="C158" s="98"/>
      <c r="D158" s="99"/>
      <c r="E158" s="98"/>
      <c r="F158" s="95"/>
      <c r="G158" s="27"/>
      <c r="H158" s="105"/>
      <c r="I158" s="111">
        <f>IF(Mat_Info[[#This Row],[MOTIF]]="",0,Mat_Info[[#This Row],[MONTANT HTVA REALISE]])</f>
        <v>0</v>
      </c>
      <c r="J158" s="32"/>
      <c r="L158" s="55">
        <f t="shared" si="3"/>
        <v>0</v>
      </c>
    </row>
    <row r="159" spans="1:12" ht="15.75" thickBot="1">
      <c r="A159" s="204" t="str">
        <f>IF(ISBLANK(Mat_Info[[#This Row],[DATE]]),"",ROW(Mat_Info[[#This Row],[NUM]])-ROW($A$19))</f>
        <v/>
      </c>
      <c r="B159" s="33"/>
      <c r="C159" s="98"/>
      <c r="D159" s="99"/>
      <c r="E159" s="98"/>
      <c r="F159" s="95"/>
      <c r="G159" s="27"/>
      <c r="H159" s="105"/>
      <c r="I159" s="111">
        <f>IF(Mat_Info[[#This Row],[MOTIF]]="",0,Mat_Info[[#This Row],[MONTANT HTVA REALISE]])</f>
        <v>0</v>
      </c>
      <c r="J159" s="32"/>
      <c r="L159" s="55">
        <f t="shared" si="3"/>
        <v>0</v>
      </c>
    </row>
    <row r="160" spans="1:12" ht="15.75" thickBot="1">
      <c r="A160" s="204" t="str">
        <f>IF(ISBLANK(Mat_Info[[#This Row],[DATE]]),"",ROW(Mat_Info[[#This Row],[NUM]])-ROW($A$19))</f>
        <v/>
      </c>
      <c r="B160" s="33"/>
      <c r="C160" s="98"/>
      <c r="D160" s="99"/>
      <c r="E160" s="98"/>
      <c r="F160" s="95"/>
      <c r="G160" s="27"/>
      <c r="H160" s="105"/>
      <c r="I160" s="111">
        <f>IF(Mat_Info[[#This Row],[MOTIF]]="",0,Mat_Info[[#This Row],[MONTANT HTVA REALISE]])</f>
        <v>0</v>
      </c>
      <c r="J160" s="32"/>
      <c r="L160" s="55">
        <f t="shared" si="3"/>
        <v>0</v>
      </c>
    </row>
    <row r="161" spans="1:12" ht="15.75" thickBot="1">
      <c r="A161" s="204" t="str">
        <f>IF(ISBLANK(Mat_Info[[#This Row],[DATE]]),"",ROW(Mat_Info[[#This Row],[NUM]])-ROW($A$19))</f>
        <v/>
      </c>
      <c r="B161" s="33"/>
      <c r="C161" s="98"/>
      <c r="D161" s="99"/>
      <c r="E161" s="98"/>
      <c r="F161" s="95"/>
      <c r="G161" s="27"/>
      <c r="H161" s="105"/>
      <c r="I161" s="111">
        <f>IF(Mat_Info[[#This Row],[MOTIF]]="",0,Mat_Info[[#This Row],[MONTANT HTVA REALISE]])</f>
        <v>0</v>
      </c>
      <c r="J161" s="32"/>
      <c r="L161" s="55">
        <f t="shared" si="3"/>
        <v>0</v>
      </c>
    </row>
    <row r="162" spans="1:12" ht="15.75" thickBot="1">
      <c r="A162" s="204" t="str">
        <f>IF(ISBLANK(Mat_Info[[#This Row],[DATE]]),"",ROW(Mat_Info[[#This Row],[NUM]])-ROW($A$19))</f>
        <v/>
      </c>
      <c r="B162" s="33"/>
      <c r="C162" s="98"/>
      <c r="D162" s="99"/>
      <c r="E162" s="98"/>
      <c r="F162" s="95"/>
      <c r="G162" s="27"/>
      <c r="H162" s="105"/>
      <c r="I162" s="111">
        <f>IF(Mat_Info[[#This Row],[MOTIF]]="",0,Mat_Info[[#This Row],[MONTANT HTVA REALISE]])</f>
        <v>0</v>
      </c>
      <c r="J162" s="32"/>
      <c r="L162" s="55">
        <f t="shared" si="3"/>
        <v>0</v>
      </c>
    </row>
    <row r="163" spans="1:12" ht="15.75" thickBot="1">
      <c r="A163" s="204" t="str">
        <f>IF(ISBLANK(Mat_Info[[#This Row],[DATE]]),"",ROW(Mat_Info[[#This Row],[NUM]])-ROW($A$19))</f>
        <v/>
      </c>
      <c r="B163" s="33"/>
      <c r="C163" s="98"/>
      <c r="D163" s="99"/>
      <c r="E163" s="98"/>
      <c r="F163" s="95"/>
      <c r="G163" s="27"/>
      <c r="H163" s="105"/>
      <c r="I163" s="111">
        <f>IF(Mat_Info[[#This Row],[MOTIF]]="",0,Mat_Info[[#This Row],[MONTANT HTVA REALISE]])</f>
        <v>0</v>
      </c>
      <c r="J163" s="32"/>
      <c r="L163" s="55">
        <f t="shared" si="3"/>
        <v>0</v>
      </c>
    </row>
    <row r="164" spans="1:12" ht="15.75" thickBot="1">
      <c r="A164" s="204" t="str">
        <f>IF(ISBLANK(Mat_Info[[#This Row],[DATE]]),"",ROW(Mat_Info[[#This Row],[NUM]])-ROW($A$19))</f>
        <v/>
      </c>
      <c r="B164" s="33"/>
      <c r="C164" s="98"/>
      <c r="D164" s="99"/>
      <c r="E164" s="98"/>
      <c r="F164" s="95"/>
      <c r="G164" s="27"/>
      <c r="H164" s="105"/>
      <c r="I164" s="111">
        <f>IF(Mat_Info[[#This Row],[MOTIF]]="",0,Mat_Info[[#This Row],[MONTANT HTVA REALISE]])</f>
        <v>0</v>
      </c>
      <c r="J164" s="32"/>
      <c r="L164" s="55">
        <f t="shared" si="3"/>
        <v>0</v>
      </c>
    </row>
    <row r="165" spans="1:12" ht="15.75" thickBot="1">
      <c r="A165" s="204" t="str">
        <f>IF(ISBLANK(Mat_Info[[#This Row],[DATE]]),"",ROW(Mat_Info[[#This Row],[NUM]])-ROW($A$19))</f>
        <v/>
      </c>
      <c r="B165" s="33"/>
      <c r="C165" s="98"/>
      <c r="D165" s="99"/>
      <c r="E165" s="98"/>
      <c r="F165" s="95"/>
      <c r="G165" s="27"/>
      <c r="H165" s="105"/>
      <c r="I165" s="111">
        <f>IF(Mat_Info[[#This Row],[MOTIF]]="",0,Mat_Info[[#This Row],[MONTANT HTVA REALISE]])</f>
        <v>0</v>
      </c>
      <c r="J165" s="32"/>
      <c r="L165" s="55">
        <f t="shared" si="3"/>
        <v>0</v>
      </c>
    </row>
    <row r="166" spans="1:12" ht="15.75" thickBot="1">
      <c r="A166" s="204" t="str">
        <f>IF(ISBLANK(Mat_Info[[#This Row],[DATE]]),"",ROW(Mat_Info[[#This Row],[NUM]])-ROW($A$19))</f>
        <v/>
      </c>
      <c r="B166" s="33"/>
      <c r="C166" s="98"/>
      <c r="D166" s="99"/>
      <c r="E166" s="98"/>
      <c r="F166" s="95"/>
      <c r="G166" s="27"/>
      <c r="H166" s="105"/>
      <c r="I166" s="111">
        <f>IF(Mat_Info[[#This Row],[MOTIF]]="",0,Mat_Info[[#This Row],[MONTANT HTVA REALISE]])</f>
        <v>0</v>
      </c>
      <c r="J166" s="32"/>
      <c r="L166" s="55">
        <f t="shared" si="3"/>
        <v>0</v>
      </c>
    </row>
    <row r="167" spans="1:12" ht="15.75" thickBot="1">
      <c r="A167" s="204" t="str">
        <f>IF(ISBLANK(Mat_Info[[#This Row],[DATE]]),"",ROW(Mat_Info[[#This Row],[NUM]])-ROW($A$19))</f>
        <v/>
      </c>
      <c r="B167" s="33"/>
      <c r="C167" s="98"/>
      <c r="D167" s="99"/>
      <c r="E167" s="98"/>
      <c r="F167" s="95"/>
      <c r="G167" s="27"/>
      <c r="H167" s="105"/>
      <c r="I167" s="111">
        <f>IF(Mat_Info[[#This Row],[MOTIF]]="",0,Mat_Info[[#This Row],[MONTANT HTVA REALISE]])</f>
        <v>0</v>
      </c>
      <c r="J167" s="32"/>
      <c r="L167" s="55">
        <f t="shared" si="3"/>
        <v>0</v>
      </c>
    </row>
    <row r="168" spans="1:12" ht="15.75" thickBot="1">
      <c r="A168" s="204" t="str">
        <f>IF(ISBLANK(Mat_Info[[#This Row],[DATE]]),"",ROW(Mat_Info[[#This Row],[NUM]])-ROW($A$19))</f>
        <v/>
      </c>
      <c r="B168" s="33"/>
      <c r="C168" s="98"/>
      <c r="D168" s="99"/>
      <c r="E168" s="98"/>
      <c r="F168" s="95"/>
      <c r="G168" s="27"/>
      <c r="H168" s="105"/>
      <c r="I168" s="111">
        <f>IF(Mat_Info[[#This Row],[MOTIF]]="",0,Mat_Info[[#This Row],[MONTANT HTVA REALISE]])</f>
        <v>0</v>
      </c>
      <c r="J168" s="32"/>
      <c r="L168" s="55">
        <f t="shared" si="3"/>
        <v>0</v>
      </c>
    </row>
    <row r="169" spans="1:12" ht="15.75" thickBot="1">
      <c r="A169" s="204" t="str">
        <f>IF(ISBLANK(Mat_Info[[#This Row],[DATE]]),"",ROW(Mat_Info[[#This Row],[NUM]])-ROW($A$19))</f>
        <v/>
      </c>
      <c r="B169" s="33"/>
      <c r="C169" s="98"/>
      <c r="D169" s="99"/>
      <c r="E169" s="98"/>
      <c r="F169" s="95"/>
      <c r="G169" s="27"/>
      <c r="H169" s="105"/>
      <c r="I169" s="111">
        <f>IF(Mat_Info[[#This Row],[MOTIF]]="",0,Mat_Info[[#This Row],[MONTANT HTVA REALISE]])</f>
        <v>0</v>
      </c>
      <c r="J169" s="32"/>
      <c r="L169" s="55">
        <f t="shared" si="3"/>
        <v>0</v>
      </c>
    </row>
    <row r="170" spans="1:12" ht="15.75" thickBot="1">
      <c r="A170" s="204" t="str">
        <f>IF(ISBLANK(Mat_Info[[#This Row],[DATE]]),"",ROW(Mat_Info[[#This Row],[NUM]])-ROW($A$19))</f>
        <v/>
      </c>
      <c r="B170" s="33"/>
      <c r="C170" s="98"/>
      <c r="D170" s="99"/>
      <c r="E170" s="98"/>
      <c r="F170" s="95"/>
      <c r="G170" s="27"/>
      <c r="H170" s="105"/>
      <c r="I170" s="111">
        <f>IF(Mat_Info[[#This Row],[MOTIF]]="",0,Mat_Info[[#This Row],[MONTANT HTVA REALISE]])</f>
        <v>0</v>
      </c>
      <c r="J170" s="32"/>
      <c r="L170" s="55">
        <f t="shared" si="3"/>
        <v>0</v>
      </c>
    </row>
    <row r="171" spans="1:12" ht="15.75" thickBot="1">
      <c r="A171" s="204" t="str">
        <f>IF(ISBLANK(Mat_Info[[#This Row],[DATE]]),"",ROW(Mat_Info[[#This Row],[NUM]])-ROW($A$19))</f>
        <v/>
      </c>
      <c r="B171" s="33"/>
      <c r="C171" s="98"/>
      <c r="D171" s="99"/>
      <c r="E171" s="98"/>
      <c r="F171" s="95"/>
      <c r="G171" s="27"/>
      <c r="H171" s="105"/>
      <c r="I171" s="111">
        <f>IF(Mat_Info[[#This Row],[MOTIF]]="",0,Mat_Info[[#This Row],[MONTANT HTVA REALISE]])</f>
        <v>0</v>
      </c>
      <c r="J171" s="32"/>
      <c r="L171" s="55">
        <f t="shared" si="3"/>
        <v>0</v>
      </c>
    </row>
    <row r="172" spans="1:12" ht="15.75" thickBot="1">
      <c r="A172" s="204" t="str">
        <f>IF(ISBLANK(Mat_Info[[#This Row],[DATE]]),"",ROW(Mat_Info[[#This Row],[NUM]])-ROW($A$19))</f>
        <v/>
      </c>
      <c r="B172" s="33"/>
      <c r="C172" s="98"/>
      <c r="D172" s="99"/>
      <c r="E172" s="98"/>
      <c r="F172" s="95"/>
      <c r="G172" s="27"/>
      <c r="H172" s="105"/>
      <c r="I172" s="111">
        <f>IF(Mat_Info[[#This Row],[MOTIF]]="",0,Mat_Info[[#This Row],[MONTANT HTVA REALISE]])</f>
        <v>0</v>
      </c>
      <c r="J172" s="32"/>
      <c r="L172" s="55">
        <f t="shared" si="3"/>
        <v>0</v>
      </c>
    </row>
    <row r="173" spans="1:12" ht="15.75" thickBot="1">
      <c r="A173" s="204" t="str">
        <f>IF(ISBLANK(Mat_Info[[#This Row],[DATE]]),"",ROW(Mat_Info[[#This Row],[NUM]])-ROW($A$19))</f>
        <v/>
      </c>
      <c r="B173" s="33"/>
      <c r="C173" s="98"/>
      <c r="D173" s="99"/>
      <c r="E173" s="98"/>
      <c r="F173" s="95"/>
      <c r="G173" s="27"/>
      <c r="H173" s="105"/>
      <c r="I173" s="111">
        <f>IF(Mat_Info[[#This Row],[MOTIF]]="",0,Mat_Info[[#This Row],[MONTANT HTVA REALISE]])</f>
        <v>0</v>
      </c>
      <c r="J173" s="32"/>
      <c r="L173" s="55">
        <f t="shared" si="3"/>
        <v>0</v>
      </c>
    </row>
    <row r="174" spans="1:12" ht="15.75" thickBot="1">
      <c r="A174" s="204" t="str">
        <f>IF(ISBLANK(Mat_Info[[#This Row],[DATE]]),"",ROW(Mat_Info[[#This Row],[NUM]])-ROW($A$19))</f>
        <v/>
      </c>
      <c r="B174" s="33"/>
      <c r="C174" s="98"/>
      <c r="D174" s="99"/>
      <c r="E174" s="98"/>
      <c r="F174" s="95"/>
      <c r="G174" s="27"/>
      <c r="H174" s="105"/>
      <c r="I174" s="111">
        <f>IF(Mat_Info[[#This Row],[MOTIF]]="",0,Mat_Info[[#This Row],[MONTANT HTVA REALISE]])</f>
        <v>0</v>
      </c>
      <c r="J174" s="32"/>
      <c r="L174" s="55">
        <f t="shared" si="3"/>
        <v>0</v>
      </c>
    </row>
    <row r="175" spans="1:12" ht="15.75" thickBot="1">
      <c r="A175" s="204" t="str">
        <f>IF(ISBLANK(Mat_Info[[#This Row],[DATE]]),"",ROW(Mat_Info[[#This Row],[NUM]])-ROW($A$19))</f>
        <v/>
      </c>
      <c r="B175" s="33"/>
      <c r="C175" s="98"/>
      <c r="D175" s="99"/>
      <c r="E175" s="98"/>
      <c r="F175" s="95"/>
      <c r="G175" s="27"/>
      <c r="H175" s="105"/>
      <c r="I175" s="111">
        <f>IF(Mat_Info[[#This Row],[MOTIF]]="",0,Mat_Info[[#This Row],[MONTANT HTVA REALISE]])</f>
        <v>0</v>
      </c>
      <c r="J175" s="32"/>
      <c r="L175" s="55">
        <f t="shared" si="3"/>
        <v>0</v>
      </c>
    </row>
    <row r="176" spans="1:12" ht="15.75" thickBot="1">
      <c r="A176" s="204" t="str">
        <f>IF(ISBLANK(Mat_Info[[#This Row],[DATE]]),"",ROW(Mat_Info[[#This Row],[NUM]])-ROW($A$19))</f>
        <v/>
      </c>
      <c r="B176" s="33"/>
      <c r="C176" s="98"/>
      <c r="D176" s="99"/>
      <c r="E176" s="98"/>
      <c r="F176" s="95"/>
      <c r="G176" s="27"/>
      <c r="H176" s="105"/>
      <c r="I176" s="111">
        <f>IF(Mat_Info[[#This Row],[MOTIF]]="",0,Mat_Info[[#This Row],[MONTANT HTVA REALISE]])</f>
        <v>0</v>
      </c>
      <c r="J176" s="32"/>
      <c r="L176" s="55">
        <f t="shared" si="3"/>
        <v>0</v>
      </c>
    </row>
    <row r="177" spans="1:12" ht="15.75" thickBot="1">
      <c r="A177" s="204" t="str">
        <f>IF(ISBLANK(Mat_Info[[#This Row],[DATE]]),"",ROW(Mat_Info[[#This Row],[NUM]])-ROW($A$19))</f>
        <v/>
      </c>
      <c r="B177" s="33"/>
      <c r="C177" s="98"/>
      <c r="D177" s="99"/>
      <c r="E177" s="98"/>
      <c r="F177" s="95"/>
      <c r="G177" s="27"/>
      <c r="H177" s="105"/>
      <c r="I177" s="111">
        <f>IF(Mat_Info[[#This Row],[MOTIF]]="",0,Mat_Info[[#This Row],[MONTANT HTVA REALISE]])</f>
        <v>0</v>
      </c>
      <c r="J177" s="32"/>
      <c r="L177" s="55">
        <f t="shared" si="3"/>
        <v>0</v>
      </c>
    </row>
    <row r="178" spans="1:12" ht="15.75" thickBot="1">
      <c r="A178" s="204" t="str">
        <f>IF(ISBLANK(Mat_Info[[#This Row],[DATE]]),"",ROW(Mat_Info[[#This Row],[NUM]])-ROW($A$19))</f>
        <v/>
      </c>
      <c r="B178" s="33"/>
      <c r="C178" s="98"/>
      <c r="D178" s="99"/>
      <c r="E178" s="98"/>
      <c r="F178" s="95"/>
      <c r="G178" s="27"/>
      <c r="H178" s="105"/>
      <c r="I178" s="111">
        <f>IF(Mat_Info[[#This Row],[MOTIF]]="",0,Mat_Info[[#This Row],[MONTANT HTVA REALISE]])</f>
        <v>0</v>
      </c>
      <c r="J178" s="32"/>
      <c r="L178" s="55">
        <f t="shared" si="3"/>
        <v>0</v>
      </c>
    </row>
    <row r="179" spans="1:12" ht="15.75" thickBot="1">
      <c r="A179" s="204" t="str">
        <f>IF(ISBLANK(Mat_Info[[#This Row],[DATE]]),"",ROW(Mat_Info[[#This Row],[NUM]])-ROW($A$19))</f>
        <v/>
      </c>
      <c r="B179" s="33"/>
      <c r="C179" s="98"/>
      <c r="D179" s="99"/>
      <c r="E179" s="98"/>
      <c r="F179" s="95"/>
      <c r="G179" s="27"/>
      <c r="H179" s="105"/>
      <c r="I179" s="111">
        <f>IF(Mat_Info[[#This Row],[MOTIF]]="",0,Mat_Info[[#This Row],[MONTANT HTVA REALISE]])</f>
        <v>0</v>
      </c>
      <c r="J179" s="32"/>
      <c r="L179" s="55">
        <f t="shared" si="3"/>
        <v>0</v>
      </c>
    </row>
    <row r="180" spans="1:12" ht="15.75" thickBot="1">
      <c r="A180" s="204" t="str">
        <f>IF(ISBLANK(Mat_Info[[#This Row],[DATE]]),"",ROW(Mat_Info[[#This Row],[NUM]])-ROW($A$19))</f>
        <v/>
      </c>
      <c r="B180" s="33"/>
      <c r="C180" s="98"/>
      <c r="D180" s="99"/>
      <c r="E180" s="98"/>
      <c r="F180" s="95"/>
      <c r="G180" s="27"/>
      <c r="H180" s="105"/>
      <c r="I180" s="111">
        <f>IF(Mat_Info[[#This Row],[MOTIF]]="",0,Mat_Info[[#This Row],[MONTANT HTVA REALISE]])</f>
        <v>0</v>
      </c>
      <c r="J180" s="32"/>
      <c r="L180" s="55">
        <f t="shared" si="3"/>
        <v>0</v>
      </c>
    </row>
    <row r="181" spans="1:12" ht="15.75" thickBot="1">
      <c r="A181" s="204" t="str">
        <f>IF(ISBLANK(Mat_Info[[#This Row],[DATE]]),"",ROW(Mat_Info[[#This Row],[NUM]])-ROW($A$19))</f>
        <v/>
      </c>
      <c r="B181" s="33"/>
      <c r="C181" s="98"/>
      <c r="D181" s="99"/>
      <c r="E181" s="98"/>
      <c r="F181" s="95"/>
      <c r="G181" s="27"/>
      <c r="H181" s="105"/>
      <c r="I181" s="111">
        <f>IF(Mat_Info[[#This Row],[MOTIF]]="",0,Mat_Info[[#This Row],[MONTANT HTVA REALISE]])</f>
        <v>0</v>
      </c>
      <c r="J181" s="32"/>
      <c r="L181" s="55">
        <f t="shared" si="3"/>
        <v>0</v>
      </c>
    </row>
    <row r="182" spans="1:12" ht="15.75" thickBot="1">
      <c r="A182" s="204" t="str">
        <f>IF(ISBLANK(Mat_Info[[#This Row],[DATE]]),"",ROW(Mat_Info[[#This Row],[NUM]])-ROW($A$19))</f>
        <v/>
      </c>
      <c r="B182" s="33"/>
      <c r="C182" s="98"/>
      <c r="D182" s="99"/>
      <c r="E182" s="98"/>
      <c r="F182" s="95"/>
      <c r="G182" s="27"/>
      <c r="H182" s="105"/>
      <c r="I182" s="111">
        <f>IF(Mat_Info[[#This Row],[MOTIF]]="",0,Mat_Info[[#This Row],[MONTANT HTVA REALISE]])</f>
        <v>0</v>
      </c>
      <c r="J182" s="32"/>
      <c r="L182" s="55">
        <f t="shared" si="3"/>
        <v>0</v>
      </c>
    </row>
    <row r="183" spans="1:12" ht="15.75" thickBot="1">
      <c r="A183" s="204" t="str">
        <f>IF(ISBLANK(Mat_Info[[#This Row],[DATE]]),"",ROW(Mat_Info[[#This Row],[NUM]])-ROW($A$19))</f>
        <v/>
      </c>
      <c r="B183" s="33"/>
      <c r="C183" s="98"/>
      <c r="D183" s="99"/>
      <c r="E183" s="98"/>
      <c r="F183" s="95"/>
      <c r="G183" s="27"/>
      <c r="H183" s="105"/>
      <c r="I183" s="111">
        <f>IF(Mat_Info[[#This Row],[MOTIF]]="",0,Mat_Info[[#This Row],[MONTANT HTVA REALISE]])</f>
        <v>0</v>
      </c>
      <c r="J183" s="32"/>
      <c r="L183" s="55">
        <f t="shared" si="3"/>
        <v>0</v>
      </c>
    </row>
    <row r="184" spans="1:12" ht="15.75" thickBot="1">
      <c r="A184" s="204" t="str">
        <f>IF(ISBLANK(Mat_Info[[#This Row],[DATE]]),"",ROW(Mat_Info[[#This Row],[NUM]])-ROW($A$19))</f>
        <v/>
      </c>
      <c r="B184" s="33"/>
      <c r="C184" s="98"/>
      <c r="D184" s="99"/>
      <c r="E184" s="98"/>
      <c r="F184" s="95"/>
      <c r="G184" s="27"/>
      <c r="H184" s="105"/>
      <c r="I184" s="111">
        <f>IF(Mat_Info[[#This Row],[MOTIF]]="",0,Mat_Info[[#This Row],[MONTANT HTVA REALISE]])</f>
        <v>0</v>
      </c>
      <c r="J184" s="32"/>
      <c r="L184" s="55">
        <f t="shared" si="3"/>
        <v>0</v>
      </c>
    </row>
    <row r="185" spans="1:12" ht="15.75" thickBot="1">
      <c r="A185" s="204" t="str">
        <f>IF(ISBLANK(Mat_Info[[#This Row],[DATE]]),"",ROW(Mat_Info[[#This Row],[NUM]])-ROW($A$19))</f>
        <v/>
      </c>
      <c r="B185" s="33"/>
      <c r="C185" s="98"/>
      <c r="D185" s="99"/>
      <c r="E185" s="98"/>
      <c r="F185" s="95"/>
      <c r="G185" s="27"/>
      <c r="H185" s="105"/>
      <c r="I185" s="111">
        <f>IF(Mat_Info[[#This Row],[MOTIF]]="",0,Mat_Info[[#This Row],[MONTANT HTVA REALISE]])</f>
        <v>0</v>
      </c>
      <c r="J185" s="32"/>
      <c r="L185" s="55">
        <f t="shared" si="3"/>
        <v>0</v>
      </c>
    </row>
    <row r="186" spans="1:12" ht="15.75" thickBot="1">
      <c r="A186" s="204" t="str">
        <f>IF(ISBLANK(Mat_Info[[#This Row],[DATE]]),"",ROW(Mat_Info[[#This Row],[NUM]])-ROW($A$19))</f>
        <v/>
      </c>
      <c r="B186" s="33"/>
      <c r="C186" s="98"/>
      <c r="D186" s="99"/>
      <c r="E186" s="98"/>
      <c r="F186" s="95"/>
      <c r="G186" s="27"/>
      <c r="H186" s="105"/>
      <c r="I186" s="111">
        <f>IF(Mat_Info[[#This Row],[MOTIF]]="",0,Mat_Info[[#This Row],[MONTANT HTVA REALISE]])</f>
        <v>0</v>
      </c>
      <c r="J186" s="32"/>
      <c r="L186" s="55">
        <f t="shared" si="3"/>
        <v>0</v>
      </c>
    </row>
    <row r="187" spans="1:12" ht="15.75" thickBot="1">
      <c r="A187" s="204" t="str">
        <f>IF(ISBLANK(Mat_Info[[#This Row],[DATE]]),"",ROW(Mat_Info[[#This Row],[NUM]])-ROW($A$19))</f>
        <v/>
      </c>
      <c r="B187" s="33"/>
      <c r="C187" s="98"/>
      <c r="D187" s="99"/>
      <c r="E187" s="98"/>
      <c r="F187" s="95"/>
      <c r="G187" s="27"/>
      <c r="H187" s="105"/>
      <c r="I187" s="111">
        <f>IF(Mat_Info[[#This Row],[MOTIF]]="",0,Mat_Info[[#This Row],[MONTANT HTVA REALISE]])</f>
        <v>0</v>
      </c>
      <c r="J187" s="32"/>
      <c r="L187" s="55">
        <f t="shared" si="3"/>
        <v>0</v>
      </c>
    </row>
    <row r="188" spans="1:12" ht="15.75" thickBot="1">
      <c r="A188" s="204" t="str">
        <f>IF(ISBLANK(Mat_Info[[#This Row],[DATE]]),"",ROW(Mat_Info[[#This Row],[NUM]])-ROW($A$19))</f>
        <v/>
      </c>
      <c r="B188" s="33"/>
      <c r="C188" s="98"/>
      <c r="D188" s="99"/>
      <c r="E188" s="98"/>
      <c r="F188" s="95"/>
      <c r="G188" s="27"/>
      <c r="H188" s="105"/>
      <c r="I188" s="111">
        <f>IF(Mat_Info[[#This Row],[MOTIF]]="",0,Mat_Info[[#This Row],[MONTANT HTVA REALISE]])</f>
        <v>0</v>
      </c>
      <c r="J188" s="32"/>
      <c r="L188" s="55">
        <f t="shared" si="3"/>
        <v>0</v>
      </c>
    </row>
    <row r="189" spans="1:12" ht="15.75" thickBot="1">
      <c r="A189" s="204" t="str">
        <f>IF(ISBLANK(Mat_Info[[#This Row],[DATE]]),"",ROW(Mat_Info[[#This Row],[NUM]])-ROW($A$19))</f>
        <v/>
      </c>
      <c r="B189" s="33"/>
      <c r="C189" s="98"/>
      <c r="D189" s="99"/>
      <c r="E189" s="98"/>
      <c r="F189" s="95"/>
      <c r="G189" s="27"/>
      <c r="H189" s="105"/>
      <c r="I189" s="111">
        <f>IF(Mat_Info[[#This Row],[MOTIF]]="",0,Mat_Info[[#This Row],[MONTANT HTVA REALISE]])</f>
        <v>0</v>
      </c>
      <c r="J189" s="32"/>
      <c r="L189" s="55">
        <f t="shared" si="3"/>
        <v>0</v>
      </c>
    </row>
    <row r="190" spans="1:12" ht="15.75" thickBot="1">
      <c r="A190" s="204" t="str">
        <f>IF(ISBLANK(Mat_Info[[#This Row],[DATE]]),"",ROW(Mat_Info[[#This Row],[NUM]])-ROW($A$19))</f>
        <v/>
      </c>
      <c r="B190" s="33"/>
      <c r="C190" s="98"/>
      <c r="D190" s="99"/>
      <c r="E190" s="98"/>
      <c r="F190" s="95"/>
      <c r="G190" s="27"/>
      <c r="H190" s="105"/>
      <c r="I190" s="111">
        <f>IF(Mat_Info[[#This Row],[MOTIF]]="",0,Mat_Info[[#This Row],[MONTANT HTVA REALISE]])</f>
        <v>0</v>
      </c>
      <c r="J190" s="32"/>
      <c r="L190" s="55">
        <f t="shared" si="3"/>
        <v>0</v>
      </c>
    </row>
    <row r="191" spans="1:12" ht="15.75" thickBot="1">
      <c r="A191" s="204" t="str">
        <f>IF(ISBLANK(Mat_Info[[#This Row],[DATE]]),"",ROW(Mat_Info[[#This Row],[NUM]])-ROW($A$19))</f>
        <v/>
      </c>
      <c r="B191" s="33"/>
      <c r="C191" s="98"/>
      <c r="D191" s="99"/>
      <c r="E191" s="98"/>
      <c r="F191" s="95"/>
      <c r="G191" s="27"/>
      <c r="H191" s="105"/>
      <c r="I191" s="111">
        <f>IF(Mat_Info[[#This Row],[MOTIF]]="",0,Mat_Info[[#This Row],[MONTANT HTVA REALISE]])</f>
        <v>0</v>
      </c>
      <c r="J191" s="32"/>
      <c r="L191" s="55">
        <f t="shared" si="3"/>
        <v>0</v>
      </c>
    </row>
    <row r="192" spans="1:12" ht="15.75" thickBot="1">
      <c r="A192" s="204" t="str">
        <f>IF(ISBLANK(Mat_Info[[#This Row],[DATE]]),"",ROW(Mat_Info[[#This Row],[NUM]])-ROW($A$19))</f>
        <v/>
      </c>
      <c r="B192" s="33"/>
      <c r="C192" s="98"/>
      <c r="D192" s="99"/>
      <c r="E192" s="98"/>
      <c r="F192" s="95"/>
      <c r="G192" s="27"/>
      <c r="H192" s="105"/>
      <c r="I192" s="111">
        <f>IF(Mat_Info[[#This Row],[MOTIF]]="",0,Mat_Info[[#This Row],[MONTANT HTVA REALISE]])</f>
        <v>0</v>
      </c>
      <c r="J192" s="32"/>
      <c r="L192" s="55">
        <f t="shared" si="3"/>
        <v>0</v>
      </c>
    </row>
    <row r="193" spans="1:12" ht="15.75" thickBot="1">
      <c r="A193" s="204" t="str">
        <f>IF(ISBLANK(Mat_Info[[#This Row],[DATE]]),"",ROW(Mat_Info[[#This Row],[NUM]])-ROW($A$19))</f>
        <v/>
      </c>
      <c r="B193" s="33"/>
      <c r="C193" s="98"/>
      <c r="D193" s="99"/>
      <c r="E193" s="98"/>
      <c r="F193" s="95"/>
      <c r="G193" s="27"/>
      <c r="H193" s="105"/>
      <c r="I193" s="111">
        <f>IF(Mat_Info[[#This Row],[MOTIF]]="",0,Mat_Info[[#This Row],[MONTANT HTVA REALISE]])</f>
        <v>0</v>
      </c>
      <c r="J193" s="32"/>
      <c r="L193" s="55">
        <f t="shared" si="3"/>
        <v>0</v>
      </c>
    </row>
    <row r="194" spans="1:12" ht="15.75" thickBot="1">
      <c r="A194" s="204" t="str">
        <f>IF(ISBLANK(Mat_Info[[#This Row],[DATE]]),"",ROW(Mat_Info[[#This Row],[NUM]])-ROW($A$19))</f>
        <v/>
      </c>
      <c r="B194" s="33"/>
      <c r="C194" s="98"/>
      <c r="D194" s="99"/>
      <c r="E194" s="98"/>
      <c r="F194" s="95"/>
      <c r="G194" s="27"/>
      <c r="H194" s="105"/>
      <c r="I194" s="111">
        <f>IF(Mat_Info[[#This Row],[MOTIF]]="",0,Mat_Info[[#This Row],[MONTANT HTVA REALISE]])</f>
        <v>0</v>
      </c>
      <c r="J194" s="32"/>
      <c r="L194" s="55">
        <f t="shared" si="3"/>
        <v>0</v>
      </c>
    </row>
    <row r="195" spans="1:12" ht="15.75" thickBot="1">
      <c r="A195" s="204" t="str">
        <f>IF(ISBLANK(Mat_Info[[#This Row],[DATE]]),"",ROW(Mat_Info[[#This Row],[NUM]])-ROW($A$19))</f>
        <v/>
      </c>
      <c r="B195" s="33"/>
      <c r="C195" s="98"/>
      <c r="D195" s="99"/>
      <c r="E195" s="98"/>
      <c r="F195" s="95"/>
      <c r="G195" s="27"/>
      <c r="H195" s="105"/>
      <c r="I195" s="111">
        <f>IF(Mat_Info[[#This Row],[MOTIF]]="",0,Mat_Info[[#This Row],[MONTANT HTVA REALISE]])</f>
        <v>0</v>
      </c>
      <c r="J195" s="32"/>
      <c r="L195" s="55">
        <f t="shared" si="3"/>
        <v>0</v>
      </c>
    </row>
    <row r="196" spans="1:12" ht="15.75" thickBot="1">
      <c r="A196" s="204" t="str">
        <f>IF(ISBLANK(Mat_Info[[#This Row],[DATE]]),"",ROW(Mat_Info[[#This Row],[NUM]])-ROW($A$19))</f>
        <v/>
      </c>
      <c r="B196" s="33"/>
      <c r="C196" s="98"/>
      <c r="D196" s="99"/>
      <c r="E196" s="98"/>
      <c r="F196" s="95"/>
      <c r="G196" s="27"/>
      <c r="H196" s="105"/>
      <c r="I196" s="111">
        <f>IF(Mat_Info[[#This Row],[MOTIF]]="",0,Mat_Info[[#This Row],[MONTANT HTVA REALISE]])</f>
        <v>0</v>
      </c>
      <c r="J196" s="32"/>
      <c r="L196" s="55">
        <f t="shared" si="3"/>
        <v>0</v>
      </c>
    </row>
    <row r="197" spans="1:12" ht="15.75" thickBot="1">
      <c r="A197" s="204" t="str">
        <f>IF(ISBLANK(Mat_Info[[#This Row],[DATE]]),"",ROW(Mat_Info[[#This Row],[NUM]])-ROW($A$19))</f>
        <v/>
      </c>
      <c r="B197" s="33"/>
      <c r="C197" s="98"/>
      <c r="D197" s="99"/>
      <c r="E197" s="98"/>
      <c r="F197" s="95"/>
      <c r="G197" s="27"/>
      <c r="H197" s="105"/>
      <c r="I197" s="111">
        <f>IF(Mat_Info[[#This Row],[MOTIF]]="",0,Mat_Info[[#This Row],[MONTANT HTVA REALISE]])</f>
        <v>0</v>
      </c>
      <c r="J197" s="32"/>
      <c r="L197" s="55">
        <f t="shared" si="3"/>
        <v>0</v>
      </c>
    </row>
    <row r="198" spans="1:12" ht="15.75" thickBot="1">
      <c r="A198" s="204" t="str">
        <f>IF(ISBLANK(Mat_Info[[#This Row],[DATE]]),"",ROW(Mat_Info[[#This Row],[NUM]])-ROW($A$19))</f>
        <v/>
      </c>
      <c r="B198" s="33"/>
      <c r="C198" s="98"/>
      <c r="D198" s="99"/>
      <c r="E198" s="98"/>
      <c r="F198" s="95"/>
      <c r="G198" s="27"/>
      <c r="H198" s="105"/>
      <c r="I198" s="111">
        <f>IF(Mat_Info[[#This Row],[MOTIF]]="",0,Mat_Info[[#This Row],[MONTANT HTVA REALISE]])</f>
        <v>0</v>
      </c>
      <c r="J198" s="32"/>
      <c r="L198" s="55">
        <f t="shared" si="3"/>
        <v>0</v>
      </c>
    </row>
    <row r="199" spans="1:12" ht="15.75" thickBot="1">
      <c r="A199" s="204" t="str">
        <f>IF(ISBLANK(Mat_Info[[#This Row],[DATE]]),"",ROW(Mat_Info[[#This Row],[NUM]])-ROW($A$19))</f>
        <v/>
      </c>
      <c r="B199" s="33"/>
      <c r="C199" s="98"/>
      <c r="D199" s="99"/>
      <c r="E199" s="98"/>
      <c r="F199" s="95"/>
      <c r="G199" s="27"/>
      <c r="H199" s="105"/>
      <c r="I199" s="111">
        <f>IF(Mat_Info[[#This Row],[MOTIF]]="",0,Mat_Info[[#This Row],[MONTANT HTVA REALISE]])</f>
        <v>0</v>
      </c>
      <c r="J199" s="32"/>
      <c r="L199" s="55">
        <f t="shared" si="3"/>
        <v>0</v>
      </c>
    </row>
    <row r="200" spans="1:12" ht="15.75" thickBot="1">
      <c r="A200" s="204" t="str">
        <f>IF(ISBLANK(Mat_Info[[#This Row],[DATE]]),"",ROW(Mat_Info[[#This Row],[NUM]])-ROW($A$19))</f>
        <v/>
      </c>
      <c r="B200" s="33"/>
      <c r="C200" s="98"/>
      <c r="D200" s="99"/>
      <c r="E200" s="98"/>
      <c r="F200" s="95"/>
      <c r="G200" s="27"/>
      <c r="H200" s="105"/>
      <c r="I200" s="111">
        <f>IF(Mat_Info[[#This Row],[MOTIF]]="",0,Mat_Info[[#This Row],[MONTANT HTVA REALISE]])</f>
        <v>0</v>
      </c>
      <c r="J200" s="32"/>
      <c r="L200" s="55">
        <f t="shared" si="3"/>
        <v>0</v>
      </c>
    </row>
    <row r="201" spans="1:12" ht="15.75" thickBot="1">
      <c r="A201" s="204" t="str">
        <f>IF(ISBLANK(Mat_Info[[#This Row],[DATE]]),"",ROW(Mat_Info[[#This Row],[NUM]])-ROW($A$19))</f>
        <v/>
      </c>
      <c r="B201" s="33"/>
      <c r="C201" s="98"/>
      <c r="D201" s="99"/>
      <c r="E201" s="98"/>
      <c r="F201" s="95"/>
      <c r="G201" s="27"/>
      <c r="H201" s="105"/>
      <c r="I201" s="111">
        <f>IF(Mat_Info[[#This Row],[MOTIF]]="",0,Mat_Info[[#This Row],[MONTANT HTVA REALISE]])</f>
        <v>0</v>
      </c>
      <c r="J201" s="32"/>
      <c r="L201" s="55">
        <f t="shared" si="3"/>
        <v>0</v>
      </c>
    </row>
    <row r="202" spans="1:12" ht="15.75" thickBot="1">
      <c r="A202" s="204" t="str">
        <f>IF(ISBLANK(Mat_Info[[#This Row],[DATE]]),"",ROW(Mat_Info[[#This Row],[NUM]])-ROW($A$19))</f>
        <v/>
      </c>
      <c r="B202" s="33"/>
      <c r="C202" s="98"/>
      <c r="D202" s="99"/>
      <c r="E202" s="98"/>
      <c r="F202" s="95"/>
      <c r="G202" s="27"/>
      <c r="H202" s="105"/>
      <c r="I202" s="111">
        <f>IF(Mat_Info[[#This Row],[MOTIF]]="",0,Mat_Info[[#This Row],[MONTANT HTVA REALISE]])</f>
        <v>0</v>
      </c>
      <c r="J202" s="32"/>
      <c r="L202" s="55">
        <f t="shared" si="3"/>
        <v>0</v>
      </c>
    </row>
    <row r="203" spans="1:12" ht="15.75" thickBot="1">
      <c r="A203" s="204" t="str">
        <f>IF(ISBLANK(Mat_Info[[#This Row],[DATE]]),"",ROW(Mat_Info[[#This Row],[NUM]])-ROW($A$19))</f>
        <v/>
      </c>
      <c r="B203" s="33"/>
      <c r="C203" s="98"/>
      <c r="D203" s="99"/>
      <c r="E203" s="98"/>
      <c r="F203" s="95"/>
      <c r="G203" s="27"/>
      <c r="H203" s="105"/>
      <c r="I203" s="111">
        <f>IF(Mat_Info[[#This Row],[MOTIF]]="",0,Mat_Info[[#This Row],[MONTANT HTVA REALISE]])</f>
        <v>0</v>
      </c>
      <c r="J203" s="32"/>
      <c r="L203" s="55">
        <f t="shared" si="3"/>
        <v>0</v>
      </c>
    </row>
    <row r="204" spans="1:12" ht="15.75" thickBot="1">
      <c r="A204" s="204" t="str">
        <f>IF(ISBLANK(Mat_Info[[#This Row],[DATE]]),"",ROW(Mat_Info[[#This Row],[NUM]])-ROW($A$19))</f>
        <v/>
      </c>
      <c r="B204" s="33"/>
      <c r="C204" s="98"/>
      <c r="D204" s="99"/>
      <c r="E204" s="98"/>
      <c r="F204" s="95"/>
      <c r="G204" s="27"/>
      <c r="H204" s="105"/>
      <c r="I204" s="111">
        <f>IF(Mat_Info[[#This Row],[MOTIF]]="",0,Mat_Info[[#This Row],[MONTANT HTVA REALISE]])</f>
        <v>0</v>
      </c>
      <c r="J204" s="32"/>
      <c r="L204" s="55">
        <f t="shared" si="3"/>
        <v>0</v>
      </c>
    </row>
    <row r="205" spans="1:12" ht="15.75" thickBot="1">
      <c r="A205" s="204" t="str">
        <f>IF(ISBLANK(Mat_Info[[#This Row],[DATE]]),"",ROW(Mat_Info[[#This Row],[NUM]])-ROW($A$19))</f>
        <v/>
      </c>
      <c r="B205" s="33"/>
      <c r="C205" s="98"/>
      <c r="D205" s="99"/>
      <c r="E205" s="98"/>
      <c r="F205" s="95"/>
      <c r="G205" s="27"/>
      <c r="H205" s="105"/>
      <c r="I205" s="111">
        <f>IF(Mat_Info[[#This Row],[MOTIF]]="",0,Mat_Info[[#This Row],[MONTANT HTVA REALISE]])</f>
        <v>0</v>
      </c>
      <c r="J205" s="32"/>
      <c r="L205" s="55">
        <f t="shared" si="3"/>
        <v>0</v>
      </c>
    </row>
    <row r="206" spans="1:12" ht="15.75" thickBot="1">
      <c r="A206" s="204" t="str">
        <f>IF(ISBLANK(Mat_Info[[#This Row],[DATE]]),"",ROW(Mat_Info[[#This Row],[NUM]])-ROW($A$19))</f>
        <v/>
      </c>
      <c r="B206" s="33"/>
      <c r="C206" s="98"/>
      <c r="D206" s="99"/>
      <c r="E206" s="98"/>
      <c r="F206" s="95"/>
      <c r="G206" s="27"/>
      <c r="H206" s="105"/>
      <c r="I206" s="111">
        <f>IF(Mat_Info[[#This Row],[MOTIF]]="",0,Mat_Info[[#This Row],[MONTANT HTVA REALISE]])</f>
        <v>0</v>
      </c>
      <c r="J206" s="32"/>
      <c r="L206" s="55">
        <f t="shared" si="3"/>
        <v>0</v>
      </c>
    </row>
    <row r="207" spans="1:12" ht="15.75" thickBot="1">
      <c r="A207" s="204" t="str">
        <f>IF(ISBLANK(Mat_Info[[#This Row],[DATE]]),"",ROW(Mat_Info[[#This Row],[NUM]])-ROW($A$19))</f>
        <v/>
      </c>
      <c r="B207" s="33"/>
      <c r="C207" s="98"/>
      <c r="D207" s="99"/>
      <c r="E207" s="98"/>
      <c r="F207" s="95"/>
      <c r="G207" s="27"/>
      <c r="H207" s="105"/>
      <c r="I207" s="111">
        <f>IF(Mat_Info[[#This Row],[MOTIF]]="",0,Mat_Info[[#This Row],[MONTANT HTVA REALISE]])</f>
        <v>0</v>
      </c>
      <c r="J207" s="32"/>
      <c r="L207" s="55">
        <f t="shared" si="3"/>
        <v>0</v>
      </c>
    </row>
    <row r="208" spans="1:12" ht="15.75" thickBot="1">
      <c r="A208" s="204" t="str">
        <f>IF(ISBLANK(Mat_Info[[#This Row],[DATE]]),"",ROW(Mat_Info[[#This Row],[NUM]])-ROW($A$19))</f>
        <v/>
      </c>
      <c r="B208" s="33"/>
      <c r="C208" s="98"/>
      <c r="D208" s="99"/>
      <c r="E208" s="98"/>
      <c r="F208" s="95"/>
      <c r="G208" s="27"/>
      <c r="H208" s="105"/>
      <c r="I208" s="111">
        <f>IF(Mat_Info[[#This Row],[MOTIF]]="",0,Mat_Info[[#This Row],[MONTANT HTVA REALISE]])</f>
        <v>0</v>
      </c>
      <c r="J208" s="32"/>
      <c r="L208" s="55">
        <f t="shared" si="3"/>
        <v>0</v>
      </c>
    </row>
    <row r="209" spans="1:12" ht="15.75" thickBot="1">
      <c r="A209" s="204" t="str">
        <f>IF(ISBLANK(Mat_Info[[#This Row],[DATE]]),"",ROW(Mat_Info[[#This Row],[NUM]])-ROW($A$19))</f>
        <v/>
      </c>
      <c r="B209" s="33"/>
      <c r="C209" s="98"/>
      <c r="D209" s="99"/>
      <c r="E209" s="98"/>
      <c r="F209" s="95"/>
      <c r="G209" s="27"/>
      <c r="H209" s="105"/>
      <c r="I209" s="111">
        <f>IF(Mat_Info[[#This Row],[MOTIF]]="",0,Mat_Info[[#This Row],[MONTANT HTVA REALISE]])</f>
        <v>0</v>
      </c>
      <c r="J209" s="32"/>
      <c r="L209" s="55">
        <f t="shared" si="3"/>
        <v>0</v>
      </c>
    </row>
    <row r="210" spans="1:12" ht="15.75" thickBot="1">
      <c r="A210" s="204" t="str">
        <f>IF(ISBLANK(Mat_Info[[#This Row],[DATE]]),"",ROW(Mat_Info[[#This Row],[NUM]])-ROW($A$19))</f>
        <v/>
      </c>
      <c r="B210" s="33"/>
      <c r="C210" s="98"/>
      <c r="D210" s="99"/>
      <c r="E210" s="98"/>
      <c r="F210" s="95"/>
      <c r="G210" s="27"/>
      <c r="H210" s="105"/>
      <c r="I210" s="111">
        <f>IF(Mat_Info[[#This Row],[MOTIF]]="",0,Mat_Info[[#This Row],[MONTANT HTVA REALISE]])</f>
        <v>0</v>
      </c>
      <c r="J210" s="32"/>
      <c r="L210" s="55">
        <f t="shared" si="3"/>
        <v>0</v>
      </c>
    </row>
    <row r="211" spans="1:12" ht="15.75" thickBot="1">
      <c r="A211" s="204" t="str">
        <f>IF(ISBLANK(Mat_Info[[#This Row],[DATE]]),"",ROW(Mat_Info[[#This Row],[NUM]])-ROW($A$19))</f>
        <v/>
      </c>
      <c r="B211" s="33"/>
      <c r="C211" s="98"/>
      <c r="D211" s="99"/>
      <c r="E211" s="98"/>
      <c r="F211" s="95"/>
      <c r="G211" s="27"/>
      <c r="H211" s="105"/>
      <c r="I211" s="111">
        <f>IF(Mat_Info[[#This Row],[MOTIF]]="",0,Mat_Info[[#This Row],[MONTANT HTVA REALISE]])</f>
        <v>0</v>
      </c>
      <c r="J211" s="32"/>
      <c r="L211" s="55">
        <f t="shared" si="3"/>
        <v>0</v>
      </c>
    </row>
    <row r="212" spans="1:12" ht="15.75" thickBot="1">
      <c r="A212" s="204" t="str">
        <f>IF(ISBLANK(Mat_Info[[#This Row],[DATE]]),"",ROW(Mat_Info[[#This Row],[NUM]])-ROW($A$19))</f>
        <v/>
      </c>
      <c r="B212" s="33"/>
      <c r="C212" s="98"/>
      <c r="D212" s="99"/>
      <c r="E212" s="98"/>
      <c r="F212" s="95"/>
      <c r="G212" s="27"/>
      <c r="H212" s="105"/>
      <c r="I212" s="111">
        <f>IF(Mat_Info[[#This Row],[MOTIF]]="",0,Mat_Info[[#This Row],[MONTANT HTVA REALISE]])</f>
        <v>0</v>
      </c>
      <c r="J212" s="32"/>
      <c r="L212" s="55">
        <f t="shared" si="3"/>
        <v>0</v>
      </c>
    </row>
    <row r="213" spans="1:12" ht="15.75" thickBot="1">
      <c r="A213" s="204" t="str">
        <f>IF(ISBLANK(Mat_Info[[#This Row],[DATE]]),"",ROW(Mat_Info[[#This Row],[NUM]])-ROW($A$19))</f>
        <v/>
      </c>
      <c r="B213" s="33"/>
      <c r="C213" s="98"/>
      <c r="D213" s="99"/>
      <c r="E213" s="98"/>
      <c r="F213" s="95"/>
      <c r="G213" s="27"/>
      <c r="H213" s="105"/>
      <c r="I213" s="111">
        <f>IF(Mat_Info[[#This Row],[MOTIF]]="",0,Mat_Info[[#This Row],[MONTANT HTVA REALISE]])</f>
        <v>0</v>
      </c>
      <c r="J213" s="32"/>
      <c r="L213" s="55">
        <f t="shared" si="3"/>
        <v>0</v>
      </c>
    </row>
    <row r="214" spans="1:12" ht="15.75" thickBot="1">
      <c r="A214" s="204" t="str">
        <f>IF(ISBLANK(Mat_Info[[#This Row],[DATE]]),"",ROW(Mat_Info[[#This Row],[NUM]])-ROW($A$19))</f>
        <v/>
      </c>
      <c r="B214" s="33"/>
      <c r="C214" s="98"/>
      <c r="D214" s="99"/>
      <c r="E214" s="98"/>
      <c r="F214" s="95"/>
      <c r="G214" s="27"/>
      <c r="H214" s="105"/>
      <c r="I214" s="111">
        <f>IF(Mat_Info[[#This Row],[MOTIF]]="",0,Mat_Info[[#This Row],[MONTANT HTVA REALISE]])</f>
        <v>0</v>
      </c>
      <c r="J214" s="32"/>
      <c r="L214" s="55">
        <f t="shared" si="3"/>
        <v>0</v>
      </c>
    </row>
    <row r="215" spans="1:12" ht="15.75" thickBot="1">
      <c r="A215" s="204" t="str">
        <f>IF(ISBLANK(Mat_Info[[#This Row],[DATE]]),"",ROW(Mat_Info[[#This Row],[NUM]])-ROW($A$19))</f>
        <v/>
      </c>
      <c r="B215" s="33"/>
      <c r="C215" s="98"/>
      <c r="D215" s="99"/>
      <c r="E215" s="98"/>
      <c r="F215" s="95"/>
      <c r="G215" s="27"/>
      <c r="H215" s="105"/>
      <c r="I215" s="111">
        <f>IF(Mat_Info[[#This Row],[MOTIF]]="",0,Mat_Info[[#This Row],[MONTANT HTVA REALISE]])</f>
        <v>0</v>
      </c>
      <c r="J215" s="32"/>
      <c r="L215" s="55">
        <f t="shared" ref="L215:L278" si="4">+F215-I215</f>
        <v>0</v>
      </c>
    </row>
    <row r="216" spans="1:12" ht="15.75" thickBot="1">
      <c r="A216" s="204" t="str">
        <f>IF(ISBLANK(Mat_Info[[#This Row],[DATE]]),"",ROW(Mat_Info[[#This Row],[NUM]])-ROW($A$19))</f>
        <v/>
      </c>
      <c r="B216" s="33"/>
      <c r="C216" s="98"/>
      <c r="D216" s="99"/>
      <c r="E216" s="98"/>
      <c r="F216" s="95"/>
      <c r="G216" s="27"/>
      <c r="H216" s="105"/>
      <c r="I216" s="111">
        <f>IF(Mat_Info[[#This Row],[MOTIF]]="",0,Mat_Info[[#This Row],[MONTANT HTVA REALISE]])</f>
        <v>0</v>
      </c>
      <c r="J216" s="32"/>
      <c r="L216" s="55">
        <f t="shared" si="4"/>
        <v>0</v>
      </c>
    </row>
    <row r="217" spans="1:12" ht="15.75" thickBot="1">
      <c r="A217" s="204" t="str">
        <f>IF(ISBLANK(Mat_Info[[#This Row],[DATE]]),"",ROW(Mat_Info[[#This Row],[NUM]])-ROW($A$19))</f>
        <v/>
      </c>
      <c r="B217" s="33"/>
      <c r="C217" s="98"/>
      <c r="D217" s="99"/>
      <c r="E217" s="98"/>
      <c r="F217" s="95"/>
      <c r="G217" s="27"/>
      <c r="H217" s="105"/>
      <c r="I217" s="111">
        <f>IF(Mat_Info[[#This Row],[MOTIF]]="",0,Mat_Info[[#This Row],[MONTANT HTVA REALISE]])</f>
        <v>0</v>
      </c>
      <c r="J217" s="32"/>
      <c r="L217" s="55">
        <f t="shared" si="4"/>
        <v>0</v>
      </c>
    </row>
    <row r="218" spans="1:12" ht="15.75" thickBot="1">
      <c r="A218" s="204" t="str">
        <f>IF(ISBLANK(Mat_Info[[#This Row],[DATE]]),"",ROW(Mat_Info[[#This Row],[NUM]])-ROW($A$19))</f>
        <v/>
      </c>
      <c r="B218" s="33"/>
      <c r="C218" s="98"/>
      <c r="D218" s="99"/>
      <c r="E218" s="98"/>
      <c r="F218" s="95"/>
      <c r="G218" s="27"/>
      <c r="H218" s="105"/>
      <c r="I218" s="111">
        <f>IF(Mat_Info[[#This Row],[MOTIF]]="",0,Mat_Info[[#This Row],[MONTANT HTVA REALISE]])</f>
        <v>0</v>
      </c>
      <c r="J218" s="32"/>
      <c r="L218" s="55">
        <f t="shared" si="4"/>
        <v>0</v>
      </c>
    </row>
    <row r="219" spans="1:12" ht="15.75" thickBot="1">
      <c r="A219" s="204" t="str">
        <f>IF(ISBLANK(Mat_Info[[#This Row],[DATE]]),"",ROW(Mat_Info[[#This Row],[NUM]])-ROW($A$19))</f>
        <v/>
      </c>
      <c r="B219" s="33"/>
      <c r="C219" s="98"/>
      <c r="D219" s="99"/>
      <c r="E219" s="98"/>
      <c r="F219" s="95"/>
      <c r="G219" s="27"/>
      <c r="H219" s="105"/>
      <c r="I219" s="111">
        <f>IF(Mat_Info[[#This Row],[MOTIF]]="",0,Mat_Info[[#This Row],[MONTANT HTVA REALISE]])</f>
        <v>0</v>
      </c>
      <c r="J219" s="32"/>
      <c r="L219" s="55">
        <f t="shared" si="4"/>
        <v>0</v>
      </c>
    </row>
    <row r="220" spans="1:12" ht="15.75" thickBot="1">
      <c r="A220" s="204" t="str">
        <f>IF(ISBLANK(Mat_Info[[#This Row],[DATE]]),"",ROW(Mat_Info[[#This Row],[NUM]])-ROW($A$19))</f>
        <v/>
      </c>
      <c r="B220" s="33"/>
      <c r="C220" s="98"/>
      <c r="D220" s="99"/>
      <c r="E220" s="98"/>
      <c r="F220" s="95"/>
      <c r="G220" s="27"/>
      <c r="H220" s="105"/>
      <c r="I220" s="111">
        <f>IF(Mat_Info[[#This Row],[MOTIF]]="",0,Mat_Info[[#This Row],[MONTANT HTVA REALISE]])</f>
        <v>0</v>
      </c>
      <c r="J220" s="32"/>
      <c r="L220" s="55">
        <f t="shared" si="4"/>
        <v>0</v>
      </c>
    </row>
    <row r="221" spans="1:12" ht="15.75" thickBot="1">
      <c r="A221" s="204" t="str">
        <f>IF(ISBLANK(Mat_Info[[#This Row],[DATE]]),"",ROW(Mat_Info[[#This Row],[NUM]])-ROW($A$19))</f>
        <v/>
      </c>
      <c r="B221" s="33"/>
      <c r="C221" s="98"/>
      <c r="D221" s="99"/>
      <c r="E221" s="98"/>
      <c r="F221" s="95"/>
      <c r="G221" s="27"/>
      <c r="H221" s="105"/>
      <c r="I221" s="111">
        <f>IF(Mat_Info[[#This Row],[MOTIF]]="",0,Mat_Info[[#This Row],[MONTANT HTVA REALISE]])</f>
        <v>0</v>
      </c>
      <c r="J221" s="32"/>
      <c r="L221" s="55">
        <f t="shared" si="4"/>
        <v>0</v>
      </c>
    </row>
    <row r="222" spans="1:12" ht="15.75" thickBot="1">
      <c r="A222" s="204" t="str">
        <f>IF(ISBLANK(Mat_Info[[#This Row],[DATE]]),"",ROW(Mat_Info[[#This Row],[NUM]])-ROW($A$19))</f>
        <v/>
      </c>
      <c r="B222" s="33"/>
      <c r="C222" s="98"/>
      <c r="D222" s="99"/>
      <c r="E222" s="98"/>
      <c r="F222" s="95"/>
      <c r="G222" s="27"/>
      <c r="H222" s="105"/>
      <c r="I222" s="111">
        <f>IF(Mat_Info[[#This Row],[MOTIF]]="",0,Mat_Info[[#This Row],[MONTANT HTVA REALISE]])</f>
        <v>0</v>
      </c>
      <c r="J222" s="32"/>
      <c r="L222" s="55">
        <f t="shared" si="4"/>
        <v>0</v>
      </c>
    </row>
    <row r="223" spans="1:12" ht="15.75" thickBot="1">
      <c r="A223" s="204" t="str">
        <f>IF(ISBLANK(Mat_Info[[#This Row],[DATE]]),"",ROW(Mat_Info[[#This Row],[NUM]])-ROW($A$19))</f>
        <v/>
      </c>
      <c r="B223" s="33"/>
      <c r="C223" s="98"/>
      <c r="D223" s="99"/>
      <c r="E223" s="98"/>
      <c r="F223" s="95"/>
      <c r="G223" s="27"/>
      <c r="H223" s="105"/>
      <c r="I223" s="111">
        <f>IF(Mat_Info[[#This Row],[MOTIF]]="",0,Mat_Info[[#This Row],[MONTANT HTVA REALISE]])</f>
        <v>0</v>
      </c>
      <c r="J223" s="32"/>
      <c r="L223" s="55">
        <f t="shared" si="4"/>
        <v>0</v>
      </c>
    </row>
    <row r="224" spans="1:12" ht="15.75" thickBot="1">
      <c r="A224" s="204" t="str">
        <f>IF(ISBLANK(Mat_Info[[#This Row],[DATE]]),"",ROW(Mat_Info[[#This Row],[NUM]])-ROW($A$19))</f>
        <v/>
      </c>
      <c r="B224" s="33"/>
      <c r="C224" s="98"/>
      <c r="D224" s="99"/>
      <c r="E224" s="98"/>
      <c r="F224" s="95"/>
      <c r="G224" s="27"/>
      <c r="H224" s="105"/>
      <c r="I224" s="111">
        <f>IF(Mat_Info[[#This Row],[MOTIF]]="",0,Mat_Info[[#This Row],[MONTANT HTVA REALISE]])</f>
        <v>0</v>
      </c>
      <c r="J224" s="32"/>
      <c r="L224" s="55">
        <f t="shared" si="4"/>
        <v>0</v>
      </c>
    </row>
    <row r="225" spans="1:12" ht="15.75" thickBot="1">
      <c r="A225" s="204" t="str">
        <f>IF(ISBLANK(Mat_Info[[#This Row],[DATE]]),"",ROW(Mat_Info[[#This Row],[NUM]])-ROW($A$19))</f>
        <v/>
      </c>
      <c r="B225" s="33"/>
      <c r="C225" s="98"/>
      <c r="D225" s="99"/>
      <c r="E225" s="98"/>
      <c r="F225" s="95"/>
      <c r="G225" s="27"/>
      <c r="H225" s="105"/>
      <c r="I225" s="111">
        <f>IF(Mat_Info[[#This Row],[MOTIF]]="",0,Mat_Info[[#This Row],[MONTANT HTVA REALISE]])</f>
        <v>0</v>
      </c>
      <c r="J225" s="32"/>
      <c r="L225" s="55">
        <f t="shared" si="4"/>
        <v>0</v>
      </c>
    </row>
    <row r="226" spans="1:12" ht="15.75" thickBot="1">
      <c r="A226" s="204" t="str">
        <f>IF(ISBLANK(Mat_Info[[#This Row],[DATE]]),"",ROW(Mat_Info[[#This Row],[NUM]])-ROW($A$19))</f>
        <v/>
      </c>
      <c r="B226" s="33"/>
      <c r="C226" s="98"/>
      <c r="D226" s="99"/>
      <c r="E226" s="98"/>
      <c r="F226" s="95"/>
      <c r="G226" s="27"/>
      <c r="H226" s="105"/>
      <c r="I226" s="111">
        <f>IF(Mat_Info[[#This Row],[MOTIF]]="",0,Mat_Info[[#This Row],[MONTANT HTVA REALISE]])</f>
        <v>0</v>
      </c>
      <c r="J226" s="32"/>
      <c r="L226" s="55">
        <f t="shared" si="4"/>
        <v>0</v>
      </c>
    </row>
    <row r="227" spans="1:12" ht="15.75" thickBot="1">
      <c r="A227" s="204" t="str">
        <f>IF(ISBLANK(Mat_Info[[#This Row],[DATE]]),"",ROW(Mat_Info[[#This Row],[NUM]])-ROW($A$19))</f>
        <v/>
      </c>
      <c r="B227" s="33"/>
      <c r="C227" s="98"/>
      <c r="D227" s="99"/>
      <c r="E227" s="98"/>
      <c r="F227" s="95"/>
      <c r="G227" s="27"/>
      <c r="H227" s="105"/>
      <c r="I227" s="111">
        <f>IF(Mat_Info[[#This Row],[MOTIF]]="",0,Mat_Info[[#This Row],[MONTANT HTVA REALISE]])</f>
        <v>0</v>
      </c>
      <c r="J227" s="32"/>
      <c r="L227" s="55">
        <f t="shared" si="4"/>
        <v>0</v>
      </c>
    </row>
    <row r="228" spans="1:12" ht="15.75" thickBot="1">
      <c r="A228" s="204" t="str">
        <f>IF(ISBLANK(Mat_Info[[#This Row],[DATE]]),"",ROW(Mat_Info[[#This Row],[NUM]])-ROW($A$19))</f>
        <v/>
      </c>
      <c r="B228" s="33"/>
      <c r="C228" s="98"/>
      <c r="D228" s="99"/>
      <c r="E228" s="98"/>
      <c r="F228" s="95"/>
      <c r="G228" s="27"/>
      <c r="H228" s="105"/>
      <c r="I228" s="111">
        <f>IF(Mat_Info[[#This Row],[MOTIF]]="",0,Mat_Info[[#This Row],[MONTANT HTVA REALISE]])</f>
        <v>0</v>
      </c>
      <c r="J228" s="32"/>
      <c r="L228" s="55">
        <f t="shared" si="4"/>
        <v>0</v>
      </c>
    </row>
    <row r="229" spans="1:12" ht="15.75" thickBot="1">
      <c r="A229" s="204" t="str">
        <f>IF(ISBLANK(Mat_Info[[#This Row],[DATE]]),"",ROW(Mat_Info[[#This Row],[NUM]])-ROW($A$19))</f>
        <v/>
      </c>
      <c r="B229" s="33"/>
      <c r="C229" s="98"/>
      <c r="D229" s="99"/>
      <c r="E229" s="98"/>
      <c r="F229" s="95"/>
      <c r="G229" s="27"/>
      <c r="H229" s="105"/>
      <c r="I229" s="111">
        <f>IF(Mat_Info[[#This Row],[MOTIF]]="",0,Mat_Info[[#This Row],[MONTANT HTVA REALISE]])</f>
        <v>0</v>
      </c>
      <c r="J229" s="32"/>
      <c r="L229" s="55">
        <f t="shared" si="4"/>
        <v>0</v>
      </c>
    </row>
    <row r="230" spans="1:12" ht="15.75" thickBot="1">
      <c r="A230" s="204" t="str">
        <f>IF(ISBLANK(Mat_Info[[#This Row],[DATE]]),"",ROW(Mat_Info[[#This Row],[NUM]])-ROW($A$19))</f>
        <v/>
      </c>
      <c r="B230" s="33"/>
      <c r="C230" s="98"/>
      <c r="D230" s="99"/>
      <c r="E230" s="98"/>
      <c r="F230" s="95"/>
      <c r="G230" s="27"/>
      <c r="H230" s="105"/>
      <c r="I230" s="111">
        <f>IF(Mat_Info[[#This Row],[MOTIF]]="",0,Mat_Info[[#This Row],[MONTANT HTVA REALISE]])</f>
        <v>0</v>
      </c>
      <c r="J230" s="32"/>
      <c r="L230" s="55">
        <f t="shared" si="4"/>
        <v>0</v>
      </c>
    </row>
    <row r="231" spans="1:12" ht="15.75" thickBot="1">
      <c r="A231" s="204" t="str">
        <f>IF(ISBLANK(Mat_Info[[#This Row],[DATE]]),"",ROW(Mat_Info[[#This Row],[NUM]])-ROW($A$19))</f>
        <v/>
      </c>
      <c r="B231" s="33"/>
      <c r="C231" s="98"/>
      <c r="D231" s="99"/>
      <c r="E231" s="98"/>
      <c r="F231" s="95"/>
      <c r="G231" s="27"/>
      <c r="H231" s="105"/>
      <c r="I231" s="111">
        <f>IF(Mat_Info[[#This Row],[MOTIF]]="",0,Mat_Info[[#This Row],[MONTANT HTVA REALISE]])</f>
        <v>0</v>
      </c>
      <c r="J231" s="32"/>
      <c r="L231" s="55">
        <f t="shared" si="4"/>
        <v>0</v>
      </c>
    </row>
    <row r="232" spans="1:12" ht="15.75" thickBot="1">
      <c r="A232" s="204" t="str">
        <f>IF(ISBLANK(Mat_Info[[#This Row],[DATE]]),"",ROW(Mat_Info[[#This Row],[NUM]])-ROW($A$19))</f>
        <v/>
      </c>
      <c r="B232" s="33"/>
      <c r="C232" s="98"/>
      <c r="D232" s="99"/>
      <c r="E232" s="98"/>
      <c r="F232" s="95"/>
      <c r="G232" s="27"/>
      <c r="H232" s="105"/>
      <c r="I232" s="111">
        <f>IF(Mat_Info[[#This Row],[MOTIF]]="",0,Mat_Info[[#This Row],[MONTANT HTVA REALISE]])</f>
        <v>0</v>
      </c>
      <c r="J232" s="32"/>
      <c r="L232" s="55">
        <f t="shared" si="4"/>
        <v>0</v>
      </c>
    </row>
    <row r="233" spans="1:12" ht="15.75" thickBot="1">
      <c r="A233" s="204" t="str">
        <f>IF(ISBLANK(Mat_Info[[#This Row],[DATE]]),"",ROW(Mat_Info[[#This Row],[NUM]])-ROW($A$19))</f>
        <v/>
      </c>
      <c r="B233" s="33"/>
      <c r="C233" s="98"/>
      <c r="D233" s="99"/>
      <c r="E233" s="98"/>
      <c r="F233" s="95"/>
      <c r="G233" s="27"/>
      <c r="H233" s="105"/>
      <c r="I233" s="111">
        <f>IF(Mat_Info[[#This Row],[MOTIF]]="",0,Mat_Info[[#This Row],[MONTANT HTVA REALISE]])</f>
        <v>0</v>
      </c>
      <c r="J233" s="32"/>
      <c r="L233" s="55">
        <f t="shared" si="4"/>
        <v>0</v>
      </c>
    </row>
    <row r="234" spans="1:12" ht="15.75" thickBot="1">
      <c r="A234" s="204" t="str">
        <f>IF(ISBLANK(Mat_Info[[#This Row],[DATE]]),"",ROW(Mat_Info[[#This Row],[NUM]])-ROW($A$19))</f>
        <v/>
      </c>
      <c r="B234" s="33"/>
      <c r="C234" s="98"/>
      <c r="D234" s="99"/>
      <c r="E234" s="98"/>
      <c r="F234" s="95"/>
      <c r="G234" s="27"/>
      <c r="H234" s="105"/>
      <c r="I234" s="111">
        <f>IF(Mat_Info[[#This Row],[MOTIF]]="",0,Mat_Info[[#This Row],[MONTANT HTVA REALISE]])</f>
        <v>0</v>
      </c>
      <c r="J234" s="32"/>
      <c r="L234" s="55">
        <f t="shared" si="4"/>
        <v>0</v>
      </c>
    </row>
    <row r="235" spans="1:12" ht="15.75" thickBot="1">
      <c r="A235" s="204" t="str">
        <f>IF(ISBLANK(Mat_Info[[#This Row],[DATE]]),"",ROW(Mat_Info[[#This Row],[NUM]])-ROW($A$19))</f>
        <v/>
      </c>
      <c r="B235" s="33"/>
      <c r="C235" s="98"/>
      <c r="D235" s="99"/>
      <c r="E235" s="98"/>
      <c r="F235" s="95"/>
      <c r="G235" s="27"/>
      <c r="H235" s="105"/>
      <c r="I235" s="111">
        <f>IF(Mat_Info[[#This Row],[MOTIF]]="",0,Mat_Info[[#This Row],[MONTANT HTVA REALISE]])</f>
        <v>0</v>
      </c>
      <c r="J235" s="32"/>
      <c r="L235" s="55">
        <f t="shared" si="4"/>
        <v>0</v>
      </c>
    </row>
    <row r="236" spans="1:12" ht="15.75" thickBot="1">
      <c r="A236" s="204" t="str">
        <f>IF(ISBLANK(Mat_Info[[#This Row],[DATE]]),"",ROW(Mat_Info[[#This Row],[NUM]])-ROW($A$19))</f>
        <v/>
      </c>
      <c r="B236" s="33"/>
      <c r="C236" s="98"/>
      <c r="D236" s="99"/>
      <c r="E236" s="98"/>
      <c r="F236" s="95"/>
      <c r="G236" s="27"/>
      <c r="H236" s="105"/>
      <c r="I236" s="111">
        <f>IF(Mat_Info[[#This Row],[MOTIF]]="",0,Mat_Info[[#This Row],[MONTANT HTVA REALISE]])</f>
        <v>0</v>
      </c>
      <c r="J236" s="32"/>
      <c r="L236" s="55">
        <f t="shared" si="4"/>
        <v>0</v>
      </c>
    </row>
    <row r="237" spans="1:12" ht="15.75" thickBot="1">
      <c r="A237" s="204" t="str">
        <f>IF(ISBLANK(Mat_Info[[#This Row],[DATE]]),"",ROW(Mat_Info[[#This Row],[NUM]])-ROW($A$19))</f>
        <v/>
      </c>
      <c r="B237" s="33"/>
      <c r="C237" s="98"/>
      <c r="D237" s="99"/>
      <c r="E237" s="98"/>
      <c r="F237" s="95"/>
      <c r="G237" s="27"/>
      <c r="H237" s="105"/>
      <c r="I237" s="111">
        <f>IF(Mat_Info[[#This Row],[MOTIF]]="",0,Mat_Info[[#This Row],[MONTANT HTVA REALISE]])</f>
        <v>0</v>
      </c>
      <c r="J237" s="32"/>
      <c r="L237" s="55">
        <f t="shared" si="4"/>
        <v>0</v>
      </c>
    </row>
    <row r="238" spans="1:12" ht="15.75" thickBot="1">
      <c r="A238" s="204" t="str">
        <f>IF(ISBLANK(Mat_Info[[#This Row],[DATE]]),"",ROW(Mat_Info[[#This Row],[NUM]])-ROW($A$19))</f>
        <v/>
      </c>
      <c r="B238" s="33"/>
      <c r="C238" s="98"/>
      <c r="D238" s="99"/>
      <c r="E238" s="98"/>
      <c r="F238" s="95"/>
      <c r="G238" s="27"/>
      <c r="H238" s="105"/>
      <c r="I238" s="111">
        <f>IF(Mat_Info[[#This Row],[MOTIF]]="",0,Mat_Info[[#This Row],[MONTANT HTVA REALISE]])</f>
        <v>0</v>
      </c>
      <c r="J238" s="32"/>
      <c r="L238" s="55">
        <f t="shared" si="4"/>
        <v>0</v>
      </c>
    </row>
    <row r="239" spans="1:12" ht="15.75" thickBot="1">
      <c r="A239" s="204" t="str">
        <f>IF(ISBLANK(Mat_Info[[#This Row],[DATE]]),"",ROW(Mat_Info[[#This Row],[NUM]])-ROW($A$19))</f>
        <v/>
      </c>
      <c r="B239" s="33"/>
      <c r="C239" s="98"/>
      <c r="D239" s="99"/>
      <c r="E239" s="98"/>
      <c r="F239" s="95"/>
      <c r="G239" s="27"/>
      <c r="H239" s="105"/>
      <c r="I239" s="111">
        <f>IF(Mat_Info[[#This Row],[MOTIF]]="",0,Mat_Info[[#This Row],[MONTANT HTVA REALISE]])</f>
        <v>0</v>
      </c>
      <c r="J239" s="32"/>
      <c r="L239" s="55">
        <f t="shared" si="4"/>
        <v>0</v>
      </c>
    </row>
    <row r="240" spans="1:12" ht="15.75" thickBot="1">
      <c r="A240" s="204" t="str">
        <f>IF(ISBLANK(Mat_Info[[#This Row],[DATE]]),"",ROW(Mat_Info[[#This Row],[NUM]])-ROW($A$19))</f>
        <v/>
      </c>
      <c r="B240" s="33"/>
      <c r="C240" s="98"/>
      <c r="D240" s="99"/>
      <c r="E240" s="98"/>
      <c r="F240" s="95"/>
      <c r="G240" s="27"/>
      <c r="H240" s="105"/>
      <c r="I240" s="111">
        <f>IF(Mat_Info[[#This Row],[MOTIF]]="",0,Mat_Info[[#This Row],[MONTANT HTVA REALISE]])</f>
        <v>0</v>
      </c>
      <c r="J240" s="32"/>
      <c r="L240" s="55">
        <f t="shared" si="4"/>
        <v>0</v>
      </c>
    </row>
    <row r="241" spans="1:12" ht="15.75" thickBot="1">
      <c r="A241" s="204" t="str">
        <f>IF(ISBLANK(Mat_Info[[#This Row],[DATE]]),"",ROW(Mat_Info[[#This Row],[NUM]])-ROW($A$19))</f>
        <v/>
      </c>
      <c r="B241" s="33"/>
      <c r="C241" s="98"/>
      <c r="D241" s="99"/>
      <c r="E241" s="98"/>
      <c r="F241" s="95"/>
      <c r="G241" s="27"/>
      <c r="H241" s="105"/>
      <c r="I241" s="111">
        <f>IF(Mat_Info[[#This Row],[MOTIF]]="",0,Mat_Info[[#This Row],[MONTANT HTVA REALISE]])</f>
        <v>0</v>
      </c>
      <c r="J241" s="32"/>
      <c r="L241" s="55">
        <f t="shared" si="4"/>
        <v>0</v>
      </c>
    </row>
    <row r="242" spans="1:12" ht="15.75" thickBot="1">
      <c r="A242" s="204" t="str">
        <f>IF(ISBLANK(Mat_Info[[#This Row],[DATE]]),"",ROW(Mat_Info[[#This Row],[NUM]])-ROW($A$19))</f>
        <v/>
      </c>
      <c r="B242" s="33"/>
      <c r="C242" s="98"/>
      <c r="D242" s="99"/>
      <c r="E242" s="98"/>
      <c r="F242" s="95"/>
      <c r="G242" s="27"/>
      <c r="H242" s="105"/>
      <c r="I242" s="111">
        <f>IF(Mat_Info[[#This Row],[MOTIF]]="",0,Mat_Info[[#This Row],[MONTANT HTVA REALISE]])</f>
        <v>0</v>
      </c>
      <c r="J242" s="32"/>
      <c r="L242" s="55">
        <f t="shared" si="4"/>
        <v>0</v>
      </c>
    </row>
    <row r="243" spans="1:12" ht="15.75" thickBot="1">
      <c r="A243" s="204" t="str">
        <f>IF(ISBLANK(Mat_Info[[#This Row],[DATE]]),"",ROW(Mat_Info[[#This Row],[NUM]])-ROW($A$19))</f>
        <v/>
      </c>
      <c r="B243" s="33"/>
      <c r="C243" s="98"/>
      <c r="D243" s="99"/>
      <c r="E243" s="98"/>
      <c r="F243" s="95"/>
      <c r="G243" s="27"/>
      <c r="H243" s="105"/>
      <c r="I243" s="111">
        <f>IF(Mat_Info[[#This Row],[MOTIF]]="",0,Mat_Info[[#This Row],[MONTANT HTVA REALISE]])</f>
        <v>0</v>
      </c>
      <c r="J243" s="32"/>
      <c r="L243" s="55">
        <f t="shared" si="4"/>
        <v>0</v>
      </c>
    </row>
    <row r="244" spans="1:12" ht="15.75" thickBot="1">
      <c r="A244" s="204" t="str">
        <f>IF(ISBLANK(Mat_Info[[#This Row],[DATE]]),"",ROW(Mat_Info[[#This Row],[NUM]])-ROW($A$19))</f>
        <v/>
      </c>
      <c r="B244" s="33"/>
      <c r="C244" s="98"/>
      <c r="D244" s="99"/>
      <c r="E244" s="98"/>
      <c r="F244" s="95"/>
      <c r="G244" s="27"/>
      <c r="H244" s="105"/>
      <c r="I244" s="111">
        <f>IF(Mat_Info[[#This Row],[MOTIF]]="",0,Mat_Info[[#This Row],[MONTANT HTVA REALISE]])</f>
        <v>0</v>
      </c>
      <c r="J244" s="32"/>
      <c r="L244" s="55">
        <f t="shared" si="4"/>
        <v>0</v>
      </c>
    </row>
    <row r="245" spans="1:12" ht="15.75" thickBot="1">
      <c r="A245" s="204" t="str">
        <f>IF(ISBLANK(Mat_Info[[#This Row],[DATE]]),"",ROW(Mat_Info[[#This Row],[NUM]])-ROW($A$19))</f>
        <v/>
      </c>
      <c r="B245" s="33"/>
      <c r="C245" s="98"/>
      <c r="D245" s="99"/>
      <c r="E245" s="98"/>
      <c r="F245" s="95"/>
      <c r="G245" s="27"/>
      <c r="H245" s="105"/>
      <c r="I245" s="111">
        <f>IF(Mat_Info[[#This Row],[MOTIF]]="",0,Mat_Info[[#This Row],[MONTANT HTVA REALISE]])</f>
        <v>0</v>
      </c>
      <c r="J245" s="32"/>
      <c r="L245" s="55">
        <f t="shared" si="4"/>
        <v>0</v>
      </c>
    </row>
    <row r="246" spans="1:12" ht="15.75" thickBot="1">
      <c r="A246" s="204" t="str">
        <f>IF(ISBLANK(Mat_Info[[#This Row],[DATE]]),"",ROW(Mat_Info[[#This Row],[NUM]])-ROW($A$19))</f>
        <v/>
      </c>
      <c r="B246" s="33"/>
      <c r="C246" s="98"/>
      <c r="D246" s="99"/>
      <c r="E246" s="98"/>
      <c r="F246" s="95"/>
      <c r="G246" s="27"/>
      <c r="H246" s="105"/>
      <c r="I246" s="111">
        <f>IF(Mat_Info[[#This Row],[MOTIF]]="",0,Mat_Info[[#This Row],[MONTANT HTVA REALISE]])</f>
        <v>0</v>
      </c>
      <c r="J246" s="32"/>
      <c r="L246" s="55">
        <f t="shared" si="4"/>
        <v>0</v>
      </c>
    </row>
    <row r="247" spans="1:12" ht="15.75" thickBot="1">
      <c r="A247" s="204" t="str">
        <f>IF(ISBLANK(Mat_Info[[#This Row],[DATE]]),"",ROW(Mat_Info[[#This Row],[NUM]])-ROW($A$19))</f>
        <v/>
      </c>
      <c r="B247" s="33"/>
      <c r="C247" s="98"/>
      <c r="D247" s="99"/>
      <c r="E247" s="98"/>
      <c r="F247" s="95"/>
      <c r="G247" s="27"/>
      <c r="H247" s="105"/>
      <c r="I247" s="111">
        <f>IF(Mat_Info[[#This Row],[MOTIF]]="",0,Mat_Info[[#This Row],[MONTANT HTVA REALISE]])</f>
        <v>0</v>
      </c>
      <c r="J247" s="32"/>
      <c r="L247" s="55">
        <f t="shared" si="4"/>
        <v>0</v>
      </c>
    </row>
    <row r="248" spans="1:12" ht="15.75" thickBot="1">
      <c r="A248" s="204" t="str">
        <f>IF(ISBLANK(Mat_Info[[#This Row],[DATE]]),"",ROW(Mat_Info[[#This Row],[NUM]])-ROW($A$19))</f>
        <v/>
      </c>
      <c r="B248" s="33"/>
      <c r="C248" s="98"/>
      <c r="D248" s="99"/>
      <c r="E248" s="98"/>
      <c r="F248" s="95"/>
      <c r="G248" s="27"/>
      <c r="H248" s="105"/>
      <c r="I248" s="111">
        <f>IF(Mat_Info[[#This Row],[MOTIF]]="",0,Mat_Info[[#This Row],[MONTANT HTVA REALISE]])</f>
        <v>0</v>
      </c>
      <c r="J248" s="32"/>
      <c r="L248" s="55">
        <f t="shared" si="4"/>
        <v>0</v>
      </c>
    </row>
    <row r="249" spans="1:12" ht="15.75" thickBot="1">
      <c r="A249" s="204" t="str">
        <f>IF(ISBLANK(Mat_Info[[#This Row],[DATE]]),"",ROW(Mat_Info[[#This Row],[NUM]])-ROW($A$19))</f>
        <v/>
      </c>
      <c r="B249" s="33"/>
      <c r="C249" s="98"/>
      <c r="D249" s="99"/>
      <c r="E249" s="98"/>
      <c r="F249" s="95"/>
      <c r="G249" s="27"/>
      <c r="H249" s="105"/>
      <c r="I249" s="111">
        <f>IF(Mat_Info[[#This Row],[MOTIF]]="",0,Mat_Info[[#This Row],[MONTANT HTVA REALISE]])</f>
        <v>0</v>
      </c>
      <c r="J249" s="32"/>
      <c r="L249" s="55">
        <f t="shared" si="4"/>
        <v>0</v>
      </c>
    </row>
    <row r="250" spans="1:12" ht="15.75" thickBot="1">
      <c r="A250" s="204" t="str">
        <f>IF(ISBLANK(Mat_Info[[#This Row],[DATE]]),"",ROW(Mat_Info[[#This Row],[NUM]])-ROW($A$19))</f>
        <v/>
      </c>
      <c r="B250" s="33"/>
      <c r="C250" s="98"/>
      <c r="D250" s="99"/>
      <c r="E250" s="98"/>
      <c r="F250" s="95"/>
      <c r="G250" s="27"/>
      <c r="H250" s="105"/>
      <c r="I250" s="111">
        <f>IF(Mat_Info[[#This Row],[MOTIF]]="",0,Mat_Info[[#This Row],[MONTANT HTVA REALISE]])</f>
        <v>0</v>
      </c>
      <c r="J250" s="32"/>
      <c r="L250" s="55">
        <f t="shared" si="4"/>
        <v>0</v>
      </c>
    </row>
    <row r="251" spans="1:12" ht="15.75" thickBot="1">
      <c r="A251" s="204" t="str">
        <f>IF(ISBLANK(Mat_Info[[#This Row],[DATE]]),"",ROW(Mat_Info[[#This Row],[NUM]])-ROW($A$19))</f>
        <v/>
      </c>
      <c r="B251" s="33"/>
      <c r="C251" s="98"/>
      <c r="D251" s="99"/>
      <c r="E251" s="98"/>
      <c r="F251" s="95"/>
      <c r="G251" s="27"/>
      <c r="H251" s="105"/>
      <c r="I251" s="111">
        <f>IF(Mat_Info[[#This Row],[MOTIF]]="",0,Mat_Info[[#This Row],[MONTANT HTVA REALISE]])</f>
        <v>0</v>
      </c>
      <c r="J251" s="32"/>
      <c r="L251" s="55">
        <f t="shared" si="4"/>
        <v>0</v>
      </c>
    </row>
    <row r="252" spans="1:12" ht="15.75" thickBot="1">
      <c r="A252" s="204" t="str">
        <f>IF(ISBLANK(Mat_Info[[#This Row],[DATE]]),"",ROW(Mat_Info[[#This Row],[NUM]])-ROW($A$19))</f>
        <v/>
      </c>
      <c r="B252" s="33"/>
      <c r="C252" s="98"/>
      <c r="D252" s="99"/>
      <c r="E252" s="98"/>
      <c r="F252" s="95"/>
      <c r="G252" s="27"/>
      <c r="H252" s="105"/>
      <c r="I252" s="111">
        <f>IF(Mat_Info[[#This Row],[MOTIF]]="",0,Mat_Info[[#This Row],[MONTANT HTVA REALISE]])</f>
        <v>0</v>
      </c>
      <c r="J252" s="32"/>
      <c r="L252" s="55">
        <f t="shared" si="4"/>
        <v>0</v>
      </c>
    </row>
    <row r="253" spans="1:12" ht="15.75" thickBot="1">
      <c r="A253" s="204" t="str">
        <f>IF(ISBLANK(Mat_Info[[#This Row],[DATE]]),"",ROW(Mat_Info[[#This Row],[NUM]])-ROW($A$19))</f>
        <v/>
      </c>
      <c r="B253" s="33"/>
      <c r="C253" s="98"/>
      <c r="D253" s="99"/>
      <c r="E253" s="98"/>
      <c r="F253" s="95"/>
      <c r="G253" s="27"/>
      <c r="H253" s="105"/>
      <c r="I253" s="111">
        <f>IF(Mat_Info[[#This Row],[MOTIF]]="",0,Mat_Info[[#This Row],[MONTANT HTVA REALISE]])</f>
        <v>0</v>
      </c>
      <c r="J253" s="32"/>
      <c r="L253" s="55">
        <f t="shared" si="4"/>
        <v>0</v>
      </c>
    </row>
    <row r="254" spans="1:12" ht="15.75" thickBot="1">
      <c r="A254" s="204" t="str">
        <f>IF(ISBLANK(Mat_Info[[#This Row],[DATE]]),"",ROW(Mat_Info[[#This Row],[NUM]])-ROW($A$19))</f>
        <v/>
      </c>
      <c r="B254" s="33"/>
      <c r="C254" s="98"/>
      <c r="D254" s="99"/>
      <c r="E254" s="98"/>
      <c r="F254" s="95"/>
      <c r="G254" s="27"/>
      <c r="H254" s="105"/>
      <c r="I254" s="111">
        <f>IF(Mat_Info[[#This Row],[MOTIF]]="",0,Mat_Info[[#This Row],[MONTANT HTVA REALISE]])</f>
        <v>0</v>
      </c>
      <c r="J254" s="32"/>
      <c r="L254" s="55">
        <f t="shared" si="4"/>
        <v>0</v>
      </c>
    </row>
    <row r="255" spans="1:12" ht="15.75" thickBot="1">
      <c r="A255" s="204" t="str">
        <f>IF(ISBLANK(Mat_Info[[#This Row],[DATE]]),"",ROW(Mat_Info[[#This Row],[NUM]])-ROW($A$19))</f>
        <v/>
      </c>
      <c r="B255" s="33"/>
      <c r="C255" s="98"/>
      <c r="D255" s="99"/>
      <c r="E255" s="98"/>
      <c r="F255" s="95"/>
      <c r="G255" s="27"/>
      <c r="H255" s="105"/>
      <c r="I255" s="111">
        <f>IF(Mat_Info[[#This Row],[MOTIF]]="",0,Mat_Info[[#This Row],[MONTANT HTVA REALISE]])</f>
        <v>0</v>
      </c>
      <c r="J255" s="32"/>
      <c r="L255" s="55">
        <f t="shared" si="4"/>
        <v>0</v>
      </c>
    </row>
    <row r="256" spans="1:12" ht="15.75" thickBot="1">
      <c r="A256" s="204" t="str">
        <f>IF(ISBLANK(Mat_Info[[#This Row],[DATE]]),"",ROW(Mat_Info[[#This Row],[NUM]])-ROW($A$19))</f>
        <v/>
      </c>
      <c r="B256" s="33"/>
      <c r="C256" s="98"/>
      <c r="D256" s="99"/>
      <c r="E256" s="98"/>
      <c r="F256" s="95"/>
      <c r="G256" s="27"/>
      <c r="H256" s="105"/>
      <c r="I256" s="111">
        <f>IF(Mat_Info[[#This Row],[MOTIF]]="",0,Mat_Info[[#This Row],[MONTANT HTVA REALISE]])</f>
        <v>0</v>
      </c>
      <c r="J256" s="32"/>
      <c r="L256" s="55">
        <f t="shared" si="4"/>
        <v>0</v>
      </c>
    </row>
    <row r="257" spans="1:12" ht="15.75" thickBot="1">
      <c r="A257" s="204" t="str">
        <f>IF(ISBLANK(Mat_Info[[#This Row],[DATE]]),"",ROW(Mat_Info[[#This Row],[NUM]])-ROW($A$19))</f>
        <v/>
      </c>
      <c r="B257" s="33"/>
      <c r="C257" s="98"/>
      <c r="D257" s="99"/>
      <c r="E257" s="98"/>
      <c r="F257" s="95"/>
      <c r="G257" s="27"/>
      <c r="H257" s="105"/>
      <c r="I257" s="111">
        <f>IF(Mat_Info[[#This Row],[MOTIF]]="",0,Mat_Info[[#This Row],[MONTANT HTVA REALISE]])</f>
        <v>0</v>
      </c>
      <c r="J257" s="32"/>
      <c r="L257" s="55">
        <f t="shared" si="4"/>
        <v>0</v>
      </c>
    </row>
    <row r="258" spans="1:12" ht="15.75" thickBot="1">
      <c r="A258" s="204" t="str">
        <f>IF(ISBLANK(Mat_Info[[#This Row],[DATE]]),"",ROW(Mat_Info[[#This Row],[NUM]])-ROW($A$19))</f>
        <v/>
      </c>
      <c r="B258" s="33"/>
      <c r="C258" s="98"/>
      <c r="D258" s="99"/>
      <c r="E258" s="98"/>
      <c r="F258" s="95"/>
      <c r="G258" s="27"/>
      <c r="H258" s="105"/>
      <c r="I258" s="111">
        <f>IF(Mat_Info[[#This Row],[MOTIF]]="",0,Mat_Info[[#This Row],[MONTANT HTVA REALISE]])</f>
        <v>0</v>
      </c>
      <c r="J258" s="32"/>
      <c r="L258" s="55">
        <f t="shared" si="4"/>
        <v>0</v>
      </c>
    </row>
    <row r="259" spans="1:12" ht="15.75" thickBot="1">
      <c r="A259" s="204" t="str">
        <f>IF(ISBLANK(Mat_Info[[#This Row],[DATE]]),"",ROW(Mat_Info[[#This Row],[NUM]])-ROW($A$19))</f>
        <v/>
      </c>
      <c r="B259" s="33"/>
      <c r="C259" s="98"/>
      <c r="D259" s="99"/>
      <c r="E259" s="98"/>
      <c r="F259" s="95"/>
      <c r="G259" s="27"/>
      <c r="H259" s="105"/>
      <c r="I259" s="111">
        <f>IF(Mat_Info[[#This Row],[MOTIF]]="",0,Mat_Info[[#This Row],[MONTANT HTVA REALISE]])</f>
        <v>0</v>
      </c>
      <c r="J259" s="32"/>
      <c r="L259" s="55">
        <f t="shared" si="4"/>
        <v>0</v>
      </c>
    </row>
    <row r="260" spans="1:12" ht="15.75" thickBot="1">
      <c r="A260" s="204" t="str">
        <f>IF(ISBLANK(Mat_Info[[#This Row],[DATE]]),"",ROW(Mat_Info[[#This Row],[NUM]])-ROW($A$19))</f>
        <v/>
      </c>
      <c r="B260" s="33"/>
      <c r="C260" s="98"/>
      <c r="D260" s="99"/>
      <c r="E260" s="98"/>
      <c r="F260" s="95"/>
      <c r="G260" s="27"/>
      <c r="H260" s="105"/>
      <c r="I260" s="111">
        <f>IF(Mat_Info[[#This Row],[MOTIF]]="",0,Mat_Info[[#This Row],[MONTANT HTVA REALISE]])</f>
        <v>0</v>
      </c>
      <c r="J260" s="32"/>
      <c r="L260" s="55">
        <f t="shared" si="4"/>
        <v>0</v>
      </c>
    </row>
    <row r="261" spans="1:12" ht="15.75" thickBot="1">
      <c r="A261" s="204" t="str">
        <f>IF(ISBLANK(Mat_Info[[#This Row],[DATE]]),"",ROW(Mat_Info[[#This Row],[NUM]])-ROW($A$19))</f>
        <v/>
      </c>
      <c r="B261" s="33"/>
      <c r="C261" s="98"/>
      <c r="D261" s="99"/>
      <c r="E261" s="98"/>
      <c r="F261" s="95"/>
      <c r="G261" s="27"/>
      <c r="H261" s="105"/>
      <c r="I261" s="111">
        <f>IF(Mat_Info[[#This Row],[MOTIF]]="",0,Mat_Info[[#This Row],[MONTANT HTVA REALISE]])</f>
        <v>0</v>
      </c>
      <c r="J261" s="32"/>
      <c r="L261" s="55">
        <f t="shared" si="4"/>
        <v>0</v>
      </c>
    </row>
    <row r="262" spans="1:12" ht="15.75" thickBot="1">
      <c r="A262" s="204" t="str">
        <f>IF(ISBLANK(Mat_Info[[#This Row],[DATE]]),"",ROW(Mat_Info[[#This Row],[NUM]])-ROW($A$19))</f>
        <v/>
      </c>
      <c r="B262" s="33"/>
      <c r="C262" s="98"/>
      <c r="D262" s="99"/>
      <c r="E262" s="98"/>
      <c r="F262" s="95"/>
      <c r="G262" s="27"/>
      <c r="H262" s="105"/>
      <c r="I262" s="111">
        <f>IF(Mat_Info[[#This Row],[MOTIF]]="",0,Mat_Info[[#This Row],[MONTANT HTVA REALISE]])</f>
        <v>0</v>
      </c>
      <c r="J262" s="32"/>
      <c r="L262" s="55">
        <f t="shared" si="4"/>
        <v>0</v>
      </c>
    </row>
    <row r="263" spans="1:12" ht="15.75" thickBot="1">
      <c r="A263" s="204" t="str">
        <f>IF(ISBLANK(Mat_Info[[#This Row],[DATE]]),"",ROW(Mat_Info[[#This Row],[NUM]])-ROW($A$19))</f>
        <v/>
      </c>
      <c r="B263" s="33"/>
      <c r="C263" s="98"/>
      <c r="D263" s="99"/>
      <c r="E263" s="98"/>
      <c r="F263" s="95"/>
      <c r="G263" s="27"/>
      <c r="H263" s="105"/>
      <c r="I263" s="111">
        <f>IF(Mat_Info[[#This Row],[MOTIF]]="",0,Mat_Info[[#This Row],[MONTANT HTVA REALISE]])</f>
        <v>0</v>
      </c>
      <c r="J263" s="32"/>
      <c r="L263" s="55">
        <f t="shared" si="4"/>
        <v>0</v>
      </c>
    </row>
    <row r="264" spans="1:12" ht="15.75" thickBot="1">
      <c r="A264" s="204" t="str">
        <f>IF(ISBLANK(Mat_Info[[#This Row],[DATE]]),"",ROW(Mat_Info[[#This Row],[NUM]])-ROW($A$19))</f>
        <v/>
      </c>
      <c r="B264" s="33"/>
      <c r="C264" s="98"/>
      <c r="D264" s="99"/>
      <c r="E264" s="98"/>
      <c r="F264" s="95"/>
      <c r="G264" s="27"/>
      <c r="H264" s="105"/>
      <c r="I264" s="111">
        <f>IF(Mat_Info[[#This Row],[MOTIF]]="",0,Mat_Info[[#This Row],[MONTANT HTVA REALISE]])</f>
        <v>0</v>
      </c>
      <c r="J264" s="32"/>
      <c r="L264" s="55">
        <f t="shared" si="4"/>
        <v>0</v>
      </c>
    </row>
    <row r="265" spans="1:12" ht="15.75" thickBot="1">
      <c r="A265" s="204" t="str">
        <f>IF(ISBLANK(Mat_Info[[#This Row],[DATE]]),"",ROW(Mat_Info[[#This Row],[NUM]])-ROW($A$19))</f>
        <v/>
      </c>
      <c r="B265" s="33"/>
      <c r="C265" s="98"/>
      <c r="D265" s="99"/>
      <c r="E265" s="98"/>
      <c r="F265" s="95"/>
      <c r="G265" s="27"/>
      <c r="H265" s="105"/>
      <c r="I265" s="111">
        <f>IF(Mat_Info[[#This Row],[MOTIF]]="",0,Mat_Info[[#This Row],[MONTANT HTVA REALISE]])</f>
        <v>0</v>
      </c>
      <c r="J265" s="32"/>
      <c r="L265" s="55">
        <f t="shared" si="4"/>
        <v>0</v>
      </c>
    </row>
    <row r="266" spans="1:12" ht="15.75" thickBot="1">
      <c r="A266" s="204" t="str">
        <f>IF(ISBLANK(Mat_Info[[#This Row],[DATE]]),"",ROW(Mat_Info[[#This Row],[NUM]])-ROW($A$19))</f>
        <v/>
      </c>
      <c r="B266" s="33"/>
      <c r="C266" s="98"/>
      <c r="D266" s="99"/>
      <c r="E266" s="98"/>
      <c r="F266" s="95"/>
      <c r="G266" s="27"/>
      <c r="H266" s="105"/>
      <c r="I266" s="111">
        <f>IF(Mat_Info[[#This Row],[MOTIF]]="",0,Mat_Info[[#This Row],[MONTANT HTVA REALISE]])</f>
        <v>0</v>
      </c>
      <c r="J266" s="32"/>
      <c r="L266" s="55">
        <f t="shared" si="4"/>
        <v>0</v>
      </c>
    </row>
    <row r="267" spans="1:12" ht="15.75" thickBot="1">
      <c r="A267" s="204" t="str">
        <f>IF(ISBLANK(Mat_Info[[#This Row],[DATE]]),"",ROW(Mat_Info[[#This Row],[NUM]])-ROW($A$19))</f>
        <v/>
      </c>
      <c r="B267" s="33"/>
      <c r="C267" s="98"/>
      <c r="D267" s="99"/>
      <c r="E267" s="98"/>
      <c r="F267" s="95"/>
      <c r="G267" s="27"/>
      <c r="H267" s="105"/>
      <c r="I267" s="111">
        <f>IF(Mat_Info[[#This Row],[MOTIF]]="",0,Mat_Info[[#This Row],[MONTANT HTVA REALISE]])</f>
        <v>0</v>
      </c>
      <c r="J267" s="32"/>
      <c r="L267" s="55">
        <f t="shared" si="4"/>
        <v>0</v>
      </c>
    </row>
    <row r="268" spans="1:12" ht="15.75" thickBot="1">
      <c r="A268" s="204" t="str">
        <f>IF(ISBLANK(Mat_Info[[#This Row],[DATE]]),"",ROW(Mat_Info[[#This Row],[NUM]])-ROW($A$19))</f>
        <v/>
      </c>
      <c r="B268" s="33"/>
      <c r="C268" s="98"/>
      <c r="D268" s="99"/>
      <c r="E268" s="98"/>
      <c r="F268" s="95"/>
      <c r="G268" s="27"/>
      <c r="H268" s="105"/>
      <c r="I268" s="111">
        <f>IF(Mat_Info[[#This Row],[MOTIF]]="",0,Mat_Info[[#This Row],[MONTANT HTVA REALISE]])</f>
        <v>0</v>
      </c>
      <c r="J268" s="32"/>
      <c r="L268" s="55">
        <f t="shared" si="4"/>
        <v>0</v>
      </c>
    </row>
    <row r="269" spans="1:12" ht="15.75" thickBot="1">
      <c r="A269" s="204" t="str">
        <f>IF(ISBLANK(Mat_Info[[#This Row],[DATE]]),"",ROW(Mat_Info[[#This Row],[NUM]])-ROW($A$19))</f>
        <v/>
      </c>
      <c r="B269" s="33"/>
      <c r="C269" s="98"/>
      <c r="D269" s="99"/>
      <c r="E269" s="98"/>
      <c r="F269" s="95"/>
      <c r="G269" s="27"/>
      <c r="H269" s="105"/>
      <c r="I269" s="111">
        <f>IF(Mat_Info[[#This Row],[MOTIF]]="",0,Mat_Info[[#This Row],[MONTANT HTVA REALISE]])</f>
        <v>0</v>
      </c>
      <c r="J269" s="32"/>
      <c r="L269" s="55">
        <f t="shared" si="4"/>
        <v>0</v>
      </c>
    </row>
    <row r="270" spans="1:12" ht="15.75" thickBot="1">
      <c r="A270" s="204" t="str">
        <f>IF(ISBLANK(Mat_Info[[#This Row],[DATE]]),"",ROW(Mat_Info[[#This Row],[NUM]])-ROW($A$19))</f>
        <v/>
      </c>
      <c r="B270" s="33"/>
      <c r="C270" s="98"/>
      <c r="D270" s="99"/>
      <c r="E270" s="98"/>
      <c r="F270" s="95"/>
      <c r="G270" s="27"/>
      <c r="H270" s="105"/>
      <c r="I270" s="111">
        <f>IF(Mat_Info[[#This Row],[MOTIF]]="",0,Mat_Info[[#This Row],[MONTANT HTVA REALISE]])</f>
        <v>0</v>
      </c>
      <c r="J270" s="32"/>
      <c r="L270" s="55">
        <f t="shared" si="4"/>
        <v>0</v>
      </c>
    </row>
    <row r="271" spans="1:12" ht="15.75" thickBot="1">
      <c r="A271" s="204" t="str">
        <f>IF(ISBLANK(Mat_Info[[#This Row],[DATE]]),"",ROW(Mat_Info[[#This Row],[NUM]])-ROW($A$19))</f>
        <v/>
      </c>
      <c r="B271" s="33"/>
      <c r="C271" s="98"/>
      <c r="D271" s="99"/>
      <c r="E271" s="98"/>
      <c r="F271" s="95"/>
      <c r="G271" s="27"/>
      <c r="H271" s="105"/>
      <c r="I271" s="111">
        <f>IF(Mat_Info[[#This Row],[MOTIF]]="",0,Mat_Info[[#This Row],[MONTANT HTVA REALISE]])</f>
        <v>0</v>
      </c>
      <c r="J271" s="32"/>
      <c r="L271" s="55">
        <f t="shared" si="4"/>
        <v>0</v>
      </c>
    </row>
    <row r="272" spans="1:12" ht="15.75" thickBot="1">
      <c r="A272" s="204" t="str">
        <f>IF(ISBLANK(Mat_Info[[#This Row],[DATE]]),"",ROW(Mat_Info[[#This Row],[NUM]])-ROW($A$19))</f>
        <v/>
      </c>
      <c r="B272" s="33"/>
      <c r="C272" s="98"/>
      <c r="D272" s="99"/>
      <c r="E272" s="98"/>
      <c r="F272" s="95"/>
      <c r="G272" s="27"/>
      <c r="H272" s="105"/>
      <c r="I272" s="111">
        <f>IF(Mat_Info[[#This Row],[MOTIF]]="",0,Mat_Info[[#This Row],[MONTANT HTVA REALISE]])</f>
        <v>0</v>
      </c>
      <c r="J272" s="32"/>
      <c r="L272" s="55">
        <f t="shared" si="4"/>
        <v>0</v>
      </c>
    </row>
    <row r="273" spans="1:12" ht="15.75" thickBot="1">
      <c r="A273" s="204" t="str">
        <f>IF(ISBLANK(Mat_Info[[#This Row],[DATE]]),"",ROW(Mat_Info[[#This Row],[NUM]])-ROW($A$19))</f>
        <v/>
      </c>
      <c r="B273" s="33"/>
      <c r="C273" s="98"/>
      <c r="D273" s="99"/>
      <c r="E273" s="98"/>
      <c r="F273" s="95"/>
      <c r="G273" s="27"/>
      <c r="H273" s="105"/>
      <c r="I273" s="111">
        <f>IF(Mat_Info[[#This Row],[MOTIF]]="",0,Mat_Info[[#This Row],[MONTANT HTVA REALISE]])</f>
        <v>0</v>
      </c>
      <c r="J273" s="32"/>
      <c r="L273" s="55">
        <f t="shared" si="4"/>
        <v>0</v>
      </c>
    </row>
    <row r="274" spans="1:12" ht="15.75" thickBot="1">
      <c r="A274" s="204" t="str">
        <f>IF(ISBLANK(Mat_Info[[#This Row],[DATE]]),"",ROW(Mat_Info[[#This Row],[NUM]])-ROW($A$19))</f>
        <v/>
      </c>
      <c r="B274" s="33"/>
      <c r="C274" s="98"/>
      <c r="D274" s="99"/>
      <c r="E274" s="98"/>
      <c r="F274" s="95"/>
      <c r="G274" s="27"/>
      <c r="H274" s="105"/>
      <c r="I274" s="111">
        <f>IF(Mat_Info[[#This Row],[MOTIF]]="",0,Mat_Info[[#This Row],[MONTANT HTVA REALISE]])</f>
        <v>0</v>
      </c>
      <c r="J274" s="32"/>
      <c r="L274" s="55">
        <f t="shared" si="4"/>
        <v>0</v>
      </c>
    </row>
    <row r="275" spans="1:12" ht="15.75" thickBot="1">
      <c r="A275" s="204" t="str">
        <f>IF(ISBLANK(Mat_Info[[#This Row],[DATE]]),"",ROW(Mat_Info[[#This Row],[NUM]])-ROW($A$19))</f>
        <v/>
      </c>
      <c r="B275" s="33"/>
      <c r="C275" s="98"/>
      <c r="D275" s="99"/>
      <c r="E275" s="98"/>
      <c r="F275" s="95"/>
      <c r="G275" s="27"/>
      <c r="H275" s="105"/>
      <c r="I275" s="111">
        <f>IF(Mat_Info[[#This Row],[MOTIF]]="",0,Mat_Info[[#This Row],[MONTANT HTVA REALISE]])</f>
        <v>0</v>
      </c>
      <c r="J275" s="32"/>
      <c r="L275" s="55">
        <f t="shared" si="4"/>
        <v>0</v>
      </c>
    </row>
    <row r="276" spans="1:12" ht="15.75" thickBot="1">
      <c r="A276" s="204" t="str">
        <f>IF(ISBLANK(Mat_Info[[#This Row],[DATE]]),"",ROW(Mat_Info[[#This Row],[NUM]])-ROW($A$19))</f>
        <v/>
      </c>
      <c r="B276" s="33"/>
      <c r="C276" s="98"/>
      <c r="D276" s="99"/>
      <c r="E276" s="98"/>
      <c r="F276" s="95"/>
      <c r="G276" s="27"/>
      <c r="H276" s="105"/>
      <c r="I276" s="111">
        <f>IF(Mat_Info[[#This Row],[MOTIF]]="",0,Mat_Info[[#This Row],[MONTANT HTVA REALISE]])</f>
        <v>0</v>
      </c>
      <c r="J276" s="32"/>
      <c r="L276" s="55">
        <f t="shared" si="4"/>
        <v>0</v>
      </c>
    </row>
    <row r="277" spans="1:12" ht="15.75" thickBot="1">
      <c r="A277" s="204" t="str">
        <f>IF(ISBLANK(Mat_Info[[#This Row],[DATE]]),"",ROW(Mat_Info[[#This Row],[NUM]])-ROW($A$19))</f>
        <v/>
      </c>
      <c r="B277" s="33"/>
      <c r="C277" s="98"/>
      <c r="D277" s="99"/>
      <c r="E277" s="98"/>
      <c r="F277" s="95"/>
      <c r="G277" s="27"/>
      <c r="H277" s="105"/>
      <c r="I277" s="111">
        <f>IF(Mat_Info[[#This Row],[MOTIF]]="",0,Mat_Info[[#This Row],[MONTANT HTVA REALISE]])</f>
        <v>0</v>
      </c>
      <c r="J277" s="32"/>
      <c r="L277" s="55">
        <f t="shared" si="4"/>
        <v>0</v>
      </c>
    </row>
    <row r="278" spans="1:12" ht="15.75" thickBot="1">
      <c r="A278" s="204" t="str">
        <f>IF(ISBLANK(Mat_Info[[#This Row],[DATE]]),"",ROW(Mat_Info[[#This Row],[NUM]])-ROW($A$19))</f>
        <v/>
      </c>
      <c r="B278" s="33"/>
      <c r="C278" s="98"/>
      <c r="D278" s="99"/>
      <c r="E278" s="98"/>
      <c r="F278" s="95"/>
      <c r="G278" s="27"/>
      <c r="H278" s="105"/>
      <c r="I278" s="111">
        <f>IF(Mat_Info[[#This Row],[MOTIF]]="",0,Mat_Info[[#This Row],[MONTANT HTVA REALISE]])</f>
        <v>0</v>
      </c>
      <c r="J278" s="32"/>
      <c r="L278" s="55">
        <f t="shared" si="4"/>
        <v>0</v>
      </c>
    </row>
    <row r="279" spans="1:12" ht="15.75" thickBot="1">
      <c r="A279" s="204" t="str">
        <f>IF(ISBLANK(Mat_Info[[#This Row],[DATE]]),"",ROW(Mat_Info[[#This Row],[NUM]])-ROW($A$19))</f>
        <v/>
      </c>
      <c r="B279" s="33"/>
      <c r="C279" s="98"/>
      <c r="D279" s="99"/>
      <c r="E279" s="98"/>
      <c r="F279" s="95"/>
      <c r="G279" s="27"/>
      <c r="H279" s="105"/>
      <c r="I279" s="111">
        <f>IF(Mat_Info[[#This Row],[MOTIF]]="",0,Mat_Info[[#This Row],[MONTANT HTVA REALISE]])</f>
        <v>0</v>
      </c>
      <c r="J279" s="32"/>
      <c r="L279" s="55">
        <f t="shared" ref="L279:L342" si="5">+F279-I279</f>
        <v>0</v>
      </c>
    </row>
    <row r="280" spans="1:12" ht="15.75" thickBot="1">
      <c r="A280" s="204" t="str">
        <f>IF(ISBLANK(Mat_Info[[#This Row],[DATE]]),"",ROW(Mat_Info[[#This Row],[NUM]])-ROW($A$19))</f>
        <v/>
      </c>
      <c r="B280" s="33"/>
      <c r="C280" s="98"/>
      <c r="D280" s="99"/>
      <c r="E280" s="98"/>
      <c r="F280" s="95"/>
      <c r="G280" s="27"/>
      <c r="H280" s="105"/>
      <c r="I280" s="111">
        <f>IF(Mat_Info[[#This Row],[MOTIF]]="",0,Mat_Info[[#This Row],[MONTANT HTVA REALISE]])</f>
        <v>0</v>
      </c>
      <c r="J280" s="32"/>
      <c r="L280" s="55">
        <f t="shared" si="5"/>
        <v>0</v>
      </c>
    </row>
    <row r="281" spans="1:12" ht="15.75" thickBot="1">
      <c r="A281" s="204" t="str">
        <f>IF(ISBLANK(Mat_Info[[#This Row],[DATE]]),"",ROW(Mat_Info[[#This Row],[NUM]])-ROW($A$19))</f>
        <v/>
      </c>
      <c r="B281" s="33"/>
      <c r="C281" s="98"/>
      <c r="D281" s="99"/>
      <c r="E281" s="98"/>
      <c r="F281" s="95"/>
      <c r="G281" s="27"/>
      <c r="H281" s="105"/>
      <c r="I281" s="111">
        <f>IF(Mat_Info[[#This Row],[MOTIF]]="",0,Mat_Info[[#This Row],[MONTANT HTVA REALISE]])</f>
        <v>0</v>
      </c>
      <c r="J281" s="32"/>
      <c r="L281" s="55">
        <f t="shared" si="5"/>
        <v>0</v>
      </c>
    </row>
    <row r="282" spans="1:12" ht="15.75" thickBot="1">
      <c r="A282" s="204" t="str">
        <f>IF(ISBLANK(Mat_Info[[#This Row],[DATE]]),"",ROW(Mat_Info[[#This Row],[NUM]])-ROW($A$19))</f>
        <v/>
      </c>
      <c r="B282" s="33"/>
      <c r="C282" s="98"/>
      <c r="D282" s="99"/>
      <c r="E282" s="98"/>
      <c r="F282" s="95"/>
      <c r="G282" s="27"/>
      <c r="H282" s="105"/>
      <c r="I282" s="111">
        <f>IF(Mat_Info[[#This Row],[MOTIF]]="",0,Mat_Info[[#This Row],[MONTANT HTVA REALISE]])</f>
        <v>0</v>
      </c>
      <c r="J282" s="32"/>
      <c r="L282" s="55">
        <f t="shared" si="5"/>
        <v>0</v>
      </c>
    </row>
    <row r="283" spans="1:12" ht="15.75" thickBot="1">
      <c r="A283" s="204" t="str">
        <f>IF(ISBLANK(Mat_Info[[#This Row],[DATE]]),"",ROW(Mat_Info[[#This Row],[NUM]])-ROW($A$19))</f>
        <v/>
      </c>
      <c r="B283" s="33"/>
      <c r="C283" s="98"/>
      <c r="D283" s="99"/>
      <c r="E283" s="98"/>
      <c r="F283" s="95"/>
      <c r="G283" s="27"/>
      <c r="H283" s="105"/>
      <c r="I283" s="111">
        <f>IF(Mat_Info[[#This Row],[MOTIF]]="",0,Mat_Info[[#This Row],[MONTANT HTVA REALISE]])</f>
        <v>0</v>
      </c>
      <c r="J283" s="32"/>
      <c r="L283" s="55">
        <f t="shared" si="5"/>
        <v>0</v>
      </c>
    </row>
    <row r="284" spans="1:12" ht="15.75" thickBot="1">
      <c r="A284" s="204" t="str">
        <f>IF(ISBLANK(Mat_Info[[#This Row],[DATE]]),"",ROW(Mat_Info[[#This Row],[NUM]])-ROW($A$19))</f>
        <v/>
      </c>
      <c r="B284" s="33"/>
      <c r="C284" s="98"/>
      <c r="D284" s="99"/>
      <c r="E284" s="98"/>
      <c r="F284" s="95"/>
      <c r="G284" s="27"/>
      <c r="H284" s="105"/>
      <c r="I284" s="111">
        <f>IF(Mat_Info[[#This Row],[MOTIF]]="",0,Mat_Info[[#This Row],[MONTANT HTVA REALISE]])</f>
        <v>0</v>
      </c>
      <c r="J284" s="32"/>
      <c r="L284" s="55">
        <f t="shared" si="5"/>
        <v>0</v>
      </c>
    </row>
    <row r="285" spans="1:12" ht="15.75" thickBot="1">
      <c r="A285" s="204" t="str">
        <f>IF(ISBLANK(Mat_Info[[#This Row],[DATE]]),"",ROW(Mat_Info[[#This Row],[NUM]])-ROW($A$19))</f>
        <v/>
      </c>
      <c r="B285" s="33"/>
      <c r="C285" s="98"/>
      <c r="D285" s="99"/>
      <c r="E285" s="98"/>
      <c r="F285" s="95"/>
      <c r="G285" s="27"/>
      <c r="H285" s="105"/>
      <c r="I285" s="111">
        <f>IF(Mat_Info[[#This Row],[MOTIF]]="",0,Mat_Info[[#This Row],[MONTANT HTVA REALISE]])</f>
        <v>0</v>
      </c>
      <c r="J285" s="32"/>
      <c r="L285" s="55">
        <f t="shared" si="5"/>
        <v>0</v>
      </c>
    </row>
    <row r="286" spans="1:12" ht="15.75" thickBot="1">
      <c r="A286" s="204" t="str">
        <f>IF(ISBLANK(Mat_Info[[#This Row],[DATE]]),"",ROW(Mat_Info[[#This Row],[NUM]])-ROW($A$19))</f>
        <v/>
      </c>
      <c r="B286" s="33"/>
      <c r="C286" s="98"/>
      <c r="D286" s="99"/>
      <c r="E286" s="98"/>
      <c r="F286" s="95"/>
      <c r="G286" s="27"/>
      <c r="H286" s="105"/>
      <c r="I286" s="111">
        <f>IF(Mat_Info[[#This Row],[MOTIF]]="",0,Mat_Info[[#This Row],[MONTANT HTVA REALISE]])</f>
        <v>0</v>
      </c>
      <c r="J286" s="32"/>
      <c r="L286" s="55">
        <f t="shared" si="5"/>
        <v>0</v>
      </c>
    </row>
    <row r="287" spans="1:12" ht="15.75" thickBot="1">
      <c r="A287" s="204" t="str">
        <f>IF(ISBLANK(Mat_Info[[#This Row],[DATE]]),"",ROW(Mat_Info[[#This Row],[NUM]])-ROW($A$19))</f>
        <v/>
      </c>
      <c r="B287" s="33"/>
      <c r="C287" s="98"/>
      <c r="D287" s="99"/>
      <c r="E287" s="98"/>
      <c r="F287" s="95"/>
      <c r="G287" s="27"/>
      <c r="H287" s="105"/>
      <c r="I287" s="111">
        <f>IF(Mat_Info[[#This Row],[MOTIF]]="",0,Mat_Info[[#This Row],[MONTANT HTVA REALISE]])</f>
        <v>0</v>
      </c>
      <c r="J287" s="32"/>
      <c r="L287" s="55">
        <f t="shared" si="5"/>
        <v>0</v>
      </c>
    </row>
    <row r="288" spans="1:12" ht="15.75" thickBot="1">
      <c r="A288" s="204" t="str">
        <f>IF(ISBLANK(Mat_Info[[#This Row],[DATE]]),"",ROW(Mat_Info[[#This Row],[NUM]])-ROW($A$19))</f>
        <v/>
      </c>
      <c r="B288" s="33"/>
      <c r="C288" s="98"/>
      <c r="D288" s="99"/>
      <c r="E288" s="98"/>
      <c r="F288" s="95"/>
      <c r="G288" s="27"/>
      <c r="H288" s="105"/>
      <c r="I288" s="111">
        <f>IF(Mat_Info[[#This Row],[MOTIF]]="",0,Mat_Info[[#This Row],[MONTANT HTVA REALISE]])</f>
        <v>0</v>
      </c>
      <c r="J288" s="32"/>
      <c r="L288" s="55">
        <f t="shared" si="5"/>
        <v>0</v>
      </c>
    </row>
    <row r="289" spans="1:12" ht="15.75" thickBot="1">
      <c r="A289" s="204" t="str">
        <f>IF(ISBLANK(Mat_Info[[#This Row],[DATE]]),"",ROW(Mat_Info[[#This Row],[NUM]])-ROW($A$19))</f>
        <v/>
      </c>
      <c r="B289" s="33"/>
      <c r="C289" s="98"/>
      <c r="D289" s="99"/>
      <c r="E289" s="98"/>
      <c r="F289" s="95"/>
      <c r="G289" s="27"/>
      <c r="H289" s="105"/>
      <c r="I289" s="111">
        <f>IF(Mat_Info[[#This Row],[MOTIF]]="",0,Mat_Info[[#This Row],[MONTANT HTVA REALISE]])</f>
        <v>0</v>
      </c>
      <c r="J289" s="32"/>
      <c r="L289" s="55">
        <f t="shared" si="5"/>
        <v>0</v>
      </c>
    </row>
    <row r="290" spans="1:12" ht="15.75" thickBot="1">
      <c r="A290" s="204" t="str">
        <f>IF(ISBLANK(Mat_Info[[#This Row],[DATE]]),"",ROW(Mat_Info[[#This Row],[NUM]])-ROW($A$19))</f>
        <v/>
      </c>
      <c r="B290" s="33"/>
      <c r="C290" s="98"/>
      <c r="D290" s="99"/>
      <c r="E290" s="98"/>
      <c r="F290" s="95"/>
      <c r="G290" s="27"/>
      <c r="H290" s="105"/>
      <c r="I290" s="111">
        <f>IF(Mat_Info[[#This Row],[MOTIF]]="",0,Mat_Info[[#This Row],[MONTANT HTVA REALISE]])</f>
        <v>0</v>
      </c>
      <c r="J290" s="32"/>
      <c r="L290" s="55">
        <f t="shared" si="5"/>
        <v>0</v>
      </c>
    </row>
    <row r="291" spans="1:12" ht="15.75" thickBot="1">
      <c r="A291" s="204" t="str">
        <f>IF(ISBLANK(Mat_Info[[#This Row],[DATE]]),"",ROW(Mat_Info[[#This Row],[NUM]])-ROW($A$19))</f>
        <v/>
      </c>
      <c r="B291" s="33"/>
      <c r="C291" s="98"/>
      <c r="D291" s="99"/>
      <c r="E291" s="98"/>
      <c r="F291" s="95"/>
      <c r="G291" s="27"/>
      <c r="H291" s="105"/>
      <c r="I291" s="111">
        <f>IF(Mat_Info[[#This Row],[MOTIF]]="",0,Mat_Info[[#This Row],[MONTANT HTVA REALISE]])</f>
        <v>0</v>
      </c>
      <c r="J291" s="32"/>
      <c r="L291" s="55">
        <f t="shared" si="5"/>
        <v>0</v>
      </c>
    </row>
    <row r="292" spans="1:12" ht="15.75" thickBot="1">
      <c r="A292" s="204" t="str">
        <f>IF(ISBLANK(Mat_Info[[#This Row],[DATE]]),"",ROW(Mat_Info[[#This Row],[NUM]])-ROW($A$19))</f>
        <v/>
      </c>
      <c r="B292" s="33"/>
      <c r="C292" s="98"/>
      <c r="D292" s="99"/>
      <c r="E292" s="98"/>
      <c r="F292" s="95"/>
      <c r="G292" s="27"/>
      <c r="H292" s="105"/>
      <c r="I292" s="111">
        <f>IF(Mat_Info[[#This Row],[MOTIF]]="",0,Mat_Info[[#This Row],[MONTANT HTVA REALISE]])</f>
        <v>0</v>
      </c>
      <c r="J292" s="32"/>
      <c r="L292" s="55">
        <f t="shared" si="5"/>
        <v>0</v>
      </c>
    </row>
    <row r="293" spans="1:12" ht="15.75" thickBot="1">
      <c r="A293" s="204" t="str">
        <f>IF(ISBLANK(Mat_Info[[#This Row],[DATE]]),"",ROW(Mat_Info[[#This Row],[NUM]])-ROW($A$19))</f>
        <v/>
      </c>
      <c r="B293" s="33"/>
      <c r="C293" s="98"/>
      <c r="D293" s="99"/>
      <c r="E293" s="98"/>
      <c r="F293" s="95"/>
      <c r="G293" s="27"/>
      <c r="H293" s="105"/>
      <c r="I293" s="111">
        <f>IF(Mat_Info[[#This Row],[MOTIF]]="",0,Mat_Info[[#This Row],[MONTANT HTVA REALISE]])</f>
        <v>0</v>
      </c>
      <c r="J293" s="32"/>
      <c r="L293" s="55">
        <f t="shared" si="5"/>
        <v>0</v>
      </c>
    </row>
    <row r="294" spans="1:12" ht="15.75" thickBot="1">
      <c r="A294" s="204" t="str">
        <f>IF(ISBLANK(Mat_Info[[#This Row],[DATE]]),"",ROW(Mat_Info[[#This Row],[NUM]])-ROW($A$19))</f>
        <v/>
      </c>
      <c r="B294" s="33"/>
      <c r="C294" s="98"/>
      <c r="D294" s="99"/>
      <c r="E294" s="98"/>
      <c r="F294" s="95"/>
      <c r="G294" s="27"/>
      <c r="H294" s="105"/>
      <c r="I294" s="111">
        <f>IF(Mat_Info[[#This Row],[MOTIF]]="",0,Mat_Info[[#This Row],[MONTANT HTVA REALISE]])</f>
        <v>0</v>
      </c>
      <c r="J294" s="32"/>
      <c r="L294" s="55">
        <f t="shared" si="5"/>
        <v>0</v>
      </c>
    </row>
    <row r="295" spans="1:12" ht="15.75" thickBot="1">
      <c r="A295" s="204" t="str">
        <f>IF(ISBLANK(Mat_Info[[#This Row],[DATE]]),"",ROW(Mat_Info[[#This Row],[NUM]])-ROW($A$19))</f>
        <v/>
      </c>
      <c r="B295" s="33"/>
      <c r="C295" s="98"/>
      <c r="D295" s="99"/>
      <c r="E295" s="98"/>
      <c r="F295" s="95"/>
      <c r="G295" s="27"/>
      <c r="H295" s="105"/>
      <c r="I295" s="111">
        <f>IF(Mat_Info[[#This Row],[MOTIF]]="",0,Mat_Info[[#This Row],[MONTANT HTVA REALISE]])</f>
        <v>0</v>
      </c>
      <c r="J295" s="32"/>
      <c r="L295" s="55">
        <f t="shared" si="5"/>
        <v>0</v>
      </c>
    </row>
    <row r="296" spans="1:12" ht="15.75" thickBot="1">
      <c r="A296" s="204" t="str">
        <f>IF(ISBLANK(Mat_Info[[#This Row],[DATE]]),"",ROW(Mat_Info[[#This Row],[NUM]])-ROW($A$19))</f>
        <v/>
      </c>
      <c r="B296" s="33"/>
      <c r="C296" s="98"/>
      <c r="D296" s="99"/>
      <c r="E296" s="98"/>
      <c r="F296" s="95"/>
      <c r="G296" s="27"/>
      <c r="H296" s="105"/>
      <c r="I296" s="111">
        <f>IF(Mat_Info[[#This Row],[MOTIF]]="",0,Mat_Info[[#This Row],[MONTANT HTVA REALISE]])</f>
        <v>0</v>
      </c>
      <c r="J296" s="32"/>
      <c r="L296" s="55">
        <f t="shared" si="5"/>
        <v>0</v>
      </c>
    </row>
    <row r="297" spans="1:12" ht="15.75" thickBot="1">
      <c r="A297" s="204" t="str">
        <f>IF(ISBLANK(Mat_Info[[#This Row],[DATE]]),"",ROW(Mat_Info[[#This Row],[NUM]])-ROW($A$19))</f>
        <v/>
      </c>
      <c r="B297" s="33"/>
      <c r="C297" s="98"/>
      <c r="D297" s="99"/>
      <c r="E297" s="98"/>
      <c r="F297" s="95"/>
      <c r="G297" s="27"/>
      <c r="H297" s="105"/>
      <c r="I297" s="111">
        <f>IF(Mat_Info[[#This Row],[MOTIF]]="",0,Mat_Info[[#This Row],[MONTANT HTVA REALISE]])</f>
        <v>0</v>
      </c>
      <c r="J297" s="32"/>
      <c r="L297" s="55">
        <f t="shared" si="5"/>
        <v>0</v>
      </c>
    </row>
    <row r="298" spans="1:12" ht="15.75" thickBot="1">
      <c r="A298" s="204" t="str">
        <f>IF(ISBLANK(Mat_Info[[#This Row],[DATE]]),"",ROW(Mat_Info[[#This Row],[NUM]])-ROW($A$19))</f>
        <v/>
      </c>
      <c r="B298" s="33"/>
      <c r="C298" s="98"/>
      <c r="D298" s="99"/>
      <c r="E298" s="98"/>
      <c r="F298" s="95"/>
      <c r="G298" s="27"/>
      <c r="H298" s="105"/>
      <c r="I298" s="111">
        <f>IF(Mat_Info[[#This Row],[MOTIF]]="",0,Mat_Info[[#This Row],[MONTANT HTVA REALISE]])</f>
        <v>0</v>
      </c>
      <c r="J298" s="32"/>
      <c r="L298" s="55">
        <f t="shared" si="5"/>
        <v>0</v>
      </c>
    </row>
    <row r="299" spans="1:12" ht="15.75" thickBot="1">
      <c r="A299" s="204" t="str">
        <f>IF(ISBLANK(Mat_Info[[#This Row],[DATE]]),"",ROW(Mat_Info[[#This Row],[NUM]])-ROW($A$19))</f>
        <v/>
      </c>
      <c r="B299" s="33"/>
      <c r="C299" s="98"/>
      <c r="D299" s="99"/>
      <c r="E299" s="98"/>
      <c r="F299" s="95"/>
      <c r="G299" s="27"/>
      <c r="H299" s="105"/>
      <c r="I299" s="111">
        <f>IF(Mat_Info[[#This Row],[MOTIF]]="",0,Mat_Info[[#This Row],[MONTANT HTVA REALISE]])</f>
        <v>0</v>
      </c>
      <c r="J299" s="32"/>
      <c r="L299" s="55">
        <f t="shared" si="5"/>
        <v>0</v>
      </c>
    </row>
    <row r="300" spans="1:12" ht="15.75" thickBot="1">
      <c r="A300" s="204" t="str">
        <f>IF(ISBLANK(Mat_Info[[#This Row],[DATE]]),"",ROW(Mat_Info[[#This Row],[NUM]])-ROW($A$19))</f>
        <v/>
      </c>
      <c r="B300" s="33"/>
      <c r="C300" s="98"/>
      <c r="D300" s="99"/>
      <c r="E300" s="98"/>
      <c r="F300" s="95"/>
      <c r="G300" s="27"/>
      <c r="H300" s="105"/>
      <c r="I300" s="111">
        <f>IF(Mat_Info[[#This Row],[MOTIF]]="",0,Mat_Info[[#This Row],[MONTANT HTVA REALISE]])</f>
        <v>0</v>
      </c>
      <c r="J300" s="32"/>
      <c r="L300" s="55">
        <f t="shared" si="5"/>
        <v>0</v>
      </c>
    </row>
    <row r="301" spans="1:12" ht="15.75" thickBot="1">
      <c r="A301" s="204" t="str">
        <f>IF(ISBLANK(Mat_Info[[#This Row],[DATE]]),"",ROW(Mat_Info[[#This Row],[NUM]])-ROW($A$19))</f>
        <v/>
      </c>
      <c r="B301" s="33"/>
      <c r="C301" s="98"/>
      <c r="D301" s="99"/>
      <c r="E301" s="98"/>
      <c r="F301" s="95"/>
      <c r="G301" s="27"/>
      <c r="H301" s="105"/>
      <c r="I301" s="111">
        <f>IF(Mat_Info[[#This Row],[MOTIF]]="",0,Mat_Info[[#This Row],[MONTANT HTVA REALISE]])</f>
        <v>0</v>
      </c>
      <c r="J301" s="32"/>
      <c r="L301" s="55">
        <f t="shared" si="5"/>
        <v>0</v>
      </c>
    </row>
    <row r="302" spans="1:12" ht="15.75" thickBot="1">
      <c r="A302" s="204" t="str">
        <f>IF(ISBLANK(Mat_Info[[#This Row],[DATE]]),"",ROW(Mat_Info[[#This Row],[NUM]])-ROW($A$19))</f>
        <v/>
      </c>
      <c r="B302" s="33"/>
      <c r="C302" s="98"/>
      <c r="D302" s="99"/>
      <c r="E302" s="98"/>
      <c r="F302" s="95"/>
      <c r="G302" s="27"/>
      <c r="H302" s="105"/>
      <c r="I302" s="111">
        <f>IF(Mat_Info[[#This Row],[MOTIF]]="",0,Mat_Info[[#This Row],[MONTANT HTVA REALISE]])</f>
        <v>0</v>
      </c>
      <c r="J302" s="32"/>
      <c r="L302" s="55">
        <f t="shared" si="5"/>
        <v>0</v>
      </c>
    </row>
    <row r="303" spans="1:12" ht="15.75" thickBot="1">
      <c r="A303" s="204" t="str">
        <f>IF(ISBLANK(Mat_Info[[#This Row],[DATE]]),"",ROW(Mat_Info[[#This Row],[NUM]])-ROW($A$19))</f>
        <v/>
      </c>
      <c r="B303" s="33"/>
      <c r="C303" s="98"/>
      <c r="D303" s="99"/>
      <c r="E303" s="98"/>
      <c r="F303" s="95"/>
      <c r="G303" s="27"/>
      <c r="H303" s="105"/>
      <c r="I303" s="111">
        <f>IF(Mat_Info[[#This Row],[MOTIF]]="",0,Mat_Info[[#This Row],[MONTANT HTVA REALISE]])</f>
        <v>0</v>
      </c>
      <c r="J303" s="32"/>
      <c r="L303" s="55">
        <f t="shared" si="5"/>
        <v>0</v>
      </c>
    </row>
    <row r="304" spans="1:12" ht="15.75" thickBot="1">
      <c r="A304" s="204" t="str">
        <f>IF(ISBLANK(Mat_Info[[#This Row],[DATE]]),"",ROW(Mat_Info[[#This Row],[NUM]])-ROW($A$19))</f>
        <v/>
      </c>
      <c r="B304" s="33"/>
      <c r="C304" s="98"/>
      <c r="D304" s="99"/>
      <c r="E304" s="98"/>
      <c r="F304" s="95"/>
      <c r="G304" s="27"/>
      <c r="H304" s="105"/>
      <c r="I304" s="111">
        <f>IF(Mat_Info[[#This Row],[MOTIF]]="",0,Mat_Info[[#This Row],[MONTANT HTVA REALISE]])</f>
        <v>0</v>
      </c>
      <c r="J304" s="32"/>
      <c r="L304" s="55">
        <f t="shared" si="5"/>
        <v>0</v>
      </c>
    </row>
    <row r="305" spans="1:12" ht="15.75" thickBot="1">
      <c r="A305" s="204" t="str">
        <f>IF(ISBLANK(Mat_Info[[#This Row],[DATE]]),"",ROW(Mat_Info[[#This Row],[NUM]])-ROW($A$19))</f>
        <v/>
      </c>
      <c r="B305" s="33"/>
      <c r="C305" s="98"/>
      <c r="D305" s="99"/>
      <c r="E305" s="98"/>
      <c r="F305" s="95"/>
      <c r="G305" s="27"/>
      <c r="H305" s="105"/>
      <c r="I305" s="111">
        <f>IF(Mat_Info[[#This Row],[MOTIF]]="",0,Mat_Info[[#This Row],[MONTANT HTVA REALISE]])</f>
        <v>0</v>
      </c>
      <c r="J305" s="32"/>
      <c r="L305" s="55">
        <f t="shared" si="5"/>
        <v>0</v>
      </c>
    </row>
    <row r="306" spans="1:12" ht="15.75" thickBot="1">
      <c r="A306" s="204" t="str">
        <f>IF(ISBLANK(Mat_Info[[#This Row],[DATE]]),"",ROW(Mat_Info[[#This Row],[NUM]])-ROW($A$19))</f>
        <v/>
      </c>
      <c r="B306" s="33"/>
      <c r="C306" s="98"/>
      <c r="D306" s="99"/>
      <c r="E306" s="98"/>
      <c r="F306" s="95"/>
      <c r="G306" s="27"/>
      <c r="H306" s="105"/>
      <c r="I306" s="111">
        <f>IF(Mat_Info[[#This Row],[MOTIF]]="",0,Mat_Info[[#This Row],[MONTANT HTVA REALISE]])</f>
        <v>0</v>
      </c>
      <c r="J306" s="32"/>
      <c r="L306" s="55">
        <f t="shared" si="5"/>
        <v>0</v>
      </c>
    </row>
    <row r="307" spans="1:12" ht="15.75" thickBot="1">
      <c r="A307" s="204" t="str">
        <f>IF(ISBLANK(Mat_Info[[#This Row],[DATE]]),"",ROW(Mat_Info[[#This Row],[NUM]])-ROW($A$19))</f>
        <v/>
      </c>
      <c r="B307" s="33"/>
      <c r="C307" s="98"/>
      <c r="D307" s="99"/>
      <c r="E307" s="98"/>
      <c r="F307" s="95"/>
      <c r="G307" s="27"/>
      <c r="H307" s="105"/>
      <c r="I307" s="111">
        <f>IF(Mat_Info[[#This Row],[MOTIF]]="",0,Mat_Info[[#This Row],[MONTANT HTVA REALISE]])</f>
        <v>0</v>
      </c>
      <c r="J307" s="32"/>
      <c r="L307" s="55">
        <f t="shared" si="5"/>
        <v>0</v>
      </c>
    </row>
    <row r="308" spans="1:12" ht="15.75" thickBot="1">
      <c r="A308" s="204" t="str">
        <f>IF(ISBLANK(Mat_Info[[#This Row],[DATE]]),"",ROW(Mat_Info[[#This Row],[NUM]])-ROW($A$19))</f>
        <v/>
      </c>
      <c r="B308" s="33"/>
      <c r="C308" s="98"/>
      <c r="D308" s="99"/>
      <c r="E308" s="98"/>
      <c r="F308" s="95"/>
      <c r="G308" s="27"/>
      <c r="H308" s="105"/>
      <c r="I308" s="111">
        <f>IF(Mat_Info[[#This Row],[MOTIF]]="",0,Mat_Info[[#This Row],[MONTANT HTVA REALISE]])</f>
        <v>0</v>
      </c>
      <c r="J308" s="32"/>
      <c r="L308" s="55">
        <f t="shared" si="5"/>
        <v>0</v>
      </c>
    </row>
    <row r="309" spans="1:12" ht="15.75" thickBot="1">
      <c r="A309" s="204" t="str">
        <f>IF(ISBLANK(Mat_Info[[#This Row],[DATE]]),"",ROW(Mat_Info[[#This Row],[NUM]])-ROW($A$19))</f>
        <v/>
      </c>
      <c r="B309" s="33"/>
      <c r="C309" s="98"/>
      <c r="D309" s="99"/>
      <c r="E309" s="98"/>
      <c r="F309" s="95"/>
      <c r="G309" s="27"/>
      <c r="H309" s="105"/>
      <c r="I309" s="111">
        <f>IF(Mat_Info[[#This Row],[MOTIF]]="",0,Mat_Info[[#This Row],[MONTANT HTVA REALISE]])</f>
        <v>0</v>
      </c>
      <c r="J309" s="32"/>
      <c r="L309" s="55">
        <f t="shared" si="5"/>
        <v>0</v>
      </c>
    </row>
    <row r="310" spans="1:12" ht="15.75" thickBot="1">
      <c r="A310" s="204" t="str">
        <f>IF(ISBLANK(Mat_Info[[#This Row],[DATE]]),"",ROW(Mat_Info[[#This Row],[NUM]])-ROW($A$19))</f>
        <v/>
      </c>
      <c r="B310" s="33"/>
      <c r="C310" s="98"/>
      <c r="D310" s="99"/>
      <c r="E310" s="98"/>
      <c r="F310" s="95"/>
      <c r="G310" s="27"/>
      <c r="H310" s="105"/>
      <c r="I310" s="111">
        <f>IF(Mat_Info[[#This Row],[MOTIF]]="",0,Mat_Info[[#This Row],[MONTANT HTVA REALISE]])</f>
        <v>0</v>
      </c>
      <c r="J310" s="32"/>
      <c r="L310" s="55">
        <f t="shared" si="5"/>
        <v>0</v>
      </c>
    </row>
    <row r="311" spans="1:12" ht="15.75" thickBot="1">
      <c r="A311" s="204" t="str">
        <f>IF(ISBLANK(Mat_Info[[#This Row],[DATE]]),"",ROW(Mat_Info[[#This Row],[NUM]])-ROW($A$19))</f>
        <v/>
      </c>
      <c r="B311" s="33"/>
      <c r="C311" s="98"/>
      <c r="D311" s="99"/>
      <c r="E311" s="98"/>
      <c r="F311" s="95"/>
      <c r="G311" s="27"/>
      <c r="H311" s="105"/>
      <c r="I311" s="111">
        <f>IF(Mat_Info[[#This Row],[MOTIF]]="",0,Mat_Info[[#This Row],[MONTANT HTVA REALISE]])</f>
        <v>0</v>
      </c>
      <c r="J311" s="32"/>
      <c r="L311" s="55">
        <f t="shared" si="5"/>
        <v>0</v>
      </c>
    </row>
    <row r="312" spans="1:12" ht="15.75" thickBot="1">
      <c r="A312" s="204" t="str">
        <f>IF(ISBLANK(Mat_Info[[#This Row],[DATE]]),"",ROW(Mat_Info[[#This Row],[NUM]])-ROW($A$19))</f>
        <v/>
      </c>
      <c r="B312" s="33"/>
      <c r="C312" s="98"/>
      <c r="D312" s="99"/>
      <c r="E312" s="98"/>
      <c r="F312" s="95"/>
      <c r="G312" s="27"/>
      <c r="H312" s="105"/>
      <c r="I312" s="111">
        <f>IF(Mat_Info[[#This Row],[MOTIF]]="",0,Mat_Info[[#This Row],[MONTANT HTVA REALISE]])</f>
        <v>0</v>
      </c>
      <c r="J312" s="32"/>
      <c r="L312" s="55">
        <f t="shared" si="5"/>
        <v>0</v>
      </c>
    </row>
    <row r="313" spans="1:12" ht="15.75" thickBot="1">
      <c r="A313" s="204" t="str">
        <f>IF(ISBLANK(Mat_Info[[#This Row],[DATE]]),"",ROW(Mat_Info[[#This Row],[NUM]])-ROW($A$19))</f>
        <v/>
      </c>
      <c r="B313" s="33"/>
      <c r="C313" s="98"/>
      <c r="D313" s="99"/>
      <c r="E313" s="98"/>
      <c r="F313" s="95"/>
      <c r="G313" s="27"/>
      <c r="H313" s="105"/>
      <c r="I313" s="111">
        <f>IF(Mat_Info[[#This Row],[MOTIF]]="",0,Mat_Info[[#This Row],[MONTANT HTVA REALISE]])</f>
        <v>0</v>
      </c>
      <c r="J313" s="32"/>
      <c r="L313" s="55">
        <f t="shared" si="5"/>
        <v>0</v>
      </c>
    </row>
    <row r="314" spans="1:12" ht="15.75" thickBot="1">
      <c r="A314" s="204" t="str">
        <f>IF(ISBLANK(Mat_Info[[#This Row],[DATE]]),"",ROW(Mat_Info[[#This Row],[NUM]])-ROW($A$19))</f>
        <v/>
      </c>
      <c r="B314" s="33"/>
      <c r="C314" s="98"/>
      <c r="D314" s="99"/>
      <c r="E314" s="98"/>
      <c r="F314" s="95"/>
      <c r="G314" s="27"/>
      <c r="H314" s="105"/>
      <c r="I314" s="111">
        <f>IF(Mat_Info[[#This Row],[MOTIF]]="",0,Mat_Info[[#This Row],[MONTANT HTVA REALISE]])</f>
        <v>0</v>
      </c>
      <c r="J314" s="32"/>
      <c r="L314" s="55">
        <f t="shared" si="5"/>
        <v>0</v>
      </c>
    </row>
    <row r="315" spans="1:12" ht="15.75" thickBot="1">
      <c r="A315" s="204" t="str">
        <f>IF(ISBLANK(Mat_Info[[#This Row],[DATE]]),"",ROW(Mat_Info[[#This Row],[NUM]])-ROW($A$19))</f>
        <v/>
      </c>
      <c r="B315" s="33"/>
      <c r="C315" s="98"/>
      <c r="D315" s="99"/>
      <c r="E315" s="98"/>
      <c r="F315" s="95"/>
      <c r="G315" s="27"/>
      <c r="H315" s="105"/>
      <c r="I315" s="111">
        <f>IF(Mat_Info[[#This Row],[MOTIF]]="",0,Mat_Info[[#This Row],[MONTANT HTVA REALISE]])</f>
        <v>0</v>
      </c>
      <c r="J315" s="32"/>
      <c r="L315" s="55">
        <f t="shared" si="5"/>
        <v>0</v>
      </c>
    </row>
    <row r="316" spans="1:12" ht="15.75" thickBot="1">
      <c r="A316" s="204" t="str">
        <f>IF(ISBLANK(Mat_Info[[#This Row],[DATE]]),"",ROW(Mat_Info[[#This Row],[NUM]])-ROW($A$19))</f>
        <v/>
      </c>
      <c r="B316" s="33"/>
      <c r="C316" s="98"/>
      <c r="D316" s="99"/>
      <c r="E316" s="98"/>
      <c r="F316" s="95"/>
      <c r="G316" s="27"/>
      <c r="H316" s="105"/>
      <c r="I316" s="111">
        <f>IF(Mat_Info[[#This Row],[MOTIF]]="",0,Mat_Info[[#This Row],[MONTANT HTVA REALISE]])</f>
        <v>0</v>
      </c>
      <c r="J316" s="32"/>
      <c r="L316" s="55">
        <f t="shared" si="5"/>
        <v>0</v>
      </c>
    </row>
    <row r="317" spans="1:12" ht="15.75" thickBot="1">
      <c r="A317" s="204" t="str">
        <f>IF(ISBLANK(Mat_Info[[#This Row],[DATE]]),"",ROW(Mat_Info[[#This Row],[NUM]])-ROW($A$19))</f>
        <v/>
      </c>
      <c r="B317" s="33"/>
      <c r="C317" s="98"/>
      <c r="D317" s="99"/>
      <c r="E317" s="98"/>
      <c r="F317" s="95"/>
      <c r="G317" s="27"/>
      <c r="H317" s="105"/>
      <c r="I317" s="111">
        <f>IF(Mat_Info[[#This Row],[MOTIF]]="",0,Mat_Info[[#This Row],[MONTANT HTVA REALISE]])</f>
        <v>0</v>
      </c>
      <c r="J317" s="32"/>
      <c r="L317" s="55">
        <f t="shared" si="5"/>
        <v>0</v>
      </c>
    </row>
    <row r="318" spans="1:12" ht="15.75" thickBot="1">
      <c r="A318" s="204" t="str">
        <f>IF(ISBLANK(Mat_Info[[#This Row],[DATE]]),"",ROW(Mat_Info[[#This Row],[NUM]])-ROW($A$19))</f>
        <v/>
      </c>
      <c r="B318" s="33"/>
      <c r="C318" s="98"/>
      <c r="D318" s="99"/>
      <c r="E318" s="98"/>
      <c r="F318" s="95"/>
      <c r="G318" s="27"/>
      <c r="H318" s="105"/>
      <c r="I318" s="111">
        <f>IF(Mat_Info[[#This Row],[MOTIF]]="",0,Mat_Info[[#This Row],[MONTANT HTVA REALISE]])</f>
        <v>0</v>
      </c>
      <c r="J318" s="32"/>
      <c r="L318" s="55">
        <f t="shared" si="5"/>
        <v>0</v>
      </c>
    </row>
    <row r="319" spans="1:12" ht="15.75" thickBot="1">
      <c r="A319" s="204" t="str">
        <f>IF(ISBLANK(Mat_Info[[#This Row],[DATE]]),"",ROW(Mat_Info[[#This Row],[NUM]])-ROW($A$19))</f>
        <v/>
      </c>
      <c r="B319" s="33"/>
      <c r="C319" s="98"/>
      <c r="D319" s="99"/>
      <c r="E319" s="98"/>
      <c r="F319" s="95"/>
      <c r="G319" s="27"/>
      <c r="H319" s="105"/>
      <c r="I319" s="111">
        <f>IF(Mat_Info[[#This Row],[MOTIF]]="",0,Mat_Info[[#This Row],[MONTANT HTVA REALISE]])</f>
        <v>0</v>
      </c>
      <c r="J319" s="32"/>
      <c r="L319" s="55">
        <f t="shared" si="5"/>
        <v>0</v>
      </c>
    </row>
    <row r="320" spans="1:12" ht="15.75" thickBot="1">
      <c r="A320" s="204" t="str">
        <f>IF(ISBLANK(Mat_Info[[#This Row],[DATE]]),"",ROW(Mat_Info[[#This Row],[NUM]])-ROW($A$19))</f>
        <v/>
      </c>
      <c r="B320" s="33"/>
      <c r="C320" s="98"/>
      <c r="D320" s="99"/>
      <c r="E320" s="98"/>
      <c r="F320" s="95"/>
      <c r="G320" s="27"/>
      <c r="H320" s="105"/>
      <c r="I320" s="111">
        <f>IF(Mat_Info[[#This Row],[MOTIF]]="",0,Mat_Info[[#This Row],[MONTANT HTVA REALISE]])</f>
        <v>0</v>
      </c>
      <c r="J320" s="32"/>
      <c r="L320" s="55">
        <f t="shared" si="5"/>
        <v>0</v>
      </c>
    </row>
    <row r="321" spans="1:12" ht="15.75" thickBot="1">
      <c r="A321" s="204" t="str">
        <f>IF(ISBLANK(Mat_Info[[#This Row],[DATE]]),"",ROW(Mat_Info[[#This Row],[NUM]])-ROW($A$19))</f>
        <v/>
      </c>
      <c r="B321" s="33"/>
      <c r="C321" s="98"/>
      <c r="D321" s="99"/>
      <c r="E321" s="98"/>
      <c r="F321" s="95"/>
      <c r="G321" s="27"/>
      <c r="H321" s="105"/>
      <c r="I321" s="111">
        <f>IF(Mat_Info[[#This Row],[MOTIF]]="",0,Mat_Info[[#This Row],[MONTANT HTVA REALISE]])</f>
        <v>0</v>
      </c>
      <c r="J321" s="32"/>
      <c r="L321" s="55">
        <f t="shared" si="5"/>
        <v>0</v>
      </c>
    </row>
    <row r="322" spans="1:12" ht="15.75" thickBot="1">
      <c r="A322" s="204" t="str">
        <f>IF(ISBLANK(Mat_Info[[#This Row],[DATE]]),"",ROW(Mat_Info[[#This Row],[NUM]])-ROW($A$19))</f>
        <v/>
      </c>
      <c r="B322" s="33"/>
      <c r="C322" s="98"/>
      <c r="D322" s="99"/>
      <c r="E322" s="98"/>
      <c r="F322" s="95"/>
      <c r="G322" s="27"/>
      <c r="H322" s="105"/>
      <c r="I322" s="111">
        <f>IF(Mat_Info[[#This Row],[MOTIF]]="",0,Mat_Info[[#This Row],[MONTANT HTVA REALISE]])</f>
        <v>0</v>
      </c>
      <c r="J322" s="32"/>
      <c r="L322" s="55">
        <f t="shared" si="5"/>
        <v>0</v>
      </c>
    </row>
    <row r="323" spans="1:12" ht="15.75" thickBot="1">
      <c r="A323" s="204" t="str">
        <f>IF(ISBLANK(Mat_Info[[#This Row],[DATE]]),"",ROW(Mat_Info[[#This Row],[NUM]])-ROW($A$19))</f>
        <v/>
      </c>
      <c r="B323" s="33"/>
      <c r="C323" s="98"/>
      <c r="D323" s="99"/>
      <c r="E323" s="98"/>
      <c r="F323" s="95"/>
      <c r="G323" s="27"/>
      <c r="H323" s="105"/>
      <c r="I323" s="111">
        <f>IF(Mat_Info[[#This Row],[MOTIF]]="",0,Mat_Info[[#This Row],[MONTANT HTVA REALISE]])</f>
        <v>0</v>
      </c>
      <c r="J323" s="32"/>
      <c r="L323" s="55">
        <f t="shared" si="5"/>
        <v>0</v>
      </c>
    </row>
    <row r="324" spans="1:12" ht="15.75" thickBot="1">
      <c r="A324" s="204" t="str">
        <f>IF(ISBLANK(Mat_Info[[#This Row],[DATE]]),"",ROW(Mat_Info[[#This Row],[NUM]])-ROW($A$19))</f>
        <v/>
      </c>
      <c r="B324" s="33"/>
      <c r="C324" s="98"/>
      <c r="D324" s="99"/>
      <c r="E324" s="98"/>
      <c r="F324" s="95"/>
      <c r="G324" s="27"/>
      <c r="H324" s="105"/>
      <c r="I324" s="111">
        <f>IF(Mat_Info[[#This Row],[MOTIF]]="",0,Mat_Info[[#This Row],[MONTANT HTVA REALISE]])</f>
        <v>0</v>
      </c>
      <c r="J324" s="32"/>
      <c r="L324" s="55">
        <f t="shared" si="5"/>
        <v>0</v>
      </c>
    </row>
    <row r="325" spans="1:12" ht="15.75" thickBot="1">
      <c r="A325" s="204" t="str">
        <f>IF(ISBLANK(Mat_Info[[#This Row],[DATE]]),"",ROW(Mat_Info[[#This Row],[NUM]])-ROW($A$19))</f>
        <v/>
      </c>
      <c r="B325" s="33"/>
      <c r="C325" s="98"/>
      <c r="D325" s="99"/>
      <c r="E325" s="98"/>
      <c r="F325" s="95"/>
      <c r="G325" s="27"/>
      <c r="H325" s="105"/>
      <c r="I325" s="111">
        <f>IF(Mat_Info[[#This Row],[MOTIF]]="",0,Mat_Info[[#This Row],[MONTANT HTVA REALISE]])</f>
        <v>0</v>
      </c>
      <c r="J325" s="32"/>
      <c r="L325" s="55">
        <f t="shared" si="5"/>
        <v>0</v>
      </c>
    </row>
    <row r="326" spans="1:12" ht="15.75" thickBot="1">
      <c r="A326" s="204" t="str">
        <f>IF(ISBLANK(Mat_Info[[#This Row],[DATE]]),"",ROW(Mat_Info[[#This Row],[NUM]])-ROW($A$19))</f>
        <v/>
      </c>
      <c r="B326" s="33"/>
      <c r="C326" s="98"/>
      <c r="D326" s="99"/>
      <c r="E326" s="98"/>
      <c r="F326" s="95"/>
      <c r="G326" s="27"/>
      <c r="H326" s="105"/>
      <c r="I326" s="111">
        <f>IF(Mat_Info[[#This Row],[MOTIF]]="",0,Mat_Info[[#This Row],[MONTANT HTVA REALISE]])</f>
        <v>0</v>
      </c>
      <c r="J326" s="32"/>
      <c r="L326" s="55">
        <f t="shared" si="5"/>
        <v>0</v>
      </c>
    </row>
    <row r="327" spans="1:12" ht="15.75" thickBot="1">
      <c r="A327" s="204" t="str">
        <f>IF(ISBLANK(Mat_Info[[#This Row],[DATE]]),"",ROW(Mat_Info[[#This Row],[NUM]])-ROW($A$19))</f>
        <v/>
      </c>
      <c r="B327" s="33"/>
      <c r="C327" s="98"/>
      <c r="D327" s="99"/>
      <c r="E327" s="98"/>
      <c r="F327" s="95"/>
      <c r="G327" s="27"/>
      <c r="H327" s="105"/>
      <c r="I327" s="111">
        <f>IF(Mat_Info[[#This Row],[MOTIF]]="",0,Mat_Info[[#This Row],[MONTANT HTVA REALISE]])</f>
        <v>0</v>
      </c>
      <c r="J327" s="32"/>
      <c r="L327" s="55">
        <f t="shared" si="5"/>
        <v>0</v>
      </c>
    </row>
    <row r="328" spans="1:12" ht="15.75" thickBot="1">
      <c r="A328" s="204" t="str">
        <f>IF(ISBLANK(Mat_Info[[#This Row],[DATE]]),"",ROW(Mat_Info[[#This Row],[NUM]])-ROW($A$19))</f>
        <v/>
      </c>
      <c r="B328" s="33"/>
      <c r="C328" s="98"/>
      <c r="D328" s="99"/>
      <c r="E328" s="98"/>
      <c r="F328" s="95"/>
      <c r="G328" s="27"/>
      <c r="H328" s="105"/>
      <c r="I328" s="111">
        <f>IF(Mat_Info[[#This Row],[MOTIF]]="",0,Mat_Info[[#This Row],[MONTANT HTVA REALISE]])</f>
        <v>0</v>
      </c>
      <c r="J328" s="32"/>
      <c r="L328" s="55">
        <f t="shared" si="5"/>
        <v>0</v>
      </c>
    </row>
    <row r="329" spans="1:12" ht="15.75" thickBot="1">
      <c r="A329" s="204" t="str">
        <f>IF(ISBLANK(Mat_Info[[#This Row],[DATE]]),"",ROW(Mat_Info[[#This Row],[NUM]])-ROW($A$19))</f>
        <v/>
      </c>
      <c r="B329" s="33"/>
      <c r="C329" s="98"/>
      <c r="D329" s="99"/>
      <c r="E329" s="98"/>
      <c r="F329" s="95"/>
      <c r="G329" s="27"/>
      <c r="H329" s="105"/>
      <c r="I329" s="111">
        <f>IF(Mat_Info[[#This Row],[MOTIF]]="",0,Mat_Info[[#This Row],[MONTANT HTVA REALISE]])</f>
        <v>0</v>
      </c>
      <c r="J329" s="32"/>
      <c r="L329" s="55">
        <f t="shared" si="5"/>
        <v>0</v>
      </c>
    </row>
    <row r="330" spans="1:12" ht="15.75" thickBot="1">
      <c r="A330" s="204" t="str">
        <f>IF(ISBLANK(Mat_Info[[#This Row],[DATE]]),"",ROW(Mat_Info[[#This Row],[NUM]])-ROW($A$19))</f>
        <v/>
      </c>
      <c r="B330" s="33"/>
      <c r="C330" s="98"/>
      <c r="D330" s="99"/>
      <c r="E330" s="98"/>
      <c r="F330" s="95"/>
      <c r="G330" s="27"/>
      <c r="H330" s="105"/>
      <c r="I330" s="111">
        <f>IF(Mat_Info[[#This Row],[MOTIF]]="",0,Mat_Info[[#This Row],[MONTANT HTVA REALISE]])</f>
        <v>0</v>
      </c>
      <c r="J330" s="32"/>
      <c r="L330" s="55">
        <f t="shared" si="5"/>
        <v>0</v>
      </c>
    </row>
    <row r="331" spans="1:12" ht="15.75" thickBot="1">
      <c r="A331" s="204" t="str">
        <f>IF(ISBLANK(Mat_Info[[#This Row],[DATE]]),"",ROW(Mat_Info[[#This Row],[NUM]])-ROW($A$19))</f>
        <v/>
      </c>
      <c r="B331" s="33"/>
      <c r="C331" s="98"/>
      <c r="D331" s="99"/>
      <c r="E331" s="98"/>
      <c r="F331" s="95"/>
      <c r="G331" s="27"/>
      <c r="H331" s="105"/>
      <c r="I331" s="111">
        <f>IF(Mat_Info[[#This Row],[MOTIF]]="",0,Mat_Info[[#This Row],[MONTANT HTVA REALISE]])</f>
        <v>0</v>
      </c>
      <c r="J331" s="32"/>
      <c r="L331" s="55">
        <f t="shared" si="5"/>
        <v>0</v>
      </c>
    </row>
    <row r="332" spans="1:12" ht="15.75" thickBot="1">
      <c r="A332" s="204" t="str">
        <f>IF(ISBLANK(Mat_Info[[#This Row],[DATE]]),"",ROW(Mat_Info[[#This Row],[NUM]])-ROW($A$19))</f>
        <v/>
      </c>
      <c r="B332" s="33"/>
      <c r="C332" s="98"/>
      <c r="D332" s="99"/>
      <c r="E332" s="98"/>
      <c r="F332" s="95"/>
      <c r="G332" s="27"/>
      <c r="H332" s="105"/>
      <c r="I332" s="111">
        <f>IF(Mat_Info[[#This Row],[MOTIF]]="",0,Mat_Info[[#This Row],[MONTANT HTVA REALISE]])</f>
        <v>0</v>
      </c>
      <c r="J332" s="32"/>
      <c r="L332" s="55">
        <f t="shared" si="5"/>
        <v>0</v>
      </c>
    </row>
    <row r="333" spans="1:12" ht="15.75" thickBot="1">
      <c r="A333" s="204" t="str">
        <f>IF(ISBLANK(Mat_Info[[#This Row],[DATE]]),"",ROW(Mat_Info[[#This Row],[NUM]])-ROW($A$19))</f>
        <v/>
      </c>
      <c r="B333" s="33"/>
      <c r="C333" s="98"/>
      <c r="D333" s="99"/>
      <c r="E333" s="98"/>
      <c r="F333" s="95"/>
      <c r="G333" s="27"/>
      <c r="H333" s="105"/>
      <c r="I333" s="111">
        <f>IF(Mat_Info[[#This Row],[MOTIF]]="",0,Mat_Info[[#This Row],[MONTANT HTVA REALISE]])</f>
        <v>0</v>
      </c>
      <c r="J333" s="32"/>
      <c r="L333" s="55">
        <f t="shared" si="5"/>
        <v>0</v>
      </c>
    </row>
    <row r="334" spans="1:12" ht="15.75" thickBot="1">
      <c r="A334" s="204" t="str">
        <f>IF(ISBLANK(Mat_Info[[#This Row],[DATE]]),"",ROW(Mat_Info[[#This Row],[NUM]])-ROW($A$19))</f>
        <v/>
      </c>
      <c r="B334" s="33"/>
      <c r="C334" s="98"/>
      <c r="D334" s="99"/>
      <c r="E334" s="98"/>
      <c r="F334" s="95"/>
      <c r="G334" s="27"/>
      <c r="H334" s="105"/>
      <c r="I334" s="111">
        <f>IF(Mat_Info[[#This Row],[MOTIF]]="",0,Mat_Info[[#This Row],[MONTANT HTVA REALISE]])</f>
        <v>0</v>
      </c>
      <c r="J334" s="32"/>
      <c r="L334" s="55">
        <f t="shared" si="5"/>
        <v>0</v>
      </c>
    </row>
    <row r="335" spans="1:12" ht="15.75" thickBot="1">
      <c r="A335" s="204" t="str">
        <f>IF(ISBLANK(Mat_Info[[#This Row],[DATE]]),"",ROW(Mat_Info[[#This Row],[NUM]])-ROW($A$19))</f>
        <v/>
      </c>
      <c r="B335" s="33"/>
      <c r="C335" s="98"/>
      <c r="D335" s="99"/>
      <c r="E335" s="98"/>
      <c r="F335" s="95"/>
      <c r="G335" s="27"/>
      <c r="H335" s="105"/>
      <c r="I335" s="111">
        <f>IF(Mat_Info[[#This Row],[MOTIF]]="",0,Mat_Info[[#This Row],[MONTANT HTVA REALISE]])</f>
        <v>0</v>
      </c>
      <c r="J335" s="32"/>
      <c r="L335" s="55">
        <f t="shared" si="5"/>
        <v>0</v>
      </c>
    </row>
    <row r="336" spans="1:12" ht="15.75" thickBot="1">
      <c r="A336" s="204" t="str">
        <f>IF(ISBLANK(Mat_Info[[#This Row],[DATE]]),"",ROW(Mat_Info[[#This Row],[NUM]])-ROW($A$19))</f>
        <v/>
      </c>
      <c r="B336" s="33"/>
      <c r="C336" s="98"/>
      <c r="D336" s="99"/>
      <c r="E336" s="98"/>
      <c r="F336" s="95"/>
      <c r="G336" s="27"/>
      <c r="H336" s="105"/>
      <c r="I336" s="111">
        <f>IF(Mat_Info[[#This Row],[MOTIF]]="",0,Mat_Info[[#This Row],[MONTANT HTVA REALISE]])</f>
        <v>0</v>
      </c>
      <c r="J336" s="32"/>
      <c r="L336" s="55">
        <f t="shared" si="5"/>
        <v>0</v>
      </c>
    </row>
    <row r="337" spans="1:12" ht="15.75" thickBot="1">
      <c r="A337" s="204" t="str">
        <f>IF(ISBLANK(Mat_Info[[#This Row],[DATE]]),"",ROW(Mat_Info[[#This Row],[NUM]])-ROW($A$19))</f>
        <v/>
      </c>
      <c r="B337" s="33"/>
      <c r="C337" s="98"/>
      <c r="D337" s="99"/>
      <c r="E337" s="98"/>
      <c r="F337" s="95"/>
      <c r="G337" s="27"/>
      <c r="H337" s="105"/>
      <c r="I337" s="111">
        <f>IF(Mat_Info[[#This Row],[MOTIF]]="",0,Mat_Info[[#This Row],[MONTANT HTVA REALISE]])</f>
        <v>0</v>
      </c>
      <c r="J337" s="32"/>
      <c r="L337" s="55">
        <f t="shared" si="5"/>
        <v>0</v>
      </c>
    </row>
    <row r="338" spans="1:12" ht="15.75" thickBot="1">
      <c r="A338" s="204" t="str">
        <f>IF(ISBLANK(Mat_Info[[#This Row],[DATE]]),"",ROW(Mat_Info[[#This Row],[NUM]])-ROW($A$19))</f>
        <v/>
      </c>
      <c r="B338" s="33"/>
      <c r="C338" s="98"/>
      <c r="D338" s="99"/>
      <c r="E338" s="98"/>
      <c r="F338" s="95"/>
      <c r="G338" s="27"/>
      <c r="H338" s="105"/>
      <c r="I338" s="111">
        <f>IF(Mat_Info[[#This Row],[MOTIF]]="",0,Mat_Info[[#This Row],[MONTANT HTVA REALISE]])</f>
        <v>0</v>
      </c>
      <c r="J338" s="32"/>
      <c r="L338" s="55">
        <f t="shared" si="5"/>
        <v>0</v>
      </c>
    </row>
    <row r="339" spans="1:12" ht="15.75" thickBot="1">
      <c r="A339" s="204" t="str">
        <f>IF(ISBLANK(Mat_Info[[#This Row],[DATE]]),"",ROW(Mat_Info[[#This Row],[NUM]])-ROW($A$19))</f>
        <v/>
      </c>
      <c r="B339" s="33"/>
      <c r="C339" s="98"/>
      <c r="D339" s="99"/>
      <c r="E339" s="98"/>
      <c r="F339" s="95"/>
      <c r="G339" s="27"/>
      <c r="H339" s="105"/>
      <c r="I339" s="111">
        <f>IF(Mat_Info[[#This Row],[MOTIF]]="",0,Mat_Info[[#This Row],[MONTANT HTVA REALISE]])</f>
        <v>0</v>
      </c>
      <c r="J339" s="32"/>
      <c r="L339" s="55">
        <f t="shared" si="5"/>
        <v>0</v>
      </c>
    </row>
    <row r="340" spans="1:12" ht="15.75" thickBot="1">
      <c r="A340" s="204" t="str">
        <f>IF(ISBLANK(Mat_Info[[#This Row],[DATE]]),"",ROW(Mat_Info[[#This Row],[NUM]])-ROW($A$19))</f>
        <v/>
      </c>
      <c r="B340" s="33"/>
      <c r="C340" s="98"/>
      <c r="D340" s="99"/>
      <c r="E340" s="98"/>
      <c r="F340" s="95"/>
      <c r="G340" s="27"/>
      <c r="H340" s="105"/>
      <c r="I340" s="111">
        <f>IF(Mat_Info[[#This Row],[MOTIF]]="",0,Mat_Info[[#This Row],[MONTANT HTVA REALISE]])</f>
        <v>0</v>
      </c>
      <c r="J340" s="32"/>
      <c r="L340" s="55">
        <f t="shared" si="5"/>
        <v>0</v>
      </c>
    </row>
    <row r="341" spans="1:12" ht="15.75" thickBot="1">
      <c r="A341" s="204" t="str">
        <f>IF(ISBLANK(Mat_Info[[#This Row],[DATE]]),"",ROW(Mat_Info[[#This Row],[NUM]])-ROW($A$19))</f>
        <v/>
      </c>
      <c r="B341" s="33"/>
      <c r="C341" s="98"/>
      <c r="D341" s="99"/>
      <c r="E341" s="98"/>
      <c r="F341" s="95"/>
      <c r="G341" s="27"/>
      <c r="H341" s="105"/>
      <c r="I341" s="111">
        <f>IF(Mat_Info[[#This Row],[MOTIF]]="",0,Mat_Info[[#This Row],[MONTANT HTVA REALISE]])</f>
        <v>0</v>
      </c>
      <c r="J341" s="32"/>
      <c r="L341" s="55">
        <f t="shared" si="5"/>
        <v>0</v>
      </c>
    </row>
    <row r="342" spans="1:12" ht="15.75" thickBot="1">
      <c r="A342" s="204" t="str">
        <f>IF(ISBLANK(Mat_Info[[#This Row],[DATE]]),"",ROW(Mat_Info[[#This Row],[NUM]])-ROW($A$19))</f>
        <v/>
      </c>
      <c r="B342" s="33"/>
      <c r="C342" s="98"/>
      <c r="D342" s="99"/>
      <c r="E342" s="98"/>
      <c r="F342" s="95"/>
      <c r="G342" s="27"/>
      <c r="H342" s="105"/>
      <c r="I342" s="111">
        <f>IF(Mat_Info[[#This Row],[MOTIF]]="",0,Mat_Info[[#This Row],[MONTANT HTVA REALISE]])</f>
        <v>0</v>
      </c>
      <c r="J342" s="32"/>
      <c r="L342" s="55">
        <f t="shared" si="5"/>
        <v>0</v>
      </c>
    </row>
    <row r="343" spans="1:12" ht="15.75" thickBot="1">
      <c r="A343" s="204" t="str">
        <f>IF(ISBLANK(Mat_Info[[#This Row],[DATE]]),"",ROW(Mat_Info[[#This Row],[NUM]])-ROW($A$19))</f>
        <v/>
      </c>
      <c r="B343" s="33"/>
      <c r="C343" s="98"/>
      <c r="D343" s="99"/>
      <c r="E343" s="98"/>
      <c r="F343" s="95"/>
      <c r="G343" s="27"/>
      <c r="H343" s="105"/>
      <c r="I343" s="111">
        <f>IF(Mat_Info[[#This Row],[MOTIF]]="",0,Mat_Info[[#This Row],[MONTANT HTVA REALISE]])</f>
        <v>0</v>
      </c>
      <c r="J343" s="32"/>
      <c r="L343" s="55">
        <f t="shared" ref="L343:L406" si="6">+F343-I343</f>
        <v>0</v>
      </c>
    </row>
    <row r="344" spans="1:12" ht="15.75" thickBot="1">
      <c r="A344" s="204" t="str">
        <f>IF(ISBLANK(Mat_Info[[#This Row],[DATE]]),"",ROW(Mat_Info[[#This Row],[NUM]])-ROW($A$19))</f>
        <v/>
      </c>
      <c r="B344" s="33"/>
      <c r="C344" s="98"/>
      <c r="D344" s="99"/>
      <c r="E344" s="98"/>
      <c r="F344" s="95"/>
      <c r="G344" s="27"/>
      <c r="H344" s="105"/>
      <c r="I344" s="111">
        <f>IF(Mat_Info[[#This Row],[MOTIF]]="",0,Mat_Info[[#This Row],[MONTANT HTVA REALISE]])</f>
        <v>0</v>
      </c>
      <c r="J344" s="32"/>
      <c r="L344" s="55">
        <f t="shared" si="6"/>
        <v>0</v>
      </c>
    </row>
    <row r="345" spans="1:12" ht="15.75" thickBot="1">
      <c r="A345" s="204" t="str">
        <f>IF(ISBLANK(Mat_Info[[#This Row],[DATE]]),"",ROW(Mat_Info[[#This Row],[NUM]])-ROW($A$19))</f>
        <v/>
      </c>
      <c r="B345" s="33"/>
      <c r="C345" s="98"/>
      <c r="D345" s="99"/>
      <c r="E345" s="98"/>
      <c r="F345" s="95"/>
      <c r="G345" s="27"/>
      <c r="H345" s="105"/>
      <c r="I345" s="111">
        <f>IF(Mat_Info[[#This Row],[MOTIF]]="",0,Mat_Info[[#This Row],[MONTANT HTVA REALISE]])</f>
        <v>0</v>
      </c>
      <c r="J345" s="32"/>
      <c r="L345" s="55">
        <f t="shared" si="6"/>
        <v>0</v>
      </c>
    </row>
    <row r="346" spans="1:12" ht="15.75" thickBot="1">
      <c r="A346" s="204" t="str">
        <f>IF(ISBLANK(Mat_Info[[#This Row],[DATE]]),"",ROW(Mat_Info[[#This Row],[NUM]])-ROW($A$19))</f>
        <v/>
      </c>
      <c r="B346" s="33"/>
      <c r="C346" s="98"/>
      <c r="D346" s="99"/>
      <c r="E346" s="98"/>
      <c r="F346" s="95"/>
      <c r="G346" s="27"/>
      <c r="H346" s="105"/>
      <c r="I346" s="111">
        <f>IF(Mat_Info[[#This Row],[MOTIF]]="",0,Mat_Info[[#This Row],[MONTANT HTVA REALISE]])</f>
        <v>0</v>
      </c>
      <c r="J346" s="32"/>
      <c r="L346" s="55">
        <f t="shared" si="6"/>
        <v>0</v>
      </c>
    </row>
    <row r="347" spans="1:12" ht="15.75" thickBot="1">
      <c r="A347" s="204" t="str">
        <f>IF(ISBLANK(Mat_Info[[#This Row],[DATE]]),"",ROW(Mat_Info[[#This Row],[NUM]])-ROW($A$19))</f>
        <v/>
      </c>
      <c r="B347" s="33"/>
      <c r="C347" s="98"/>
      <c r="D347" s="99"/>
      <c r="E347" s="98"/>
      <c r="F347" s="95"/>
      <c r="G347" s="27"/>
      <c r="H347" s="105"/>
      <c r="I347" s="111">
        <f>IF(Mat_Info[[#This Row],[MOTIF]]="",0,Mat_Info[[#This Row],[MONTANT HTVA REALISE]])</f>
        <v>0</v>
      </c>
      <c r="J347" s="32"/>
      <c r="L347" s="55">
        <f t="shared" si="6"/>
        <v>0</v>
      </c>
    </row>
    <row r="348" spans="1:12" ht="15.75" thickBot="1">
      <c r="A348" s="204" t="str">
        <f>IF(ISBLANK(Mat_Info[[#This Row],[DATE]]),"",ROW(Mat_Info[[#This Row],[NUM]])-ROW($A$19))</f>
        <v/>
      </c>
      <c r="B348" s="33"/>
      <c r="C348" s="98"/>
      <c r="D348" s="99"/>
      <c r="E348" s="98"/>
      <c r="F348" s="95"/>
      <c r="G348" s="27"/>
      <c r="H348" s="105"/>
      <c r="I348" s="111">
        <f>IF(Mat_Info[[#This Row],[MOTIF]]="",0,Mat_Info[[#This Row],[MONTANT HTVA REALISE]])</f>
        <v>0</v>
      </c>
      <c r="J348" s="32"/>
      <c r="L348" s="55">
        <f t="shared" si="6"/>
        <v>0</v>
      </c>
    </row>
    <row r="349" spans="1:12" ht="15.75" thickBot="1">
      <c r="A349" s="204" t="str">
        <f>IF(ISBLANK(Mat_Info[[#This Row],[DATE]]),"",ROW(Mat_Info[[#This Row],[NUM]])-ROW($A$19))</f>
        <v/>
      </c>
      <c r="B349" s="33"/>
      <c r="C349" s="98"/>
      <c r="D349" s="99"/>
      <c r="E349" s="98"/>
      <c r="F349" s="95"/>
      <c r="G349" s="27"/>
      <c r="H349" s="105"/>
      <c r="I349" s="111">
        <f>IF(Mat_Info[[#This Row],[MOTIF]]="",0,Mat_Info[[#This Row],[MONTANT HTVA REALISE]])</f>
        <v>0</v>
      </c>
      <c r="J349" s="32"/>
      <c r="L349" s="55">
        <f t="shared" si="6"/>
        <v>0</v>
      </c>
    </row>
    <row r="350" spans="1:12" ht="15.75" thickBot="1">
      <c r="A350" s="204" t="str">
        <f>IF(ISBLANK(Mat_Info[[#This Row],[DATE]]),"",ROW(Mat_Info[[#This Row],[NUM]])-ROW($A$19))</f>
        <v/>
      </c>
      <c r="B350" s="33"/>
      <c r="C350" s="98"/>
      <c r="D350" s="99"/>
      <c r="E350" s="98"/>
      <c r="F350" s="95"/>
      <c r="G350" s="27"/>
      <c r="H350" s="105"/>
      <c r="I350" s="111">
        <f>IF(Mat_Info[[#This Row],[MOTIF]]="",0,Mat_Info[[#This Row],[MONTANT HTVA REALISE]])</f>
        <v>0</v>
      </c>
      <c r="J350" s="32"/>
      <c r="L350" s="55">
        <f t="shared" si="6"/>
        <v>0</v>
      </c>
    </row>
    <row r="351" spans="1:12" ht="15.75" thickBot="1">
      <c r="A351" s="204" t="str">
        <f>IF(ISBLANK(Mat_Info[[#This Row],[DATE]]),"",ROW(Mat_Info[[#This Row],[NUM]])-ROW($A$19))</f>
        <v/>
      </c>
      <c r="B351" s="33"/>
      <c r="C351" s="98"/>
      <c r="D351" s="99"/>
      <c r="E351" s="98"/>
      <c r="F351" s="95"/>
      <c r="G351" s="27"/>
      <c r="H351" s="105"/>
      <c r="I351" s="111">
        <f>IF(Mat_Info[[#This Row],[MOTIF]]="",0,Mat_Info[[#This Row],[MONTANT HTVA REALISE]])</f>
        <v>0</v>
      </c>
      <c r="J351" s="32"/>
      <c r="L351" s="55">
        <f t="shared" si="6"/>
        <v>0</v>
      </c>
    </row>
    <row r="352" spans="1:12" ht="15.75" thickBot="1">
      <c r="A352" s="204" t="str">
        <f>IF(ISBLANK(Mat_Info[[#This Row],[DATE]]),"",ROW(Mat_Info[[#This Row],[NUM]])-ROW($A$19))</f>
        <v/>
      </c>
      <c r="B352" s="33"/>
      <c r="C352" s="98"/>
      <c r="D352" s="99"/>
      <c r="E352" s="98"/>
      <c r="F352" s="95"/>
      <c r="G352" s="27"/>
      <c r="H352" s="105"/>
      <c r="I352" s="111">
        <f>IF(Mat_Info[[#This Row],[MOTIF]]="",0,Mat_Info[[#This Row],[MONTANT HTVA REALISE]])</f>
        <v>0</v>
      </c>
      <c r="J352" s="32"/>
      <c r="L352" s="55">
        <f t="shared" si="6"/>
        <v>0</v>
      </c>
    </row>
    <row r="353" spans="1:12" ht="15.75" thickBot="1">
      <c r="A353" s="204" t="str">
        <f>IF(ISBLANK(Mat_Info[[#This Row],[DATE]]),"",ROW(Mat_Info[[#This Row],[NUM]])-ROW($A$19))</f>
        <v/>
      </c>
      <c r="B353" s="33"/>
      <c r="C353" s="98"/>
      <c r="D353" s="99"/>
      <c r="E353" s="98"/>
      <c r="F353" s="95"/>
      <c r="G353" s="27"/>
      <c r="H353" s="105"/>
      <c r="I353" s="111">
        <f>IF(Mat_Info[[#This Row],[MOTIF]]="",0,Mat_Info[[#This Row],[MONTANT HTVA REALISE]])</f>
        <v>0</v>
      </c>
      <c r="J353" s="32"/>
      <c r="L353" s="55">
        <f t="shared" si="6"/>
        <v>0</v>
      </c>
    </row>
    <row r="354" spans="1:12" ht="15.75" thickBot="1">
      <c r="A354" s="204" t="str">
        <f>IF(ISBLANK(Mat_Info[[#This Row],[DATE]]),"",ROW(Mat_Info[[#This Row],[NUM]])-ROW($A$19))</f>
        <v/>
      </c>
      <c r="B354" s="33"/>
      <c r="C354" s="98"/>
      <c r="D354" s="99"/>
      <c r="E354" s="98"/>
      <c r="F354" s="95"/>
      <c r="G354" s="27"/>
      <c r="H354" s="105"/>
      <c r="I354" s="111">
        <f>IF(Mat_Info[[#This Row],[MOTIF]]="",0,Mat_Info[[#This Row],[MONTANT HTVA REALISE]])</f>
        <v>0</v>
      </c>
      <c r="J354" s="32"/>
      <c r="L354" s="55">
        <f t="shared" si="6"/>
        <v>0</v>
      </c>
    </row>
    <row r="355" spans="1:12" ht="15.75" thickBot="1">
      <c r="A355" s="204" t="str">
        <f>IF(ISBLANK(Mat_Info[[#This Row],[DATE]]),"",ROW(Mat_Info[[#This Row],[NUM]])-ROW($A$19))</f>
        <v/>
      </c>
      <c r="B355" s="33"/>
      <c r="C355" s="98"/>
      <c r="D355" s="99"/>
      <c r="E355" s="98"/>
      <c r="F355" s="95"/>
      <c r="G355" s="27"/>
      <c r="H355" s="105"/>
      <c r="I355" s="111">
        <f>IF(Mat_Info[[#This Row],[MOTIF]]="",0,Mat_Info[[#This Row],[MONTANT HTVA REALISE]])</f>
        <v>0</v>
      </c>
      <c r="J355" s="32"/>
      <c r="L355" s="55">
        <f t="shared" si="6"/>
        <v>0</v>
      </c>
    </row>
    <row r="356" spans="1:12" ht="15.75" thickBot="1">
      <c r="A356" s="204" t="str">
        <f>IF(ISBLANK(Mat_Info[[#This Row],[DATE]]),"",ROW(Mat_Info[[#This Row],[NUM]])-ROW($A$19))</f>
        <v/>
      </c>
      <c r="B356" s="33"/>
      <c r="C356" s="98"/>
      <c r="D356" s="99"/>
      <c r="E356" s="98"/>
      <c r="F356" s="95"/>
      <c r="G356" s="27"/>
      <c r="H356" s="105"/>
      <c r="I356" s="111">
        <f>IF(Mat_Info[[#This Row],[MOTIF]]="",0,Mat_Info[[#This Row],[MONTANT HTVA REALISE]])</f>
        <v>0</v>
      </c>
      <c r="J356" s="32"/>
      <c r="L356" s="55">
        <f t="shared" si="6"/>
        <v>0</v>
      </c>
    </row>
    <row r="357" spans="1:12" ht="15.75" thickBot="1">
      <c r="A357" s="204" t="str">
        <f>IF(ISBLANK(Mat_Info[[#This Row],[DATE]]),"",ROW(Mat_Info[[#This Row],[NUM]])-ROW($A$19))</f>
        <v/>
      </c>
      <c r="B357" s="33"/>
      <c r="C357" s="98"/>
      <c r="D357" s="99"/>
      <c r="E357" s="98"/>
      <c r="F357" s="95"/>
      <c r="G357" s="27"/>
      <c r="H357" s="105"/>
      <c r="I357" s="111">
        <f>IF(Mat_Info[[#This Row],[MOTIF]]="",0,Mat_Info[[#This Row],[MONTANT HTVA REALISE]])</f>
        <v>0</v>
      </c>
      <c r="J357" s="32"/>
      <c r="L357" s="55">
        <f t="shared" si="6"/>
        <v>0</v>
      </c>
    </row>
    <row r="358" spans="1:12" ht="15.75" thickBot="1">
      <c r="A358" s="204" t="str">
        <f>IF(ISBLANK(Mat_Info[[#This Row],[DATE]]),"",ROW(Mat_Info[[#This Row],[NUM]])-ROW($A$19))</f>
        <v/>
      </c>
      <c r="B358" s="33"/>
      <c r="C358" s="98"/>
      <c r="D358" s="99"/>
      <c r="E358" s="98"/>
      <c r="F358" s="95"/>
      <c r="G358" s="27"/>
      <c r="H358" s="105"/>
      <c r="I358" s="111">
        <f>IF(Mat_Info[[#This Row],[MOTIF]]="",0,Mat_Info[[#This Row],[MONTANT HTVA REALISE]])</f>
        <v>0</v>
      </c>
      <c r="J358" s="32"/>
      <c r="L358" s="55">
        <f t="shared" si="6"/>
        <v>0</v>
      </c>
    </row>
    <row r="359" spans="1:12" ht="15.75" thickBot="1">
      <c r="A359" s="204" t="str">
        <f>IF(ISBLANK(Mat_Info[[#This Row],[DATE]]),"",ROW(Mat_Info[[#This Row],[NUM]])-ROW($A$19))</f>
        <v/>
      </c>
      <c r="B359" s="33"/>
      <c r="C359" s="98"/>
      <c r="D359" s="99"/>
      <c r="E359" s="98"/>
      <c r="F359" s="95"/>
      <c r="G359" s="27"/>
      <c r="H359" s="105"/>
      <c r="I359" s="111">
        <f>IF(Mat_Info[[#This Row],[MOTIF]]="",0,Mat_Info[[#This Row],[MONTANT HTVA REALISE]])</f>
        <v>0</v>
      </c>
      <c r="J359" s="32"/>
      <c r="L359" s="55">
        <f t="shared" si="6"/>
        <v>0</v>
      </c>
    </row>
    <row r="360" spans="1:12" ht="15.75" thickBot="1">
      <c r="A360" s="204" t="str">
        <f>IF(ISBLANK(Mat_Info[[#This Row],[DATE]]),"",ROW(Mat_Info[[#This Row],[NUM]])-ROW($A$19))</f>
        <v/>
      </c>
      <c r="B360" s="33"/>
      <c r="C360" s="98"/>
      <c r="D360" s="99"/>
      <c r="E360" s="98"/>
      <c r="F360" s="95"/>
      <c r="G360" s="27"/>
      <c r="H360" s="105"/>
      <c r="I360" s="111">
        <f>IF(Mat_Info[[#This Row],[MOTIF]]="",0,Mat_Info[[#This Row],[MONTANT HTVA REALISE]])</f>
        <v>0</v>
      </c>
      <c r="J360" s="32"/>
      <c r="L360" s="55">
        <f t="shared" si="6"/>
        <v>0</v>
      </c>
    </row>
    <row r="361" spans="1:12" ht="15.75" thickBot="1">
      <c r="A361" s="204" t="str">
        <f>IF(ISBLANK(Mat_Info[[#This Row],[DATE]]),"",ROW(Mat_Info[[#This Row],[NUM]])-ROW($A$19))</f>
        <v/>
      </c>
      <c r="B361" s="33"/>
      <c r="C361" s="98"/>
      <c r="D361" s="99"/>
      <c r="E361" s="98"/>
      <c r="F361" s="95"/>
      <c r="G361" s="27"/>
      <c r="H361" s="105"/>
      <c r="I361" s="111">
        <f>IF(Mat_Info[[#This Row],[MOTIF]]="",0,Mat_Info[[#This Row],[MONTANT HTVA REALISE]])</f>
        <v>0</v>
      </c>
      <c r="J361" s="32"/>
      <c r="L361" s="55">
        <f t="shared" si="6"/>
        <v>0</v>
      </c>
    </row>
    <row r="362" spans="1:12" ht="15.75" thickBot="1">
      <c r="A362" s="204" t="str">
        <f>IF(ISBLANK(Mat_Info[[#This Row],[DATE]]),"",ROW(Mat_Info[[#This Row],[NUM]])-ROW($A$19))</f>
        <v/>
      </c>
      <c r="B362" s="33"/>
      <c r="C362" s="98"/>
      <c r="D362" s="99"/>
      <c r="E362" s="98"/>
      <c r="F362" s="95"/>
      <c r="G362" s="27"/>
      <c r="H362" s="105"/>
      <c r="I362" s="111">
        <f>IF(Mat_Info[[#This Row],[MOTIF]]="",0,Mat_Info[[#This Row],[MONTANT HTVA REALISE]])</f>
        <v>0</v>
      </c>
      <c r="J362" s="32"/>
      <c r="L362" s="55">
        <f t="shared" si="6"/>
        <v>0</v>
      </c>
    </row>
    <row r="363" spans="1:12" ht="15.75" thickBot="1">
      <c r="A363" s="204" t="str">
        <f>IF(ISBLANK(Mat_Info[[#This Row],[DATE]]),"",ROW(Mat_Info[[#This Row],[NUM]])-ROW($A$19))</f>
        <v/>
      </c>
      <c r="B363" s="33"/>
      <c r="C363" s="98"/>
      <c r="D363" s="99"/>
      <c r="E363" s="98"/>
      <c r="F363" s="95"/>
      <c r="G363" s="27"/>
      <c r="H363" s="105"/>
      <c r="I363" s="111">
        <f>IF(Mat_Info[[#This Row],[MOTIF]]="",0,Mat_Info[[#This Row],[MONTANT HTVA REALISE]])</f>
        <v>0</v>
      </c>
      <c r="J363" s="32"/>
      <c r="L363" s="55">
        <f t="shared" si="6"/>
        <v>0</v>
      </c>
    </row>
    <row r="364" spans="1:12" ht="15.75" thickBot="1">
      <c r="A364" s="204" t="str">
        <f>IF(ISBLANK(Mat_Info[[#This Row],[DATE]]),"",ROW(Mat_Info[[#This Row],[NUM]])-ROW($A$19))</f>
        <v/>
      </c>
      <c r="B364" s="33"/>
      <c r="C364" s="98"/>
      <c r="D364" s="99"/>
      <c r="E364" s="98"/>
      <c r="F364" s="95"/>
      <c r="G364" s="27"/>
      <c r="H364" s="105"/>
      <c r="I364" s="111">
        <f>IF(Mat_Info[[#This Row],[MOTIF]]="",0,Mat_Info[[#This Row],[MONTANT HTVA REALISE]])</f>
        <v>0</v>
      </c>
      <c r="J364" s="32"/>
      <c r="L364" s="55">
        <f t="shared" si="6"/>
        <v>0</v>
      </c>
    </row>
    <row r="365" spans="1:12" ht="15.75" thickBot="1">
      <c r="A365" s="204" t="str">
        <f>IF(ISBLANK(Mat_Info[[#This Row],[DATE]]),"",ROW(Mat_Info[[#This Row],[NUM]])-ROW($A$19))</f>
        <v/>
      </c>
      <c r="B365" s="33"/>
      <c r="C365" s="98"/>
      <c r="D365" s="99"/>
      <c r="E365" s="98"/>
      <c r="F365" s="95"/>
      <c r="G365" s="27"/>
      <c r="H365" s="105"/>
      <c r="I365" s="111">
        <f>IF(Mat_Info[[#This Row],[MOTIF]]="",0,Mat_Info[[#This Row],[MONTANT HTVA REALISE]])</f>
        <v>0</v>
      </c>
      <c r="J365" s="32"/>
      <c r="L365" s="55">
        <f t="shared" si="6"/>
        <v>0</v>
      </c>
    </row>
    <row r="366" spans="1:12" ht="15.75" thickBot="1">
      <c r="A366" s="204" t="str">
        <f>IF(ISBLANK(Mat_Info[[#This Row],[DATE]]),"",ROW(Mat_Info[[#This Row],[NUM]])-ROW($A$19))</f>
        <v/>
      </c>
      <c r="B366" s="33"/>
      <c r="C366" s="98"/>
      <c r="D366" s="99"/>
      <c r="E366" s="98"/>
      <c r="F366" s="95"/>
      <c r="G366" s="27"/>
      <c r="H366" s="105"/>
      <c r="I366" s="111">
        <f>IF(Mat_Info[[#This Row],[MOTIF]]="",0,Mat_Info[[#This Row],[MONTANT HTVA REALISE]])</f>
        <v>0</v>
      </c>
      <c r="J366" s="32"/>
      <c r="L366" s="55">
        <f t="shared" si="6"/>
        <v>0</v>
      </c>
    </row>
    <row r="367" spans="1:12" ht="15.75" thickBot="1">
      <c r="A367" s="204" t="str">
        <f>IF(ISBLANK(Mat_Info[[#This Row],[DATE]]),"",ROW(Mat_Info[[#This Row],[NUM]])-ROW($A$19))</f>
        <v/>
      </c>
      <c r="B367" s="33"/>
      <c r="C367" s="98"/>
      <c r="D367" s="99"/>
      <c r="E367" s="98"/>
      <c r="F367" s="95"/>
      <c r="G367" s="27"/>
      <c r="H367" s="105"/>
      <c r="I367" s="111">
        <f>IF(Mat_Info[[#This Row],[MOTIF]]="",0,Mat_Info[[#This Row],[MONTANT HTVA REALISE]])</f>
        <v>0</v>
      </c>
      <c r="J367" s="32"/>
      <c r="L367" s="55">
        <f t="shared" si="6"/>
        <v>0</v>
      </c>
    </row>
    <row r="368" spans="1:12" ht="15.75" thickBot="1">
      <c r="A368" s="204" t="str">
        <f>IF(ISBLANK(Mat_Info[[#This Row],[DATE]]),"",ROW(Mat_Info[[#This Row],[NUM]])-ROW($A$19))</f>
        <v/>
      </c>
      <c r="B368" s="33"/>
      <c r="C368" s="98"/>
      <c r="D368" s="99"/>
      <c r="E368" s="98"/>
      <c r="F368" s="95"/>
      <c r="G368" s="27"/>
      <c r="H368" s="105"/>
      <c r="I368" s="111">
        <f>IF(Mat_Info[[#This Row],[MOTIF]]="",0,Mat_Info[[#This Row],[MONTANT HTVA REALISE]])</f>
        <v>0</v>
      </c>
      <c r="J368" s="32"/>
      <c r="L368" s="55">
        <f t="shared" si="6"/>
        <v>0</v>
      </c>
    </row>
    <row r="369" spans="1:12" ht="15.75" thickBot="1">
      <c r="A369" s="204" t="str">
        <f>IF(ISBLANK(Mat_Info[[#This Row],[DATE]]),"",ROW(Mat_Info[[#This Row],[NUM]])-ROW($A$19))</f>
        <v/>
      </c>
      <c r="B369" s="33"/>
      <c r="C369" s="98"/>
      <c r="D369" s="99"/>
      <c r="E369" s="98"/>
      <c r="F369" s="95"/>
      <c r="G369" s="27"/>
      <c r="H369" s="105"/>
      <c r="I369" s="111">
        <f>IF(Mat_Info[[#This Row],[MOTIF]]="",0,Mat_Info[[#This Row],[MONTANT HTVA REALISE]])</f>
        <v>0</v>
      </c>
      <c r="J369" s="32"/>
      <c r="L369" s="55">
        <f t="shared" si="6"/>
        <v>0</v>
      </c>
    </row>
    <row r="370" spans="1:12" ht="15.75" thickBot="1">
      <c r="A370" s="204" t="str">
        <f>IF(ISBLANK(Mat_Info[[#This Row],[DATE]]),"",ROW(Mat_Info[[#This Row],[NUM]])-ROW($A$19))</f>
        <v/>
      </c>
      <c r="B370" s="33"/>
      <c r="C370" s="98"/>
      <c r="D370" s="99"/>
      <c r="E370" s="98"/>
      <c r="F370" s="95"/>
      <c r="G370" s="27"/>
      <c r="H370" s="105"/>
      <c r="I370" s="111">
        <f>IF(Mat_Info[[#This Row],[MOTIF]]="",0,Mat_Info[[#This Row],[MONTANT HTVA REALISE]])</f>
        <v>0</v>
      </c>
      <c r="J370" s="32"/>
      <c r="L370" s="55">
        <f t="shared" si="6"/>
        <v>0</v>
      </c>
    </row>
    <row r="371" spans="1:12" ht="15.75" thickBot="1">
      <c r="A371" s="204" t="str">
        <f>IF(ISBLANK(Mat_Info[[#This Row],[DATE]]),"",ROW(Mat_Info[[#This Row],[NUM]])-ROW($A$19))</f>
        <v/>
      </c>
      <c r="B371" s="33"/>
      <c r="C371" s="98"/>
      <c r="D371" s="99"/>
      <c r="E371" s="98"/>
      <c r="F371" s="95"/>
      <c r="G371" s="27"/>
      <c r="H371" s="105"/>
      <c r="I371" s="111">
        <f>IF(Mat_Info[[#This Row],[MOTIF]]="",0,Mat_Info[[#This Row],[MONTANT HTVA REALISE]])</f>
        <v>0</v>
      </c>
      <c r="J371" s="32"/>
      <c r="L371" s="55">
        <f t="shared" si="6"/>
        <v>0</v>
      </c>
    </row>
    <row r="372" spans="1:12" ht="15.75" thickBot="1">
      <c r="A372" s="204" t="str">
        <f>IF(ISBLANK(Mat_Info[[#This Row],[DATE]]),"",ROW(Mat_Info[[#This Row],[NUM]])-ROW($A$19))</f>
        <v/>
      </c>
      <c r="B372" s="33"/>
      <c r="C372" s="98"/>
      <c r="D372" s="99"/>
      <c r="E372" s="98"/>
      <c r="F372" s="95"/>
      <c r="G372" s="27"/>
      <c r="H372" s="105"/>
      <c r="I372" s="111">
        <f>IF(Mat_Info[[#This Row],[MOTIF]]="",0,Mat_Info[[#This Row],[MONTANT HTVA REALISE]])</f>
        <v>0</v>
      </c>
      <c r="J372" s="32"/>
      <c r="L372" s="55">
        <f t="shared" si="6"/>
        <v>0</v>
      </c>
    </row>
    <row r="373" spans="1:12" ht="15.75" thickBot="1">
      <c r="A373" s="204" t="str">
        <f>IF(ISBLANK(Mat_Info[[#This Row],[DATE]]),"",ROW(Mat_Info[[#This Row],[NUM]])-ROW($A$19))</f>
        <v/>
      </c>
      <c r="B373" s="33"/>
      <c r="C373" s="98"/>
      <c r="D373" s="99"/>
      <c r="E373" s="98"/>
      <c r="F373" s="95"/>
      <c r="G373" s="27"/>
      <c r="H373" s="105"/>
      <c r="I373" s="111">
        <f>IF(Mat_Info[[#This Row],[MOTIF]]="",0,Mat_Info[[#This Row],[MONTANT HTVA REALISE]])</f>
        <v>0</v>
      </c>
      <c r="J373" s="32"/>
      <c r="L373" s="55">
        <f t="shared" si="6"/>
        <v>0</v>
      </c>
    </row>
    <row r="374" spans="1:12" ht="15.75" thickBot="1">
      <c r="A374" s="204" t="str">
        <f>IF(ISBLANK(Mat_Info[[#This Row],[DATE]]),"",ROW(Mat_Info[[#This Row],[NUM]])-ROW($A$19))</f>
        <v/>
      </c>
      <c r="B374" s="33"/>
      <c r="C374" s="98"/>
      <c r="D374" s="99"/>
      <c r="E374" s="98"/>
      <c r="F374" s="95"/>
      <c r="G374" s="27"/>
      <c r="H374" s="105"/>
      <c r="I374" s="111">
        <f>IF(Mat_Info[[#This Row],[MOTIF]]="",0,Mat_Info[[#This Row],[MONTANT HTVA REALISE]])</f>
        <v>0</v>
      </c>
      <c r="J374" s="32"/>
      <c r="L374" s="55">
        <f t="shared" si="6"/>
        <v>0</v>
      </c>
    </row>
    <row r="375" spans="1:12" ht="15.75" thickBot="1">
      <c r="A375" s="204" t="str">
        <f>IF(ISBLANK(Mat_Info[[#This Row],[DATE]]),"",ROW(Mat_Info[[#This Row],[NUM]])-ROW($A$19))</f>
        <v/>
      </c>
      <c r="B375" s="33"/>
      <c r="C375" s="98"/>
      <c r="D375" s="99"/>
      <c r="E375" s="98"/>
      <c r="F375" s="95"/>
      <c r="G375" s="27"/>
      <c r="H375" s="105"/>
      <c r="I375" s="111">
        <f>IF(Mat_Info[[#This Row],[MOTIF]]="",0,Mat_Info[[#This Row],[MONTANT HTVA REALISE]])</f>
        <v>0</v>
      </c>
      <c r="J375" s="32"/>
      <c r="L375" s="55">
        <f t="shared" si="6"/>
        <v>0</v>
      </c>
    </row>
    <row r="376" spans="1:12" ht="15.75" thickBot="1">
      <c r="A376" s="204" t="str">
        <f>IF(ISBLANK(Mat_Info[[#This Row],[DATE]]),"",ROW(Mat_Info[[#This Row],[NUM]])-ROW($A$19))</f>
        <v/>
      </c>
      <c r="B376" s="33"/>
      <c r="C376" s="98"/>
      <c r="D376" s="99"/>
      <c r="E376" s="98"/>
      <c r="F376" s="95"/>
      <c r="G376" s="27"/>
      <c r="H376" s="105"/>
      <c r="I376" s="111">
        <f>IF(Mat_Info[[#This Row],[MOTIF]]="",0,Mat_Info[[#This Row],[MONTANT HTVA REALISE]])</f>
        <v>0</v>
      </c>
      <c r="J376" s="32"/>
      <c r="L376" s="55">
        <f t="shared" si="6"/>
        <v>0</v>
      </c>
    </row>
    <row r="377" spans="1:12" ht="15.75" thickBot="1">
      <c r="A377" s="204" t="str">
        <f>IF(ISBLANK(Mat_Info[[#This Row],[DATE]]),"",ROW(Mat_Info[[#This Row],[NUM]])-ROW($A$19))</f>
        <v/>
      </c>
      <c r="B377" s="33"/>
      <c r="C377" s="98"/>
      <c r="D377" s="99"/>
      <c r="E377" s="98"/>
      <c r="F377" s="95"/>
      <c r="G377" s="27"/>
      <c r="H377" s="105"/>
      <c r="I377" s="111">
        <f>IF(Mat_Info[[#This Row],[MOTIF]]="",0,Mat_Info[[#This Row],[MONTANT HTVA REALISE]])</f>
        <v>0</v>
      </c>
      <c r="J377" s="32"/>
      <c r="L377" s="55">
        <f t="shared" si="6"/>
        <v>0</v>
      </c>
    </row>
    <row r="378" spans="1:12" ht="15.75" thickBot="1">
      <c r="A378" s="204" t="str">
        <f>IF(ISBLANK(Mat_Info[[#This Row],[DATE]]),"",ROW(Mat_Info[[#This Row],[NUM]])-ROW($A$19))</f>
        <v/>
      </c>
      <c r="B378" s="33"/>
      <c r="C378" s="98"/>
      <c r="D378" s="99"/>
      <c r="E378" s="98"/>
      <c r="F378" s="95"/>
      <c r="G378" s="27"/>
      <c r="H378" s="105"/>
      <c r="I378" s="111">
        <f>IF(Mat_Info[[#This Row],[MOTIF]]="",0,Mat_Info[[#This Row],[MONTANT HTVA REALISE]])</f>
        <v>0</v>
      </c>
      <c r="J378" s="32"/>
      <c r="L378" s="55">
        <f t="shared" si="6"/>
        <v>0</v>
      </c>
    </row>
    <row r="379" spans="1:12" ht="15.75" thickBot="1">
      <c r="A379" s="204" t="str">
        <f>IF(ISBLANK(Mat_Info[[#This Row],[DATE]]),"",ROW(Mat_Info[[#This Row],[NUM]])-ROW($A$19))</f>
        <v/>
      </c>
      <c r="B379" s="33"/>
      <c r="C379" s="98"/>
      <c r="D379" s="99"/>
      <c r="E379" s="98"/>
      <c r="F379" s="95"/>
      <c r="G379" s="27"/>
      <c r="H379" s="105"/>
      <c r="I379" s="111">
        <f>IF(Mat_Info[[#This Row],[MOTIF]]="",0,Mat_Info[[#This Row],[MONTANT HTVA REALISE]])</f>
        <v>0</v>
      </c>
      <c r="J379" s="32"/>
      <c r="L379" s="55">
        <f t="shared" si="6"/>
        <v>0</v>
      </c>
    </row>
    <row r="380" spans="1:12" ht="15.75" thickBot="1">
      <c r="A380" s="204" t="str">
        <f>IF(ISBLANK(Mat_Info[[#This Row],[DATE]]),"",ROW(Mat_Info[[#This Row],[NUM]])-ROW($A$19))</f>
        <v/>
      </c>
      <c r="B380" s="33"/>
      <c r="C380" s="98"/>
      <c r="D380" s="99"/>
      <c r="E380" s="98"/>
      <c r="F380" s="95"/>
      <c r="G380" s="27"/>
      <c r="H380" s="105"/>
      <c r="I380" s="111">
        <f>IF(Mat_Info[[#This Row],[MOTIF]]="",0,Mat_Info[[#This Row],[MONTANT HTVA REALISE]])</f>
        <v>0</v>
      </c>
      <c r="J380" s="32"/>
      <c r="L380" s="55">
        <f t="shared" si="6"/>
        <v>0</v>
      </c>
    </row>
    <row r="381" spans="1:12" ht="15.75" thickBot="1">
      <c r="A381" s="204" t="str">
        <f>IF(ISBLANK(Mat_Info[[#This Row],[DATE]]),"",ROW(Mat_Info[[#This Row],[NUM]])-ROW($A$19))</f>
        <v/>
      </c>
      <c r="B381" s="33"/>
      <c r="C381" s="98"/>
      <c r="D381" s="99"/>
      <c r="E381" s="98"/>
      <c r="F381" s="95"/>
      <c r="G381" s="27"/>
      <c r="H381" s="105"/>
      <c r="I381" s="111">
        <f>IF(Mat_Info[[#This Row],[MOTIF]]="",0,Mat_Info[[#This Row],[MONTANT HTVA REALISE]])</f>
        <v>0</v>
      </c>
      <c r="J381" s="32"/>
      <c r="L381" s="55">
        <f t="shared" si="6"/>
        <v>0</v>
      </c>
    </row>
    <row r="382" spans="1:12" ht="15.75" thickBot="1">
      <c r="A382" s="204" t="str">
        <f>IF(ISBLANK(Mat_Info[[#This Row],[DATE]]),"",ROW(Mat_Info[[#This Row],[NUM]])-ROW($A$19))</f>
        <v/>
      </c>
      <c r="B382" s="33"/>
      <c r="C382" s="98"/>
      <c r="D382" s="99"/>
      <c r="E382" s="98"/>
      <c r="F382" s="95"/>
      <c r="G382" s="27"/>
      <c r="H382" s="105"/>
      <c r="I382" s="111">
        <f>IF(Mat_Info[[#This Row],[MOTIF]]="",0,Mat_Info[[#This Row],[MONTANT HTVA REALISE]])</f>
        <v>0</v>
      </c>
      <c r="J382" s="32"/>
      <c r="L382" s="55">
        <f t="shared" si="6"/>
        <v>0</v>
      </c>
    </row>
    <row r="383" spans="1:12" ht="15.75" thickBot="1">
      <c r="A383" s="204" t="str">
        <f>IF(ISBLANK(Mat_Info[[#This Row],[DATE]]),"",ROW(Mat_Info[[#This Row],[NUM]])-ROW($A$19))</f>
        <v/>
      </c>
      <c r="B383" s="33"/>
      <c r="C383" s="98"/>
      <c r="D383" s="99"/>
      <c r="E383" s="98"/>
      <c r="F383" s="95"/>
      <c r="G383" s="27"/>
      <c r="H383" s="105"/>
      <c r="I383" s="111">
        <f>IF(Mat_Info[[#This Row],[MOTIF]]="",0,Mat_Info[[#This Row],[MONTANT HTVA REALISE]])</f>
        <v>0</v>
      </c>
      <c r="J383" s="32"/>
      <c r="L383" s="55">
        <f t="shared" si="6"/>
        <v>0</v>
      </c>
    </row>
    <row r="384" spans="1:12" ht="15.75" thickBot="1">
      <c r="A384" s="204" t="str">
        <f>IF(ISBLANK(Mat_Info[[#This Row],[DATE]]),"",ROW(Mat_Info[[#This Row],[NUM]])-ROW($A$19))</f>
        <v/>
      </c>
      <c r="B384" s="33"/>
      <c r="C384" s="98"/>
      <c r="D384" s="99"/>
      <c r="E384" s="98"/>
      <c r="F384" s="95"/>
      <c r="G384" s="27"/>
      <c r="H384" s="105"/>
      <c r="I384" s="111">
        <f>IF(Mat_Info[[#This Row],[MOTIF]]="",0,Mat_Info[[#This Row],[MONTANT HTVA REALISE]])</f>
        <v>0</v>
      </c>
      <c r="J384" s="32"/>
      <c r="L384" s="55">
        <f t="shared" si="6"/>
        <v>0</v>
      </c>
    </row>
    <row r="385" spans="1:12" ht="15.75" thickBot="1">
      <c r="A385" s="204" t="str">
        <f>IF(ISBLANK(Mat_Info[[#This Row],[DATE]]),"",ROW(Mat_Info[[#This Row],[NUM]])-ROW($A$19))</f>
        <v/>
      </c>
      <c r="B385" s="33"/>
      <c r="C385" s="98"/>
      <c r="D385" s="99"/>
      <c r="E385" s="98"/>
      <c r="F385" s="95"/>
      <c r="G385" s="27"/>
      <c r="H385" s="105"/>
      <c r="I385" s="111">
        <f>IF(Mat_Info[[#This Row],[MOTIF]]="",0,Mat_Info[[#This Row],[MONTANT HTVA REALISE]])</f>
        <v>0</v>
      </c>
      <c r="J385" s="32"/>
      <c r="L385" s="55">
        <f t="shared" si="6"/>
        <v>0</v>
      </c>
    </row>
    <row r="386" spans="1:12" ht="15.75" thickBot="1">
      <c r="A386" s="204" t="str">
        <f>IF(ISBLANK(Mat_Info[[#This Row],[DATE]]),"",ROW(Mat_Info[[#This Row],[NUM]])-ROW($A$19))</f>
        <v/>
      </c>
      <c r="B386" s="33"/>
      <c r="C386" s="98"/>
      <c r="D386" s="99"/>
      <c r="E386" s="98"/>
      <c r="F386" s="95"/>
      <c r="G386" s="27"/>
      <c r="H386" s="105"/>
      <c r="I386" s="111">
        <f>IF(Mat_Info[[#This Row],[MOTIF]]="",0,Mat_Info[[#This Row],[MONTANT HTVA REALISE]])</f>
        <v>0</v>
      </c>
      <c r="J386" s="32"/>
      <c r="L386" s="55">
        <f t="shared" si="6"/>
        <v>0</v>
      </c>
    </row>
    <row r="387" spans="1:12" ht="15.75" thickBot="1">
      <c r="A387" s="204" t="str">
        <f>IF(ISBLANK(Mat_Info[[#This Row],[DATE]]),"",ROW(Mat_Info[[#This Row],[NUM]])-ROW($A$19))</f>
        <v/>
      </c>
      <c r="B387" s="33"/>
      <c r="C387" s="98"/>
      <c r="D387" s="99"/>
      <c r="E387" s="98"/>
      <c r="F387" s="95"/>
      <c r="G387" s="27"/>
      <c r="H387" s="105"/>
      <c r="I387" s="111">
        <f>IF(Mat_Info[[#This Row],[MOTIF]]="",0,Mat_Info[[#This Row],[MONTANT HTVA REALISE]])</f>
        <v>0</v>
      </c>
      <c r="J387" s="32"/>
      <c r="L387" s="55">
        <f t="shared" si="6"/>
        <v>0</v>
      </c>
    </row>
    <row r="388" spans="1:12" ht="15.75" thickBot="1">
      <c r="A388" s="204" t="str">
        <f>IF(ISBLANK(Mat_Info[[#This Row],[DATE]]),"",ROW(Mat_Info[[#This Row],[NUM]])-ROW($A$19))</f>
        <v/>
      </c>
      <c r="B388" s="33"/>
      <c r="C388" s="98"/>
      <c r="D388" s="99"/>
      <c r="E388" s="98"/>
      <c r="F388" s="95"/>
      <c r="G388" s="27"/>
      <c r="H388" s="105"/>
      <c r="I388" s="111">
        <f>IF(Mat_Info[[#This Row],[MOTIF]]="",0,Mat_Info[[#This Row],[MONTANT HTVA REALISE]])</f>
        <v>0</v>
      </c>
      <c r="J388" s="32"/>
      <c r="L388" s="55">
        <f t="shared" si="6"/>
        <v>0</v>
      </c>
    </row>
    <row r="389" spans="1:12" ht="15.75" thickBot="1">
      <c r="A389" s="204" t="str">
        <f>IF(ISBLANK(Mat_Info[[#This Row],[DATE]]),"",ROW(Mat_Info[[#This Row],[NUM]])-ROW($A$19))</f>
        <v/>
      </c>
      <c r="B389" s="33"/>
      <c r="C389" s="98"/>
      <c r="D389" s="99"/>
      <c r="E389" s="98"/>
      <c r="F389" s="95"/>
      <c r="G389" s="27"/>
      <c r="H389" s="105"/>
      <c r="I389" s="111">
        <f>IF(Mat_Info[[#This Row],[MOTIF]]="",0,Mat_Info[[#This Row],[MONTANT HTVA REALISE]])</f>
        <v>0</v>
      </c>
      <c r="J389" s="32"/>
      <c r="L389" s="55">
        <f t="shared" si="6"/>
        <v>0</v>
      </c>
    </row>
    <row r="390" spans="1:12" ht="15.75" thickBot="1">
      <c r="A390" s="204" t="str">
        <f>IF(ISBLANK(Mat_Info[[#This Row],[DATE]]),"",ROW(Mat_Info[[#This Row],[NUM]])-ROW($A$19))</f>
        <v/>
      </c>
      <c r="B390" s="33"/>
      <c r="C390" s="98"/>
      <c r="D390" s="99"/>
      <c r="E390" s="98"/>
      <c r="F390" s="95"/>
      <c r="G390" s="27"/>
      <c r="H390" s="105"/>
      <c r="I390" s="111">
        <f>IF(Mat_Info[[#This Row],[MOTIF]]="",0,Mat_Info[[#This Row],[MONTANT HTVA REALISE]])</f>
        <v>0</v>
      </c>
      <c r="J390" s="32"/>
      <c r="L390" s="55">
        <f t="shared" si="6"/>
        <v>0</v>
      </c>
    </row>
    <row r="391" spans="1:12" ht="15.75" thickBot="1">
      <c r="A391" s="204" t="str">
        <f>IF(ISBLANK(Mat_Info[[#This Row],[DATE]]),"",ROW(Mat_Info[[#This Row],[NUM]])-ROW($A$19))</f>
        <v/>
      </c>
      <c r="B391" s="33"/>
      <c r="C391" s="98"/>
      <c r="D391" s="99"/>
      <c r="E391" s="98"/>
      <c r="F391" s="95"/>
      <c r="G391" s="27"/>
      <c r="H391" s="105"/>
      <c r="I391" s="111">
        <f>IF(Mat_Info[[#This Row],[MOTIF]]="",0,Mat_Info[[#This Row],[MONTANT HTVA REALISE]])</f>
        <v>0</v>
      </c>
      <c r="J391" s="32"/>
      <c r="L391" s="55">
        <f t="shared" si="6"/>
        <v>0</v>
      </c>
    </row>
    <row r="392" spans="1:12" ht="15.75" thickBot="1">
      <c r="A392" s="204" t="str">
        <f>IF(ISBLANK(Mat_Info[[#This Row],[DATE]]),"",ROW(Mat_Info[[#This Row],[NUM]])-ROW($A$19))</f>
        <v/>
      </c>
      <c r="B392" s="33"/>
      <c r="C392" s="98"/>
      <c r="D392" s="99"/>
      <c r="E392" s="98"/>
      <c r="F392" s="95"/>
      <c r="G392" s="27"/>
      <c r="H392" s="105"/>
      <c r="I392" s="111">
        <f>IF(Mat_Info[[#This Row],[MOTIF]]="",0,Mat_Info[[#This Row],[MONTANT HTVA REALISE]])</f>
        <v>0</v>
      </c>
      <c r="J392" s="32"/>
      <c r="L392" s="55">
        <f t="shared" si="6"/>
        <v>0</v>
      </c>
    </row>
    <row r="393" spans="1:12" ht="15.75" thickBot="1">
      <c r="A393" s="204" t="str">
        <f>IF(ISBLANK(Mat_Info[[#This Row],[DATE]]),"",ROW(Mat_Info[[#This Row],[NUM]])-ROW($A$19))</f>
        <v/>
      </c>
      <c r="B393" s="33"/>
      <c r="C393" s="98"/>
      <c r="D393" s="99"/>
      <c r="E393" s="98"/>
      <c r="F393" s="95"/>
      <c r="G393" s="27"/>
      <c r="H393" s="105"/>
      <c r="I393" s="111">
        <f>IF(Mat_Info[[#This Row],[MOTIF]]="",0,Mat_Info[[#This Row],[MONTANT HTVA REALISE]])</f>
        <v>0</v>
      </c>
      <c r="J393" s="32"/>
      <c r="L393" s="55">
        <f t="shared" si="6"/>
        <v>0</v>
      </c>
    </row>
    <row r="394" spans="1:12" ht="15.75" thickBot="1">
      <c r="A394" s="204" t="str">
        <f>IF(ISBLANK(Mat_Info[[#This Row],[DATE]]),"",ROW(Mat_Info[[#This Row],[NUM]])-ROW($A$19))</f>
        <v/>
      </c>
      <c r="B394" s="33"/>
      <c r="C394" s="98"/>
      <c r="D394" s="99"/>
      <c r="E394" s="98"/>
      <c r="F394" s="95"/>
      <c r="G394" s="27"/>
      <c r="H394" s="105"/>
      <c r="I394" s="111">
        <f>IF(Mat_Info[[#This Row],[MOTIF]]="",0,Mat_Info[[#This Row],[MONTANT HTVA REALISE]])</f>
        <v>0</v>
      </c>
      <c r="J394" s="32"/>
      <c r="L394" s="55">
        <f t="shared" si="6"/>
        <v>0</v>
      </c>
    </row>
    <row r="395" spans="1:12" ht="15.75" thickBot="1">
      <c r="A395" s="204" t="str">
        <f>IF(ISBLANK(Mat_Info[[#This Row],[DATE]]),"",ROW(Mat_Info[[#This Row],[NUM]])-ROW($A$19))</f>
        <v/>
      </c>
      <c r="B395" s="33"/>
      <c r="C395" s="98"/>
      <c r="D395" s="99"/>
      <c r="E395" s="98"/>
      <c r="F395" s="95"/>
      <c r="G395" s="27"/>
      <c r="H395" s="105"/>
      <c r="I395" s="111">
        <f>IF(Mat_Info[[#This Row],[MOTIF]]="",0,Mat_Info[[#This Row],[MONTANT HTVA REALISE]])</f>
        <v>0</v>
      </c>
      <c r="J395" s="32"/>
      <c r="L395" s="55">
        <f t="shared" si="6"/>
        <v>0</v>
      </c>
    </row>
    <row r="396" spans="1:12" ht="15.75" thickBot="1">
      <c r="A396" s="204" t="str">
        <f>IF(ISBLANK(Mat_Info[[#This Row],[DATE]]),"",ROW(Mat_Info[[#This Row],[NUM]])-ROW($A$19))</f>
        <v/>
      </c>
      <c r="B396" s="33"/>
      <c r="C396" s="98"/>
      <c r="D396" s="99"/>
      <c r="E396" s="98"/>
      <c r="F396" s="95"/>
      <c r="G396" s="27"/>
      <c r="H396" s="105"/>
      <c r="I396" s="111">
        <f>IF(Mat_Info[[#This Row],[MOTIF]]="",0,Mat_Info[[#This Row],[MONTANT HTVA REALISE]])</f>
        <v>0</v>
      </c>
      <c r="J396" s="32"/>
      <c r="L396" s="55">
        <f t="shared" si="6"/>
        <v>0</v>
      </c>
    </row>
    <row r="397" spans="1:12" ht="15.75" thickBot="1">
      <c r="A397" s="204" t="str">
        <f>IF(ISBLANK(Mat_Info[[#This Row],[DATE]]),"",ROW(Mat_Info[[#This Row],[NUM]])-ROW($A$19))</f>
        <v/>
      </c>
      <c r="B397" s="33"/>
      <c r="C397" s="98"/>
      <c r="D397" s="99"/>
      <c r="E397" s="98"/>
      <c r="F397" s="95"/>
      <c r="G397" s="27"/>
      <c r="H397" s="105"/>
      <c r="I397" s="111">
        <f>IF(Mat_Info[[#This Row],[MOTIF]]="",0,Mat_Info[[#This Row],[MONTANT HTVA REALISE]])</f>
        <v>0</v>
      </c>
      <c r="J397" s="32"/>
      <c r="L397" s="55">
        <f t="shared" si="6"/>
        <v>0</v>
      </c>
    </row>
    <row r="398" spans="1:12" ht="15.75" thickBot="1">
      <c r="A398" s="204" t="str">
        <f>IF(ISBLANK(Mat_Info[[#This Row],[DATE]]),"",ROW(Mat_Info[[#This Row],[NUM]])-ROW($A$19))</f>
        <v/>
      </c>
      <c r="B398" s="33"/>
      <c r="C398" s="98"/>
      <c r="D398" s="99"/>
      <c r="E398" s="98"/>
      <c r="F398" s="95"/>
      <c r="G398" s="27"/>
      <c r="H398" s="105"/>
      <c r="I398" s="111">
        <f>IF(Mat_Info[[#This Row],[MOTIF]]="",0,Mat_Info[[#This Row],[MONTANT HTVA REALISE]])</f>
        <v>0</v>
      </c>
      <c r="J398" s="32"/>
      <c r="L398" s="55">
        <f t="shared" si="6"/>
        <v>0</v>
      </c>
    </row>
    <row r="399" spans="1:12" ht="15.75" thickBot="1">
      <c r="A399" s="204" t="str">
        <f>IF(ISBLANK(Mat_Info[[#This Row],[DATE]]),"",ROW(Mat_Info[[#This Row],[NUM]])-ROW($A$19))</f>
        <v/>
      </c>
      <c r="B399" s="33"/>
      <c r="C399" s="98"/>
      <c r="D399" s="99"/>
      <c r="E399" s="98"/>
      <c r="F399" s="95"/>
      <c r="G399" s="27"/>
      <c r="H399" s="105"/>
      <c r="I399" s="111">
        <f>IF(Mat_Info[[#This Row],[MOTIF]]="",0,Mat_Info[[#This Row],[MONTANT HTVA REALISE]])</f>
        <v>0</v>
      </c>
      <c r="J399" s="32"/>
      <c r="L399" s="55">
        <f t="shared" si="6"/>
        <v>0</v>
      </c>
    </row>
    <row r="400" spans="1:12" ht="15.75" thickBot="1">
      <c r="A400" s="204" t="str">
        <f>IF(ISBLANK(Mat_Info[[#This Row],[DATE]]),"",ROW(Mat_Info[[#This Row],[NUM]])-ROW($A$19))</f>
        <v/>
      </c>
      <c r="B400" s="33"/>
      <c r="C400" s="98"/>
      <c r="D400" s="99"/>
      <c r="E400" s="98"/>
      <c r="F400" s="95"/>
      <c r="G400" s="27"/>
      <c r="H400" s="105"/>
      <c r="I400" s="111">
        <f>IF(Mat_Info[[#This Row],[MOTIF]]="",0,Mat_Info[[#This Row],[MONTANT HTVA REALISE]])</f>
        <v>0</v>
      </c>
      <c r="J400" s="32"/>
      <c r="L400" s="55">
        <f t="shared" si="6"/>
        <v>0</v>
      </c>
    </row>
    <row r="401" spans="1:12" ht="15.75" thickBot="1">
      <c r="A401" s="204" t="str">
        <f>IF(ISBLANK(Mat_Info[[#This Row],[DATE]]),"",ROW(Mat_Info[[#This Row],[NUM]])-ROW($A$19))</f>
        <v/>
      </c>
      <c r="B401" s="33"/>
      <c r="C401" s="98"/>
      <c r="D401" s="99"/>
      <c r="E401" s="98"/>
      <c r="F401" s="95"/>
      <c r="G401" s="27"/>
      <c r="H401" s="105"/>
      <c r="I401" s="111">
        <f>IF(Mat_Info[[#This Row],[MOTIF]]="",0,Mat_Info[[#This Row],[MONTANT HTVA REALISE]])</f>
        <v>0</v>
      </c>
      <c r="J401" s="32"/>
      <c r="L401" s="55">
        <f t="shared" si="6"/>
        <v>0</v>
      </c>
    </row>
    <row r="402" spans="1:12" ht="15.75" thickBot="1">
      <c r="A402" s="204" t="str">
        <f>IF(ISBLANK(Mat_Info[[#This Row],[DATE]]),"",ROW(Mat_Info[[#This Row],[NUM]])-ROW($A$19))</f>
        <v/>
      </c>
      <c r="B402" s="33"/>
      <c r="C402" s="98"/>
      <c r="D402" s="99"/>
      <c r="E402" s="98"/>
      <c r="F402" s="95"/>
      <c r="G402" s="27"/>
      <c r="H402" s="105"/>
      <c r="I402" s="111">
        <f>IF(Mat_Info[[#This Row],[MOTIF]]="",0,Mat_Info[[#This Row],[MONTANT HTVA REALISE]])</f>
        <v>0</v>
      </c>
      <c r="J402" s="32"/>
      <c r="L402" s="55">
        <f t="shared" si="6"/>
        <v>0</v>
      </c>
    </row>
    <row r="403" spans="1:12" ht="15.75" thickBot="1">
      <c r="A403" s="204" t="str">
        <f>IF(ISBLANK(Mat_Info[[#This Row],[DATE]]),"",ROW(Mat_Info[[#This Row],[NUM]])-ROW($A$19))</f>
        <v/>
      </c>
      <c r="B403" s="33"/>
      <c r="C403" s="98"/>
      <c r="D403" s="99"/>
      <c r="E403" s="98"/>
      <c r="F403" s="95"/>
      <c r="G403" s="27"/>
      <c r="H403" s="105"/>
      <c r="I403" s="111">
        <f>IF(Mat_Info[[#This Row],[MOTIF]]="",0,Mat_Info[[#This Row],[MONTANT HTVA REALISE]])</f>
        <v>0</v>
      </c>
      <c r="J403" s="32"/>
      <c r="L403" s="55">
        <f t="shared" si="6"/>
        <v>0</v>
      </c>
    </row>
    <row r="404" spans="1:12" ht="15.75" thickBot="1">
      <c r="A404" s="204" t="str">
        <f>IF(ISBLANK(Mat_Info[[#This Row],[DATE]]),"",ROW(Mat_Info[[#This Row],[NUM]])-ROW($A$19))</f>
        <v/>
      </c>
      <c r="B404" s="33"/>
      <c r="C404" s="98"/>
      <c r="D404" s="99"/>
      <c r="E404" s="98"/>
      <c r="F404" s="95"/>
      <c r="G404" s="27"/>
      <c r="H404" s="105"/>
      <c r="I404" s="111">
        <f>IF(Mat_Info[[#This Row],[MOTIF]]="",0,Mat_Info[[#This Row],[MONTANT HTVA REALISE]])</f>
        <v>0</v>
      </c>
      <c r="J404" s="32"/>
      <c r="L404" s="55">
        <f t="shared" si="6"/>
        <v>0</v>
      </c>
    </row>
    <row r="405" spans="1:12" ht="15.75" thickBot="1">
      <c r="A405" s="204" t="str">
        <f>IF(ISBLANK(Mat_Info[[#This Row],[DATE]]),"",ROW(Mat_Info[[#This Row],[NUM]])-ROW($A$19))</f>
        <v/>
      </c>
      <c r="B405" s="33"/>
      <c r="C405" s="98"/>
      <c r="D405" s="99"/>
      <c r="E405" s="98"/>
      <c r="F405" s="95"/>
      <c r="G405" s="27"/>
      <c r="H405" s="105"/>
      <c r="I405" s="111">
        <f>IF(Mat_Info[[#This Row],[MOTIF]]="",0,Mat_Info[[#This Row],[MONTANT HTVA REALISE]])</f>
        <v>0</v>
      </c>
      <c r="J405" s="32"/>
      <c r="L405" s="55">
        <f t="shared" si="6"/>
        <v>0</v>
      </c>
    </row>
    <row r="406" spans="1:12" ht="15.75" thickBot="1">
      <c r="A406" s="204" t="str">
        <f>IF(ISBLANK(Mat_Info[[#This Row],[DATE]]),"",ROW(Mat_Info[[#This Row],[NUM]])-ROW($A$19))</f>
        <v/>
      </c>
      <c r="B406" s="33"/>
      <c r="C406" s="98"/>
      <c r="D406" s="99"/>
      <c r="E406" s="98"/>
      <c r="F406" s="95"/>
      <c r="G406" s="27"/>
      <c r="H406" s="105"/>
      <c r="I406" s="111">
        <f>IF(Mat_Info[[#This Row],[MOTIF]]="",0,Mat_Info[[#This Row],[MONTANT HTVA REALISE]])</f>
        <v>0</v>
      </c>
      <c r="J406" s="32"/>
      <c r="L406" s="55">
        <f t="shared" si="6"/>
        <v>0</v>
      </c>
    </row>
    <row r="407" spans="1:12" ht="15.75" thickBot="1">
      <c r="A407" s="204" t="str">
        <f>IF(ISBLANK(Mat_Info[[#This Row],[DATE]]),"",ROW(Mat_Info[[#This Row],[NUM]])-ROW($A$19))</f>
        <v/>
      </c>
      <c r="B407" s="33"/>
      <c r="C407" s="98"/>
      <c r="D407" s="99"/>
      <c r="E407" s="98"/>
      <c r="F407" s="95"/>
      <c r="G407" s="27"/>
      <c r="H407" s="105"/>
      <c r="I407" s="111">
        <f>IF(Mat_Info[[#This Row],[MOTIF]]="",0,Mat_Info[[#This Row],[MONTANT HTVA REALISE]])</f>
        <v>0</v>
      </c>
      <c r="J407" s="32"/>
      <c r="L407" s="55">
        <f t="shared" ref="L407:L470" si="7">+F407-I407</f>
        <v>0</v>
      </c>
    </row>
    <row r="408" spans="1:12" ht="15.75" thickBot="1">
      <c r="A408" s="204" t="str">
        <f>IF(ISBLANK(Mat_Info[[#This Row],[DATE]]),"",ROW(Mat_Info[[#This Row],[NUM]])-ROW($A$19))</f>
        <v/>
      </c>
      <c r="B408" s="33"/>
      <c r="C408" s="98"/>
      <c r="D408" s="99"/>
      <c r="E408" s="98"/>
      <c r="F408" s="95"/>
      <c r="G408" s="27"/>
      <c r="H408" s="105"/>
      <c r="I408" s="111">
        <f>IF(Mat_Info[[#This Row],[MOTIF]]="",0,Mat_Info[[#This Row],[MONTANT HTVA REALISE]])</f>
        <v>0</v>
      </c>
      <c r="J408" s="32"/>
      <c r="L408" s="55">
        <f t="shared" si="7"/>
        <v>0</v>
      </c>
    </row>
    <row r="409" spans="1:12" ht="15.75" thickBot="1">
      <c r="A409" s="204" t="str">
        <f>IF(ISBLANK(Mat_Info[[#This Row],[DATE]]),"",ROW(Mat_Info[[#This Row],[NUM]])-ROW($A$19))</f>
        <v/>
      </c>
      <c r="B409" s="33"/>
      <c r="C409" s="98"/>
      <c r="D409" s="99"/>
      <c r="E409" s="98"/>
      <c r="F409" s="95"/>
      <c r="G409" s="27"/>
      <c r="H409" s="105"/>
      <c r="I409" s="111">
        <f>IF(Mat_Info[[#This Row],[MOTIF]]="",0,Mat_Info[[#This Row],[MONTANT HTVA REALISE]])</f>
        <v>0</v>
      </c>
      <c r="J409" s="32"/>
      <c r="L409" s="55">
        <f t="shared" si="7"/>
        <v>0</v>
      </c>
    </row>
    <row r="410" spans="1:12" ht="15.75" thickBot="1">
      <c r="A410" s="204" t="str">
        <f>IF(ISBLANK(Mat_Info[[#This Row],[DATE]]),"",ROW(Mat_Info[[#This Row],[NUM]])-ROW($A$19))</f>
        <v/>
      </c>
      <c r="B410" s="33"/>
      <c r="C410" s="98"/>
      <c r="D410" s="99"/>
      <c r="E410" s="98"/>
      <c r="F410" s="95"/>
      <c r="G410" s="27"/>
      <c r="H410" s="105"/>
      <c r="I410" s="111">
        <f>IF(Mat_Info[[#This Row],[MOTIF]]="",0,Mat_Info[[#This Row],[MONTANT HTVA REALISE]])</f>
        <v>0</v>
      </c>
      <c r="J410" s="32"/>
      <c r="L410" s="55">
        <f t="shared" si="7"/>
        <v>0</v>
      </c>
    </row>
    <row r="411" spans="1:12" ht="15.75" thickBot="1">
      <c r="A411" s="204" t="str">
        <f>IF(ISBLANK(Mat_Info[[#This Row],[DATE]]),"",ROW(Mat_Info[[#This Row],[NUM]])-ROW($A$19))</f>
        <v/>
      </c>
      <c r="B411" s="33"/>
      <c r="C411" s="98"/>
      <c r="D411" s="99"/>
      <c r="E411" s="98"/>
      <c r="F411" s="95"/>
      <c r="G411" s="27"/>
      <c r="H411" s="105"/>
      <c r="I411" s="111">
        <f>IF(Mat_Info[[#This Row],[MOTIF]]="",0,Mat_Info[[#This Row],[MONTANT HTVA REALISE]])</f>
        <v>0</v>
      </c>
      <c r="J411" s="32"/>
      <c r="L411" s="55">
        <f t="shared" si="7"/>
        <v>0</v>
      </c>
    </row>
    <row r="412" spans="1:12" ht="15.75" thickBot="1">
      <c r="A412" s="204" t="str">
        <f>IF(ISBLANK(Mat_Info[[#This Row],[DATE]]),"",ROW(Mat_Info[[#This Row],[NUM]])-ROW($A$19))</f>
        <v/>
      </c>
      <c r="B412" s="33"/>
      <c r="C412" s="98"/>
      <c r="D412" s="99"/>
      <c r="E412" s="98"/>
      <c r="F412" s="95"/>
      <c r="G412" s="27"/>
      <c r="H412" s="105"/>
      <c r="I412" s="111">
        <f>IF(Mat_Info[[#This Row],[MOTIF]]="",0,Mat_Info[[#This Row],[MONTANT HTVA REALISE]])</f>
        <v>0</v>
      </c>
      <c r="J412" s="32"/>
      <c r="L412" s="55">
        <f t="shared" si="7"/>
        <v>0</v>
      </c>
    </row>
    <row r="413" spans="1:12" ht="15.75" thickBot="1">
      <c r="A413" s="204" t="str">
        <f>IF(ISBLANK(Mat_Info[[#This Row],[DATE]]),"",ROW(Mat_Info[[#This Row],[NUM]])-ROW($A$19))</f>
        <v/>
      </c>
      <c r="B413" s="33"/>
      <c r="C413" s="98"/>
      <c r="D413" s="99"/>
      <c r="E413" s="98"/>
      <c r="F413" s="95"/>
      <c r="G413" s="27"/>
      <c r="H413" s="105"/>
      <c r="I413" s="111">
        <f>IF(Mat_Info[[#This Row],[MOTIF]]="",0,Mat_Info[[#This Row],[MONTANT HTVA REALISE]])</f>
        <v>0</v>
      </c>
      <c r="J413" s="32"/>
      <c r="L413" s="55">
        <f t="shared" si="7"/>
        <v>0</v>
      </c>
    </row>
    <row r="414" spans="1:12" ht="15.75" thickBot="1">
      <c r="A414" s="204" t="str">
        <f>IF(ISBLANK(Mat_Info[[#This Row],[DATE]]),"",ROW(Mat_Info[[#This Row],[NUM]])-ROW($A$19))</f>
        <v/>
      </c>
      <c r="B414" s="33"/>
      <c r="C414" s="98"/>
      <c r="D414" s="99"/>
      <c r="E414" s="98"/>
      <c r="F414" s="95"/>
      <c r="G414" s="27"/>
      <c r="H414" s="105"/>
      <c r="I414" s="111">
        <f>IF(Mat_Info[[#This Row],[MOTIF]]="",0,Mat_Info[[#This Row],[MONTANT HTVA REALISE]])</f>
        <v>0</v>
      </c>
      <c r="J414" s="32"/>
      <c r="L414" s="55">
        <f t="shared" si="7"/>
        <v>0</v>
      </c>
    </row>
    <row r="415" spans="1:12" ht="15.75" thickBot="1">
      <c r="A415" s="204" t="str">
        <f>IF(ISBLANK(Mat_Info[[#This Row],[DATE]]),"",ROW(Mat_Info[[#This Row],[NUM]])-ROW($A$19))</f>
        <v/>
      </c>
      <c r="B415" s="33"/>
      <c r="C415" s="98"/>
      <c r="D415" s="99"/>
      <c r="E415" s="98"/>
      <c r="F415" s="95"/>
      <c r="G415" s="27"/>
      <c r="H415" s="105"/>
      <c r="I415" s="111">
        <f>IF(Mat_Info[[#This Row],[MOTIF]]="",0,Mat_Info[[#This Row],[MONTANT HTVA REALISE]])</f>
        <v>0</v>
      </c>
      <c r="J415" s="32"/>
      <c r="L415" s="55">
        <f t="shared" si="7"/>
        <v>0</v>
      </c>
    </row>
    <row r="416" spans="1:12" ht="15.75" thickBot="1">
      <c r="A416" s="204" t="str">
        <f>IF(ISBLANK(Mat_Info[[#This Row],[DATE]]),"",ROW(Mat_Info[[#This Row],[NUM]])-ROW($A$19))</f>
        <v/>
      </c>
      <c r="B416" s="33"/>
      <c r="C416" s="98"/>
      <c r="D416" s="99"/>
      <c r="E416" s="98"/>
      <c r="F416" s="95"/>
      <c r="G416" s="27"/>
      <c r="H416" s="105"/>
      <c r="I416" s="111">
        <f>IF(Mat_Info[[#This Row],[MOTIF]]="",0,Mat_Info[[#This Row],[MONTANT HTVA REALISE]])</f>
        <v>0</v>
      </c>
      <c r="J416" s="32"/>
      <c r="L416" s="55">
        <f t="shared" si="7"/>
        <v>0</v>
      </c>
    </row>
    <row r="417" spans="1:12" ht="15.75" thickBot="1">
      <c r="A417" s="204" t="str">
        <f>IF(ISBLANK(Mat_Info[[#This Row],[DATE]]),"",ROW(Mat_Info[[#This Row],[NUM]])-ROW($A$19))</f>
        <v/>
      </c>
      <c r="B417" s="33"/>
      <c r="C417" s="98"/>
      <c r="D417" s="99"/>
      <c r="E417" s="98"/>
      <c r="F417" s="95"/>
      <c r="G417" s="27"/>
      <c r="H417" s="105"/>
      <c r="I417" s="111">
        <f>IF(Mat_Info[[#This Row],[MOTIF]]="",0,Mat_Info[[#This Row],[MONTANT HTVA REALISE]])</f>
        <v>0</v>
      </c>
      <c r="J417" s="32"/>
      <c r="L417" s="55">
        <f t="shared" si="7"/>
        <v>0</v>
      </c>
    </row>
    <row r="418" spans="1:12" ht="15.75" thickBot="1">
      <c r="A418" s="204" t="str">
        <f>IF(ISBLANK(Mat_Info[[#This Row],[DATE]]),"",ROW(Mat_Info[[#This Row],[NUM]])-ROW($A$19))</f>
        <v/>
      </c>
      <c r="B418" s="33"/>
      <c r="C418" s="98"/>
      <c r="D418" s="99"/>
      <c r="E418" s="98"/>
      <c r="F418" s="95"/>
      <c r="G418" s="27"/>
      <c r="H418" s="105"/>
      <c r="I418" s="111">
        <f>IF(Mat_Info[[#This Row],[MOTIF]]="",0,Mat_Info[[#This Row],[MONTANT HTVA REALISE]])</f>
        <v>0</v>
      </c>
      <c r="J418" s="32"/>
      <c r="L418" s="55">
        <f t="shared" si="7"/>
        <v>0</v>
      </c>
    </row>
    <row r="419" spans="1:12" ht="15.75" thickBot="1">
      <c r="A419" s="204" t="str">
        <f>IF(ISBLANK(Mat_Info[[#This Row],[DATE]]),"",ROW(Mat_Info[[#This Row],[NUM]])-ROW($A$19))</f>
        <v/>
      </c>
      <c r="B419" s="33"/>
      <c r="C419" s="98"/>
      <c r="D419" s="99"/>
      <c r="E419" s="98"/>
      <c r="F419" s="95"/>
      <c r="G419" s="27"/>
      <c r="H419" s="105"/>
      <c r="I419" s="111">
        <f>IF(Mat_Info[[#This Row],[MOTIF]]="",0,Mat_Info[[#This Row],[MONTANT HTVA REALISE]])</f>
        <v>0</v>
      </c>
      <c r="J419" s="32"/>
      <c r="L419" s="55">
        <f t="shared" si="7"/>
        <v>0</v>
      </c>
    </row>
    <row r="420" spans="1:12" ht="15.75" thickBot="1">
      <c r="A420" s="204" t="str">
        <f>IF(ISBLANK(Mat_Info[[#This Row],[DATE]]),"",ROW(Mat_Info[[#This Row],[NUM]])-ROW($A$19))</f>
        <v/>
      </c>
      <c r="B420" s="33"/>
      <c r="C420" s="98"/>
      <c r="D420" s="99"/>
      <c r="E420" s="98"/>
      <c r="F420" s="95"/>
      <c r="G420" s="27"/>
      <c r="H420" s="105"/>
      <c r="I420" s="111">
        <f>IF(Mat_Info[[#This Row],[MOTIF]]="",0,Mat_Info[[#This Row],[MONTANT HTVA REALISE]])</f>
        <v>0</v>
      </c>
      <c r="J420" s="32"/>
      <c r="L420" s="55">
        <f t="shared" si="7"/>
        <v>0</v>
      </c>
    </row>
    <row r="421" spans="1:12" ht="15.75" thickBot="1">
      <c r="A421" s="204" t="str">
        <f>IF(ISBLANK(Mat_Info[[#This Row],[DATE]]),"",ROW(Mat_Info[[#This Row],[NUM]])-ROW($A$19))</f>
        <v/>
      </c>
      <c r="B421" s="33"/>
      <c r="C421" s="98"/>
      <c r="D421" s="99"/>
      <c r="E421" s="98"/>
      <c r="F421" s="95"/>
      <c r="G421" s="27"/>
      <c r="H421" s="105"/>
      <c r="I421" s="111">
        <f>IF(Mat_Info[[#This Row],[MOTIF]]="",0,Mat_Info[[#This Row],[MONTANT HTVA REALISE]])</f>
        <v>0</v>
      </c>
      <c r="J421" s="32"/>
      <c r="L421" s="55">
        <f t="shared" si="7"/>
        <v>0</v>
      </c>
    </row>
    <row r="422" spans="1:12" ht="15.75" thickBot="1">
      <c r="A422" s="204" t="str">
        <f>IF(ISBLANK(Mat_Info[[#This Row],[DATE]]),"",ROW(Mat_Info[[#This Row],[NUM]])-ROW($A$19))</f>
        <v/>
      </c>
      <c r="B422" s="33"/>
      <c r="C422" s="98"/>
      <c r="D422" s="99"/>
      <c r="E422" s="98"/>
      <c r="F422" s="95"/>
      <c r="G422" s="27"/>
      <c r="H422" s="105"/>
      <c r="I422" s="111">
        <f>IF(Mat_Info[[#This Row],[MOTIF]]="",0,Mat_Info[[#This Row],[MONTANT HTVA REALISE]])</f>
        <v>0</v>
      </c>
      <c r="J422" s="32"/>
      <c r="L422" s="55">
        <f t="shared" si="7"/>
        <v>0</v>
      </c>
    </row>
    <row r="423" spans="1:12" ht="15.75" thickBot="1">
      <c r="A423" s="204" t="str">
        <f>IF(ISBLANK(Mat_Info[[#This Row],[DATE]]),"",ROW(Mat_Info[[#This Row],[NUM]])-ROW($A$19))</f>
        <v/>
      </c>
      <c r="B423" s="33"/>
      <c r="C423" s="98"/>
      <c r="D423" s="99"/>
      <c r="E423" s="98"/>
      <c r="F423" s="95"/>
      <c r="G423" s="27"/>
      <c r="H423" s="105"/>
      <c r="I423" s="111">
        <f>IF(Mat_Info[[#This Row],[MOTIF]]="",0,Mat_Info[[#This Row],[MONTANT HTVA REALISE]])</f>
        <v>0</v>
      </c>
      <c r="J423" s="32"/>
      <c r="L423" s="55">
        <f t="shared" si="7"/>
        <v>0</v>
      </c>
    </row>
    <row r="424" spans="1:12" ht="15.75" thickBot="1">
      <c r="A424" s="204" t="str">
        <f>IF(ISBLANK(Mat_Info[[#This Row],[DATE]]),"",ROW(Mat_Info[[#This Row],[NUM]])-ROW($A$19))</f>
        <v/>
      </c>
      <c r="B424" s="33"/>
      <c r="C424" s="98"/>
      <c r="D424" s="99"/>
      <c r="E424" s="98"/>
      <c r="F424" s="95"/>
      <c r="G424" s="27"/>
      <c r="H424" s="105"/>
      <c r="I424" s="111">
        <f>IF(Mat_Info[[#This Row],[MOTIF]]="",0,Mat_Info[[#This Row],[MONTANT HTVA REALISE]])</f>
        <v>0</v>
      </c>
      <c r="J424" s="32"/>
      <c r="L424" s="55">
        <f t="shared" si="7"/>
        <v>0</v>
      </c>
    </row>
    <row r="425" spans="1:12" ht="15.75" thickBot="1">
      <c r="A425" s="204" t="str">
        <f>IF(ISBLANK(Mat_Info[[#This Row],[DATE]]),"",ROW(Mat_Info[[#This Row],[NUM]])-ROW($A$19))</f>
        <v/>
      </c>
      <c r="B425" s="33"/>
      <c r="C425" s="98"/>
      <c r="D425" s="99"/>
      <c r="E425" s="98"/>
      <c r="F425" s="95"/>
      <c r="G425" s="27"/>
      <c r="H425" s="105"/>
      <c r="I425" s="111">
        <f>IF(Mat_Info[[#This Row],[MOTIF]]="",0,Mat_Info[[#This Row],[MONTANT HTVA REALISE]])</f>
        <v>0</v>
      </c>
      <c r="J425" s="32"/>
      <c r="L425" s="55">
        <f t="shared" si="7"/>
        <v>0</v>
      </c>
    </row>
    <row r="426" spans="1:12" ht="15.75" thickBot="1">
      <c r="A426" s="204" t="str">
        <f>IF(ISBLANK(Mat_Info[[#This Row],[DATE]]),"",ROW(Mat_Info[[#This Row],[NUM]])-ROW($A$19))</f>
        <v/>
      </c>
      <c r="B426" s="33"/>
      <c r="C426" s="98"/>
      <c r="D426" s="99"/>
      <c r="E426" s="98"/>
      <c r="F426" s="95"/>
      <c r="G426" s="27"/>
      <c r="H426" s="105"/>
      <c r="I426" s="111">
        <f>IF(Mat_Info[[#This Row],[MOTIF]]="",0,Mat_Info[[#This Row],[MONTANT HTVA REALISE]])</f>
        <v>0</v>
      </c>
      <c r="J426" s="32"/>
      <c r="L426" s="55">
        <f t="shared" si="7"/>
        <v>0</v>
      </c>
    </row>
    <row r="427" spans="1:12" ht="15.75" thickBot="1">
      <c r="A427" s="204" t="str">
        <f>IF(ISBLANK(Mat_Info[[#This Row],[DATE]]),"",ROW(Mat_Info[[#This Row],[NUM]])-ROW($A$19))</f>
        <v/>
      </c>
      <c r="B427" s="33"/>
      <c r="C427" s="98"/>
      <c r="D427" s="99"/>
      <c r="E427" s="98"/>
      <c r="F427" s="95"/>
      <c r="G427" s="27"/>
      <c r="H427" s="105"/>
      <c r="I427" s="111">
        <f>IF(Mat_Info[[#This Row],[MOTIF]]="",0,Mat_Info[[#This Row],[MONTANT HTVA REALISE]])</f>
        <v>0</v>
      </c>
      <c r="J427" s="32"/>
      <c r="L427" s="55">
        <f t="shared" si="7"/>
        <v>0</v>
      </c>
    </row>
    <row r="428" spans="1:12" ht="15.75" thickBot="1">
      <c r="A428" s="204" t="str">
        <f>IF(ISBLANK(Mat_Info[[#This Row],[DATE]]),"",ROW(Mat_Info[[#This Row],[NUM]])-ROW($A$19))</f>
        <v/>
      </c>
      <c r="B428" s="33"/>
      <c r="C428" s="98"/>
      <c r="D428" s="99"/>
      <c r="E428" s="98"/>
      <c r="F428" s="95"/>
      <c r="G428" s="27"/>
      <c r="H428" s="105"/>
      <c r="I428" s="111">
        <f>IF(Mat_Info[[#This Row],[MOTIF]]="",0,Mat_Info[[#This Row],[MONTANT HTVA REALISE]])</f>
        <v>0</v>
      </c>
      <c r="J428" s="32"/>
      <c r="L428" s="55">
        <f t="shared" si="7"/>
        <v>0</v>
      </c>
    </row>
    <row r="429" spans="1:12" ht="15.75" thickBot="1">
      <c r="A429" s="204" t="str">
        <f>IF(ISBLANK(Mat_Info[[#This Row],[DATE]]),"",ROW(Mat_Info[[#This Row],[NUM]])-ROW($A$19))</f>
        <v/>
      </c>
      <c r="B429" s="33"/>
      <c r="C429" s="98"/>
      <c r="D429" s="99"/>
      <c r="E429" s="98"/>
      <c r="F429" s="95"/>
      <c r="G429" s="27"/>
      <c r="H429" s="105"/>
      <c r="I429" s="111">
        <f>IF(Mat_Info[[#This Row],[MOTIF]]="",0,Mat_Info[[#This Row],[MONTANT HTVA REALISE]])</f>
        <v>0</v>
      </c>
      <c r="J429" s="32"/>
      <c r="L429" s="55">
        <f t="shared" si="7"/>
        <v>0</v>
      </c>
    </row>
    <row r="430" spans="1:12" ht="15.75" thickBot="1">
      <c r="A430" s="204" t="str">
        <f>IF(ISBLANK(Mat_Info[[#This Row],[DATE]]),"",ROW(Mat_Info[[#This Row],[NUM]])-ROW($A$19))</f>
        <v/>
      </c>
      <c r="B430" s="33"/>
      <c r="C430" s="98"/>
      <c r="D430" s="99"/>
      <c r="E430" s="98"/>
      <c r="F430" s="95"/>
      <c r="G430" s="27"/>
      <c r="H430" s="105"/>
      <c r="I430" s="111">
        <f>IF(Mat_Info[[#This Row],[MOTIF]]="",0,Mat_Info[[#This Row],[MONTANT HTVA REALISE]])</f>
        <v>0</v>
      </c>
      <c r="J430" s="32"/>
      <c r="L430" s="55">
        <f t="shared" si="7"/>
        <v>0</v>
      </c>
    </row>
    <row r="431" spans="1:12" ht="15.75" thickBot="1">
      <c r="A431" s="204" t="str">
        <f>IF(ISBLANK(Mat_Info[[#This Row],[DATE]]),"",ROW(Mat_Info[[#This Row],[NUM]])-ROW($A$19))</f>
        <v/>
      </c>
      <c r="B431" s="33"/>
      <c r="C431" s="98"/>
      <c r="D431" s="99"/>
      <c r="E431" s="98"/>
      <c r="F431" s="95"/>
      <c r="G431" s="27"/>
      <c r="H431" s="105"/>
      <c r="I431" s="111">
        <f>IF(Mat_Info[[#This Row],[MOTIF]]="",0,Mat_Info[[#This Row],[MONTANT HTVA REALISE]])</f>
        <v>0</v>
      </c>
      <c r="J431" s="32"/>
      <c r="L431" s="55">
        <f t="shared" si="7"/>
        <v>0</v>
      </c>
    </row>
    <row r="432" spans="1:12" ht="15.75" thickBot="1">
      <c r="A432" s="204" t="str">
        <f>IF(ISBLANK(Mat_Info[[#This Row],[DATE]]),"",ROW(Mat_Info[[#This Row],[NUM]])-ROW($A$19))</f>
        <v/>
      </c>
      <c r="B432" s="33"/>
      <c r="C432" s="98"/>
      <c r="D432" s="99"/>
      <c r="E432" s="98"/>
      <c r="F432" s="95"/>
      <c r="G432" s="27"/>
      <c r="H432" s="105"/>
      <c r="I432" s="111">
        <f>IF(Mat_Info[[#This Row],[MOTIF]]="",0,Mat_Info[[#This Row],[MONTANT HTVA REALISE]])</f>
        <v>0</v>
      </c>
      <c r="J432" s="32"/>
      <c r="L432" s="55">
        <f t="shared" si="7"/>
        <v>0</v>
      </c>
    </row>
    <row r="433" spans="1:12" ht="15.75" thickBot="1">
      <c r="A433" s="204" t="str">
        <f>IF(ISBLANK(Mat_Info[[#This Row],[DATE]]),"",ROW(Mat_Info[[#This Row],[NUM]])-ROW($A$19))</f>
        <v/>
      </c>
      <c r="B433" s="33"/>
      <c r="C433" s="98"/>
      <c r="D433" s="99"/>
      <c r="E433" s="98"/>
      <c r="F433" s="95"/>
      <c r="G433" s="27"/>
      <c r="H433" s="105"/>
      <c r="I433" s="111">
        <f>IF(Mat_Info[[#This Row],[MOTIF]]="",0,Mat_Info[[#This Row],[MONTANT HTVA REALISE]])</f>
        <v>0</v>
      </c>
      <c r="J433" s="32"/>
      <c r="L433" s="55">
        <f t="shared" si="7"/>
        <v>0</v>
      </c>
    </row>
    <row r="434" spans="1:12" ht="15.75" thickBot="1">
      <c r="A434" s="204" t="str">
        <f>IF(ISBLANK(Mat_Info[[#This Row],[DATE]]),"",ROW(Mat_Info[[#This Row],[NUM]])-ROW($A$19))</f>
        <v/>
      </c>
      <c r="B434" s="33"/>
      <c r="C434" s="98"/>
      <c r="D434" s="99"/>
      <c r="E434" s="98"/>
      <c r="F434" s="95"/>
      <c r="G434" s="27"/>
      <c r="H434" s="105"/>
      <c r="I434" s="111">
        <f>IF(Mat_Info[[#This Row],[MOTIF]]="",0,Mat_Info[[#This Row],[MONTANT HTVA REALISE]])</f>
        <v>0</v>
      </c>
      <c r="J434" s="32"/>
      <c r="L434" s="55">
        <f t="shared" si="7"/>
        <v>0</v>
      </c>
    </row>
    <row r="435" spans="1:12" ht="15.75" thickBot="1">
      <c r="A435" s="204" t="str">
        <f>IF(ISBLANK(Mat_Info[[#This Row],[DATE]]),"",ROW(Mat_Info[[#This Row],[NUM]])-ROW($A$19))</f>
        <v/>
      </c>
      <c r="B435" s="33"/>
      <c r="C435" s="98"/>
      <c r="D435" s="99"/>
      <c r="E435" s="98"/>
      <c r="F435" s="95"/>
      <c r="G435" s="27"/>
      <c r="H435" s="105"/>
      <c r="I435" s="111">
        <f>IF(Mat_Info[[#This Row],[MOTIF]]="",0,Mat_Info[[#This Row],[MONTANT HTVA REALISE]])</f>
        <v>0</v>
      </c>
      <c r="J435" s="32"/>
      <c r="L435" s="55">
        <f t="shared" si="7"/>
        <v>0</v>
      </c>
    </row>
    <row r="436" spans="1:12" ht="15.75" thickBot="1">
      <c r="A436" s="204" t="str">
        <f>IF(ISBLANK(Mat_Info[[#This Row],[DATE]]),"",ROW(Mat_Info[[#This Row],[NUM]])-ROW($A$19))</f>
        <v/>
      </c>
      <c r="B436" s="33"/>
      <c r="C436" s="98"/>
      <c r="D436" s="99"/>
      <c r="E436" s="98"/>
      <c r="F436" s="95"/>
      <c r="G436" s="27"/>
      <c r="H436" s="105"/>
      <c r="I436" s="111">
        <f>IF(Mat_Info[[#This Row],[MOTIF]]="",0,Mat_Info[[#This Row],[MONTANT HTVA REALISE]])</f>
        <v>0</v>
      </c>
      <c r="J436" s="32"/>
      <c r="L436" s="55">
        <f t="shared" si="7"/>
        <v>0</v>
      </c>
    </row>
    <row r="437" spans="1:12" ht="15.75" thickBot="1">
      <c r="A437" s="204" t="str">
        <f>IF(ISBLANK(Mat_Info[[#This Row],[DATE]]),"",ROW(Mat_Info[[#This Row],[NUM]])-ROW($A$19))</f>
        <v/>
      </c>
      <c r="B437" s="33"/>
      <c r="C437" s="98"/>
      <c r="D437" s="99"/>
      <c r="E437" s="98"/>
      <c r="F437" s="95"/>
      <c r="G437" s="27"/>
      <c r="H437" s="105"/>
      <c r="I437" s="111">
        <f>IF(Mat_Info[[#This Row],[MOTIF]]="",0,Mat_Info[[#This Row],[MONTANT HTVA REALISE]])</f>
        <v>0</v>
      </c>
      <c r="J437" s="32"/>
      <c r="L437" s="55">
        <f t="shared" si="7"/>
        <v>0</v>
      </c>
    </row>
    <row r="438" spans="1:12" ht="15.75" thickBot="1">
      <c r="A438" s="204" t="str">
        <f>IF(ISBLANK(Mat_Info[[#This Row],[DATE]]),"",ROW(Mat_Info[[#This Row],[NUM]])-ROW($A$19))</f>
        <v/>
      </c>
      <c r="B438" s="33"/>
      <c r="C438" s="98"/>
      <c r="D438" s="99"/>
      <c r="E438" s="98"/>
      <c r="F438" s="95"/>
      <c r="G438" s="27"/>
      <c r="H438" s="105"/>
      <c r="I438" s="111">
        <f>IF(Mat_Info[[#This Row],[MOTIF]]="",0,Mat_Info[[#This Row],[MONTANT HTVA REALISE]])</f>
        <v>0</v>
      </c>
      <c r="J438" s="32"/>
      <c r="L438" s="55">
        <f t="shared" si="7"/>
        <v>0</v>
      </c>
    </row>
    <row r="439" spans="1:12" ht="15.75" thickBot="1">
      <c r="A439" s="204" t="str">
        <f>IF(ISBLANK(Mat_Info[[#This Row],[DATE]]),"",ROW(Mat_Info[[#This Row],[NUM]])-ROW($A$19))</f>
        <v/>
      </c>
      <c r="B439" s="33"/>
      <c r="C439" s="98"/>
      <c r="D439" s="99"/>
      <c r="E439" s="98"/>
      <c r="F439" s="95"/>
      <c r="G439" s="27"/>
      <c r="H439" s="105"/>
      <c r="I439" s="111">
        <f>IF(Mat_Info[[#This Row],[MOTIF]]="",0,Mat_Info[[#This Row],[MONTANT HTVA REALISE]])</f>
        <v>0</v>
      </c>
      <c r="J439" s="32"/>
      <c r="L439" s="55">
        <f t="shared" si="7"/>
        <v>0</v>
      </c>
    </row>
    <row r="440" spans="1:12" ht="15.75" thickBot="1">
      <c r="A440" s="204" t="str">
        <f>IF(ISBLANK(Mat_Info[[#This Row],[DATE]]),"",ROW(Mat_Info[[#This Row],[NUM]])-ROW($A$19))</f>
        <v/>
      </c>
      <c r="B440" s="33"/>
      <c r="C440" s="98"/>
      <c r="D440" s="99"/>
      <c r="E440" s="98"/>
      <c r="F440" s="95"/>
      <c r="G440" s="27"/>
      <c r="H440" s="105"/>
      <c r="I440" s="111">
        <f>IF(Mat_Info[[#This Row],[MOTIF]]="",0,Mat_Info[[#This Row],[MONTANT HTVA REALISE]])</f>
        <v>0</v>
      </c>
      <c r="J440" s="32"/>
      <c r="L440" s="55">
        <f t="shared" si="7"/>
        <v>0</v>
      </c>
    </row>
    <row r="441" spans="1:12" ht="15.75" thickBot="1">
      <c r="A441" s="204" t="str">
        <f>IF(ISBLANK(Mat_Info[[#This Row],[DATE]]),"",ROW(Mat_Info[[#This Row],[NUM]])-ROW($A$19))</f>
        <v/>
      </c>
      <c r="B441" s="33"/>
      <c r="C441" s="98"/>
      <c r="D441" s="99"/>
      <c r="E441" s="98"/>
      <c r="F441" s="95"/>
      <c r="G441" s="27"/>
      <c r="H441" s="105"/>
      <c r="I441" s="111">
        <f>IF(Mat_Info[[#This Row],[MOTIF]]="",0,Mat_Info[[#This Row],[MONTANT HTVA REALISE]])</f>
        <v>0</v>
      </c>
      <c r="J441" s="32"/>
      <c r="L441" s="55">
        <f t="shared" si="7"/>
        <v>0</v>
      </c>
    </row>
    <row r="442" spans="1:12" ht="15.75" thickBot="1">
      <c r="A442" s="204" t="str">
        <f>IF(ISBLANK(Mat_Info[[#This Row],[DATE]]),"",ROW(Mat_Info[[#This Row],[NUM]])-ROW($A$19))</f>
        <v/>
      </c>
      <c r="B442" s="33"/>
      <c r="C442" s="98"/>
      <c r="D442" s="99"/>
      <c r="E442" s="98"/>
      <c r="F442" s="95"/>
      <c r="G442" s="27"/>
      <c r="H442" s="105"/>
      <c r="I442" s="111">
        <f>IF(Mat_Info[[#This Row],[MOTIF]]="",0,Mat_Info[[#This Row],[MONTANT HTVA REALISE]])</f>
        <v>0</v>
      </c>
      <c r="J442" s="32"/>
      <c r="L442" s="55">
        <f t="shared" si="7"/>
        <v>0</v>
      </c>
    </row>
    <row r="443" spans="1:12" ht="15.75" thickBot="1">
      <c r="A443" s="204" t="str">
        <f>IF(ISBLANK(Mat_Info[[#This Row],[DATE]]),"",ROW(Mat_Info[[#This Row],[NUM]])-ROW($A$19))</f>
        <v/>
      </c>
      <c r="B443" s="33"/>
      <c r="C443" s="98"/>
      <c r="D443" s="99"/>
      <c r="E443" s="98"/>
      <c r="F443" s="95"/>
      <c r="G443" s="27"/>
      <c r="H443" s="105"/>
      <c r="I443" s="111">
        <f>IF(Mat_Info[[#This Row],[MOTIF]]="",0,Mat_Info[[#This Row],[MONTANT HTVA REALISE]])</f>
        <v>0</v>
      </c>
      <c r="J443" s="32"/>
      <c r="L443" s="55">
        <f t="shared" si="7"/>
        <v>0</v>
      </c>
    </row>
    <row r="444" spans="1:12" ht="15.75" thickBot="1">
      <c r="A444" s="204" t="str">
        <f>IF(ISBLANK(Mat_Info[[#This Row],[DATE]]),"",ROW(Mat_Info[[#This Row],[NUM]])-ROW($A$19))</f>
        <v/>
      </c>
      <c r="B444" s="33"/>
      <c r="C444" s="98"/>
      <c r="D444" s="99"/>
      <c r="E444" s="98"/>
      <c r="F444" s="95"/>
      <c r="G444" s="27"/>
      <c r="H444" s="105"/>
      <c r="I444" s="111">
        <f>IF(Mat_Info[[#This Row],[MOTIF]]="",0,Mat_Info[[#This Row],[MONTANT HTVA REALISE]])</f>
        <v>0</v>
      </c>
      <c r="J444" s="32"/>
      <c r="L444" s="55">
        <f t="shared" si="7"/>
        <v>0</v>
      </c>
    </row>
    <row r="445" spans="1:12" ht="15.75" thickBot="1">
      <c r="A445" s="204" t="str">
        <f>IF(ISBLANK(Mat_Info[[#This Row],[DATE]]),"",ROW(Mat_Info[[#This Row],[NUM]])-ROW($A$19))</f>
        <v/>
      </c>
      <c r="B445" s="33"/>
      <c r="C445" s="98"/>
      <c r="D445" s="99"/>
      <c r="E445" s="98"/>
      <c r="F445" s="95"/>
      <c r="G445" s="27"/>
      <c r="H445" s="105"/>
      <c r="I445" s="111">
        <f>IF(Mat_Info[[#This Row],[MOTIF]]="",0,Mat_Info[[#This Row],[MONTANT HTVA REALISE]])</f>
        <v>0</v>
      </c>
      <c r="J445" s="32"/>
      <c r="L445" s="55">
        <f t="shared" si="7"/>
        <v>0</v>
      </c>
    </row>
    <row r="446" spans="1:12" ht="15.75" thickBot="1">
      <c r="A446" s="204" t="str">
        <f>IF(ISBLANK(Mat_Info[[#This Row],[DATE]]),"",ROW(Mat_Info[[#This Row],[NUM]])-ROW($A$19))</f>
        <v/>
      </c>
      <c r="B446" s="33"/>
      <c r="C446" s="98"/>
      <c r="D446" s="99"/>
      <c r="E446" s="98"/>
      <c r="F446" s="95"/>
      <c r="G446" s="27"/>
      <c r="H446" s="105"/>
      <c r="I446" s="111">
        <f>IF(Mat_Info[[#This Row],[MOTIF]]="",0,Mat_Info[[#This Row],[MONTANT HTVA REALISE]])</f>
        <v>0</v>
      </c>
      <c r="J446" s="32"/>
      <c r="L446" s="55">
        <f t="shared" si="7"/>
        <v>0</v>
      </c>
    </row>
    <row r="447" spans="1:12" ht="15.75" thickBot="1">
      <c r="A447" s="204" t="str">
        <f>IF(ISBLANK(Mat_Info[[#This Row],[DATE]]),"",ROW(Mat_Info[[#This Row],[NUM]])-ROW($A$19))</f>
        <v/>
      </c>
      <c r="B447" s="33"/>
      <c r="C447" s="98"/>
      <c r="D447" s="99"/>
      <c r="E447" s="98"/>
      <c r="F447" s="95"/>
      <c r="G447" s="27"/>
      <c r="H447" s="105"/>
      <c r="I447" s="111">
        <f>IF(Mat_Info[[#This Row],[MOTIF]]="",0,Mat_Info[[#This Row],[MONTANT HTVA REALISE]])</f>
        <v>0</v>
      </c>
      <c r="J447" s="32"/>
      <c r="L447" s="55">
        <f t="shared" si="7"/>
        <v>0</v>
      </c>
    </row>
    <row r="448" spans="1:12" ht="15.75" thickBot="1">
      <c r="A448" s="204" t="str">
        <f>IF(ISBLANK(Mat_Info[[#This Row],[DATE]]),"",ROW(Mat_Info[[#This Row],[NUM]])-ROW($A$19))</f>
        <v/>
      </c>
      <c r="B448" s="33"/>
      <c r="C448" s="98"/>
      <c r="D448" s="99"/>
      <c r="E448" s="98"/>
      <c r="F448" s="95"/>
      <c r="G448" s="27"/>
      <c r="H448" s="105"/>
      <c r="I448" s="111">
        <f>IF(Mat_Info[[#This Row],[MOTIF]]="",0,Mat_Info[[#This Row],[MONTANT HTVA REALISE]])</f>
        <v>0</v>
      </c>
      <c r="J448" s="32"/>
      <c r="L448" s="55">
        <f t="shared" si="7"/>
        <v>0</v>
      </c>
    </row>
    <row r="449" spans="1:12" ht="15.75" thickBot="1">
      <c r="A449" s="204" t="str">
        <f>IF(ISBLANK(Mat_Info[[#This Row],[DATE]]),"",ROW(Mat_Info[[#This Row],[NUM]])-ROW($A$19))</f>
        <v/>
      </c>
      <c r="B449" s="33"/>
      <c r="C449" s="98"/>
      <c r="D449" s="99"/>
      <c r="E449" s="98"/>
      <c r="F449" s="95"/>
      <c r="G449" s="27"/>
      <c r="H449" s="105"/>
      <c r="I449" s="111">
        <f>IF(Mat_Info[[#This Row],[MOTIF]]="",0,Mat_Info[[#This Row],[MONTANT HTVA REALISE]])</f>
        <v>0</v>
      </c>
      <c r="J449" s="32"/>
      <c r="L449" s="55">
        <f t="shared" si="7"/>
        <v>0</v>
      </c>
    </row>
    <row r="450" spans="1:12" ht="15.75" thickBot="1">
      <c r="A450" s="204" t="str">
        <f>IF(ISBLANK(Mat_Info[[#This Row],[DATE]]),"",ROW(Mat_Info[[#This Row],[NUM]])-ROW($A$19))</f>
        <v/>
      </c>
      <c r="B450" s="33"/>
      <c r="C450" s="98"/>
      <c r="D450" s="99"/>
      <c r="E450" s="98"/>
      <c r="F450" s="95"/>
      <c r="G450" s="27"/>
      <c r="H450" s="105"/>
      <c r="I450" s="111">
        <f>IF(Mat_Info[[#This Row],[MOTIF]]="",0,Mat_Info[[#This Row],[MONTANT HTVA REALISE]])</f>
        <v>0</v>
      </c>
      <c r="J450" s="32"/>
      <c r="L450" s="55">
        <f t="shared" si="7"/>
        <v>0</v>
      </c>
    </row>
    <row r="451" spans="1:12" ht="15.75" thickBot="1">
      <c r="A451" s="204" t="str">
        <f>IF(ISBLANK(Mat_Info[[#This Row],[DATE]]),"",ROW(Mat_Info[[#This Row],[NUM]])-ROW($A$19))</f>
        <v/>
      </c>
      <c r="B451" s="33"/>
      <c r="C451" s="98"/>
      <c r="D451" s="99"/>
      <c r="E451" s="98"/>
      <c r="F451" s="95"/>
      <c r="G451" s="27"/>
      <c r="H451" s="105"/>
      <c r="I451" s="111">
        <f>IF(Mat_Info[[#This Row],[MOTIF]]="",0,Mat_Info[[#This Row],[MONTANT HTVA REALISE]])</f>
        <v>0</v>
      </c>
      <c r="J451" s="32"/>
      <c r="L451" s="55">
        <f t="shared" si="7"/>
        <v>0</v>
      </c>
    </row>
    <row r="452" spans="1:12" ht="15.75" thickBot="1">
      <c r="A452" s="204" t="str">
        <f>IF(ISBLANK(Mat_Info[[#This Row],[DATE]]),"",ROW(Mat_Info[[#This Row],[NUM]])-ROW($A$19))</f>
        <v/>
      </c>
      <c r="B452" s="33"/>
      <c r="C452" s="98"/>
      <c r="D452" s="99"/>
      <c r="E452" s="98"/>
      <c r="F452" s="95"/>
      <c r="G452" s="27"/>
      <c r="H452" s="105"/>
      <c r="I452" s="111">
        <f>IF(Mat_Info[[#This Row],[MOTIF]]="",0,Mat_Info[[#This Row],[MONTANT HTVA REALISE]])</f>
        <v>0</v>
      </c>
      <c r="J452" s="32"/>
      <c r="L452" s="55">
        <f t="shared" si="7"/>
        <v>0</v>
      </c>
    </row>
    <row r="453" spans="1:12" ht="15.75" thickBot="1">
      <c r="A453" s="204" t="str">
        <f>IF(ISBLANK(Mat_Info[[#This Row],[DATE]]),"",ROW(Mat_Info[[#This Row],[NUM]])-ROW($A$19))</f>
        <v/>
      </c>
      <c r="B453" s="33"/>
      <c r="C453" s="98"/>
      <c r="D453" s="99"/>
      <c r="E453" s="98"/>
      <c r="F453" s="95"/>
      <c r="G453" s="27"/>
      <c r="H453" s="105"/>
      <c r="I453" s="111">
        <f>IF(Mat_Info[[#This Row],[MOTIF]]="",0,Mat_Info[[#This Row],[MONTANT HTVA REALISE]])</f>
        <v>0</v>
      </c>
      <c r="J453" s="32"/>
      <c r="L453" s="55">
        <f t="shared" si="7"/>
        <v>0</v>
      </c>
    </row>
    <row r="454" spans="1:12" ht="15.75" thickBot="1">
      <c r="A454" s="204" t="str">
        <f>IF(ISBLANK(Mat_Info[[#This Row],[DATE]]),"",ROW(Mat_Info[[#This Row],[NUM]])-ROW($A$19))</f>
        <v/>
      </c>
      <c r="B454" s="33"/>
      <c r="C454" s="98"/>
      <c r="D454" s="99"/>
      <c r="E454" s="98"/>
      <c r="F454" s="95"/>
      <c r="G454" s="27"/>
      <c r="H454" s="105"/>
      <c r="I454" s="111">
        <f>IF(Mat_Info[[#This Row],[MOTIF]]="",0,Mat_Info[[#This Row],[MONTANT HTVA REALISE]])</f>
        <v>0</v>
      </c>
      <c r="J454" s="32"/>
      <c r="L454" s="55">
        <f t="shared" si="7"/>
        <v>0</v>
      </c>
    </row>
    <row r="455" spans="1:12" ht="15.75" thickBot="1">
      <c r="A455" s="204" t="str">
        <f>IF(ISBLANK(Mat_Info[[#This Row],[DATE]]),"",ROW(Mat_Info[[#This Row],[NUM]])-ROW($A$19))</f>
        <v/>
      </c>
      <c r="B455" s="33"/>
      <c r="C455" s="98"/>
      <c r="D455" s="99"/>
      <c r="E455" s="98"/>
      <c r="F455" s="95"/>
      <c r="G455" s="27"/>
      <c r="H455" s="105"/>
      <c r="I455" s="111">
        <f>IF(Mat_Info[[#This Row],[MOTIF]]="",0,Mat_Info[[#This Row],[MONTANT HTVA REALISE]])</f>
        <v>0</v>
      </c>
      <c r="J455" s="32"/>
      <c r="L455" s="55">
        <f t="shared" si="7"/>
        <v>0</v>
      </c>
    </row>
    <row r="456" spans="1:12" ht="15.75" thickBot="1">
      <c r="A456" s="204" t="str">
        <f>IF(ISBLANK(Mat_Info[[#This Row],[DATE]]),"",ROW(Mat_Info[[#This Row],[NUM]])-ROW($A$19))</f>
        <v/>
      </c>
      <c r="B456" s="33"/>
      <c r="C456" s="98"/>
      <c r="D456" s="99"/>
      <c r="E456" s="98"/>
      <c r="F456" s="95"/>
      <c r="G456" s="27"/>
      <c r="H456" s="105"/>
      <c r="I456" s="111">
        <f>IF(Mat_Info[[#This Row],[MOTIF]]="",0,Mat_Info[[#This Row],[MONTANT HTVA REALISE]])</f>
        <v>0</v>
      </c>
      <c r="J456" s="32"/>
      <c r="L456" s="55">
        <f t="shared" si="7"/>
        <v>0</v>
      </c>
    </row>
    <row r="457" spans="1:12" ht="15.75" thickBot="1">
      <c r="A457" s="204" t="str">
        <f>IF(ISBLANK(Mat_Info[[#This Row],[DATE]]),"",ROW(Mat_Info[[#This Row],[NUM]])-ROW($A$19))</f>
        <v/>
      </c>
      <c r="B457" s="33"/>
      <c r="C457" s="98"/>
      <c r="D457" s="99"/>
      <c r="E457" s="98"/>
      <c r="F457" s="95"/>
      <c r="G457" s="27"/>
      <c r="H457" s="105"/>
      <c r="I457" s="111">
        <f>IF(Mat_Info[[#This Row],[MOTIF]]="",0,Mat_Info[[#This Row],[MONTANT HTVA REALISE]])</f>
        <v>0</v>
      </c>
      <c r="J457" s="32"/>
      <c r="L457" s="55">
        <f t="shared" si="7"/>
        <v>0</v>
      </c>
    </row>
    <row r="458" spans="1:12" ht="15.75" thickBot="1">
      <c r="A458" s="204" t="str">
        <f>IF(ISBLANK(Mat_Info[[#This Row],[DATE]]),"",ROW(Mat_Info[[#This Row],[NUM]])-ROW($A$19))</f>
        <v/>
      </c>
      <c r="B458" s="33"/>
      <c r="C458" s="98"/>
      <c r="D458" s="99"/>
      <c r="E458" s="98"/>
      <c r="F458" s="95"/>
      <c r="G458" s="27"/>
      <c r="H458" s="105"/>
      <c r="I458" s="111">
        <f>IF(Mat_Info[[#This Row],[MOTIF]]="",0,Mat_Info[[#This Row],[MONTANT HTVA REALISE]])</f>
        <v>0</v>
      </c>
      <c r="J458" s="32"/>
      <c r="L458" s="55">
        <f t="shared" si="7"/>
        <v>0</v>
      </c>
    </row>
    <row r="459" spans="1:12" ht="15.75" thickBot="1">
      <c r="A459" s="204" t="str">
        <f>IF(ISBLANK(Mat_Info[[#This Row],[DATE]]),"",ROW(Mat_Info[[#This Row],[NUM]])-ROW($A$19))</f>
        <v/>
      </c>
      <c r="B459" s="33"/>
      <c r="C459" s="98"/>
      <c r="D459" s="99"/>
      <c r="E459" s="98"/>
      <c r="F459" s="95"/>
      <c r="G459" s="27"/>
      <c r="H459" s="105"/>
      <c r="I459" s="111">
        <f>IF(Mat_Info[[#This Row],[MOTIF]]="",0,Mat_Info[[#This Row],[MONTANT HTVA REALISE]])</f>
        <v>0</v>
      </c>
      <c r="J459" s="32"/>
      <c r="L459" s="55">
        <f t="shared" si="7"/>
        <v>0</v>
      </c>
    </row>
    <row r="460" spans="1:12" ht="15.75" thickBot="1">
      <c r="A460" s="204" t="str">
        <f>IF(ISBLANK(Mat_Info[[#This Row],[DATE]]),"",ROW(Mat_Info[[#This Row],[NUM]])-ROW($A$19))</f>
        <v/>
      </c>
      <c r="B460" s="33"/>
      <c r="C460" s="98"/>
      <c r="D460" s="99"/>
      <c r="E460" s="98"/>
      <c r="F460" s="95"/>
      <c r="G460" s="27"/>
      <c r="H460" s="105"/>
      <c r="I460" s="111">
        <f>IF(Mat_Info[[#This Row],[MOTIF]]="",0,Mat_Info[[#This Row],[MONTANT HTVA REALISE]])</f>
        <v>0</v>
      </c>
      <c r="J460" s="32"/>
      <c r="L460" s="55">
        <f t="shared" si="7"/>
        <v>0</v>
      </c>
    </row>
    <row r="461" spans="1:12" ht="15.75" thickBot="1">
      <c r="A461" s="204" t="str">
        <f>IF(ISBLANK(Mat_Info[[#This Row],[DATE]]),"",ROW(Mat_Info[[#This Row],[NUM]])-ROW($A$19))</f>
        <v/>
      </c>
      <c r="B461" s="33"/>
      <c r="C461" s="98"/>
      <c r="D461" s="99"/>
      <c r="E461" s="98"/>
      <c r="F461" s="95"/>
      <c r="G461" s="27"/>
      <c r="H461" s="105"/>
      <c r="I461" s="111">
        <f>IF(Mat_Info[[#This Row],[MOTIF]]="",0,Mat_Info[[#This Row],[MONTANT HTVA REALISE]])</f>
        <v>0</v>
      </c>
      <c r="J461" s="32"/>
      <c r="L461" s="55">
        <f t="shared" si="7"/>
        <v>0</v>
      </c>
    </row>
    <row r="462" spans="1:12" ht="15.75" thickBot="1">
      <c r="A462" s="204" t="str">
        <f>IF(ISBLANK(Mat_Info[[#This Row],[DATE]]),"",ROW(Mat_Info[[#This Row],[NUM]])-ROW($A$19))</f>
        <v/>
      </c>
      <c r="B462" s="33"/>
      <c r="C462" s="98"/>
      <c r="D462" s="99"/>
      <c r="E462" s="98"/>
      <c r="F462" s="95"/>
      <c r="G462" s="27"/>
      <c r="H462" s="105"/>
      <c r="I462" s="111">
        <f>IF(Mat_Info[[#This Row],[MOTIF]]="",0,Mat_Info[[#This Row],[MONTANT HTVA REALISE]])</f>
        <v>0</v>
      </c>
      <c r="J462" s="32"/>
      <c r="L462" s="55">
        <f t="shared" si="7"/>
        <v>0</v>
      </c>
    </row>
    <row r="463" spans="1:12" ht="15.75" thickBot="1">
      <c r="A463" s="204" t="str">
        <f>IF(ISBLANK(Mat_Info[[#This Row],[DATE]]),"",ROW(Mat_Info[[#This Row],[NUM]])-ROW($A$19))</f>
        <v/>
      </c>
      <c r="B463" s="33"/>
      <c r="C463" s="98"/>
      <c r="D463" s="99"/>
      <c r="E463" s="98"/>
      <c r="F463" s="95"/>
      <c r="G463" s="27"/>
      <c r="H463" s="105"/>
      <c r="I463" s="111">
        <f>IF(Mat_Info[[#This Row],[MOTIF]]="",0,Mat_Info[[#This Row],[MONTANT HTVA REALISE]])</f>
        <v>0</v>
      </c>
      <c r="J463" s="32"/>
      <c r="L463" s="55">
        <f t="shared" si="7"/>
        <v>0</v>
      </c>
    </row>
    <row r="464" spans="1:12" ht="15.75" thickBot="1">
      <c r="A464" s="204" t="str">
        <f>IF(ISBLANK(Mat_Info[[#This Row],[DATE]]),"",ROW(Mat_Info[[#This Row],[NUM]])-ROW($A$19))</f>
        <v/>
      </c>
      <c r="B464" s="33"/>
      <c r="C464" s="98"/>
      <c r="D464" s="99"/>
      <c r="E464" s="98"/>
      <c r="F464" s="95"/>
      <c r="G464" s="27"/>
      <c r="H464" s="105"/>
      <c r="I464" s="111">
        <f>IF(Mat_Info[[#This Row],[MOTIF]]="",0,Mat_Info[[#This Row],[MONTANT HTVA REALISE]])</f>
        <v>0</v>
      </c>
      <c r="J464" s="32"/>
      <c r="L464" s="55">
        <f t="shared" si="7"/>
        <v>0</v>
      </c>
    </row>
    <row r="465" spans="1:12" ht="15.75" thickBot="1">
      <c r="A465" s="204" t="str">
        <f>IF(ISBLANK(Mat_Info[[#This Row],[DATE]]),"",ROW(Mat_Info[[#This Row],[NUM]])-ROW($A$19))</f>
        <v/>
      </c>
      <c r="B465" s="33"/>
      <c r="C465" s="98"/>
      <c r="D465" s="99"/>
      <c r="E465" s="98"/>
      <c r="F465" s="95"/>
      <c r="G465" s="27"/>
      <c r="H465" s="105"/>
      <c r="I465" s="111">
        <f>IF(Mat_Info[[#This Row],[MOTIF]]="",0,Mat_Info[[#This Row],[MONTANT HTVA REALISE]])</f>
        <v>0</v>
      </c>
      <c r="J465" s="32"/>
      <c r="L465" s="55">
        <f t="shared" si="7"/>
        <v>0</v>
      </c>
    </row>
    <row r="466" spans="1:12" ht="15.75" thickBot="1">
      <c r="A466" s="204" t="str">
        <f>IF(ISBLANK(Mat_Info[[#This Row],[DATE]]),"",ROW(Mat_Info[[#This Row],[NUM]])-ROW($A$19))</f>
        <v/>
      </c>
      <c r="B466" s="33"/>
      <c r="C466" s="98"/>
      <c r="D466" s="99"/>
      <c r="E466" s="98"/>
      <c r="F466" s="95"/>
      <c r="G466" s="27"/>
      <c r="H466" s="105"/>
      <c r="I466" s="111">
        <f>IF(Mat_Info[[#This Row],[MOTIF]]="",0,Mat_Info[[#This Row],[MONTANT HTVA REALISE]])</f>
        <v>0</v>
      </c>
      <c r="J466" s="32"/>
      <c r="L466" s="55">
        <f t="shared" si="7"/>
        <v>0</v>
      </c>
    </row>
    <row r="467" spans="1:12" ht="15.75" thickBot="1">
      <c r="A467" s="204" t="str">
        <f>IF(ISBLANK(Mat_Info[[#This Row],[DATE]]),"",ROW(Mat_Info[[#This Row],[NUM]])-ROW($A$19))</f>
        <v/>
      </c>
      <c r="B467" s="33"/>
      <c r="C467" s="98"/>
      <c r="D467" s="99"/>
      <c r="E467" s="98"/>
      <c r="F467" s="95"/>
      <c r="G467" s="27"/>
      <c r="H467" s="105"/>
      <c r="I467" s="111">
        <f>IF(Mat_Info[[#This Row],[MOTIF]]="",0,Mat_Info[[#This Row],[MONTANT HTVA REALISE]])</f>
        <v>0</v>
      </c>
      <c r="J467" s="32"/>
      <c r="L467" s="55">
        <f t="shared" si="7"/>
        <v>0</v>
      </c>
    </row>
    <row r="468" spans="1:12" ht="15.75" thickBot="1">
      <c r="A468" s="204" t="str">
        <f>IF(ISBLANK(Mat_Info[[#This Row],[DATE]]),"",ROW(Mat_Info[[#This Row],[NUM]])-ROW($A$19))</f>
        <v/>
      </c>
      <c r="B468" s="33"/>
      <c r="C468" s="98"/>
      <c r="D468" s="99"/>
      <c r="E468" s="98"/>
      <c r="F468" s="95"/>
      <c r="G468" s="27"/>
      <c r="H468" s="105"/>
      <c r="I468" s="111">
        <f>IF(Mat_Info[[#This Row],[MOTIF]]="",0,Mat_Info[[#This Row],[MONTANT HTVA REALISE]])</f>
        <v>0</v>
      </c>
      <c r="J468" s="32"/>
      <c r="L468" s="55">
        <f t="shared" si="7"/>
        <v>0</v>
      </c>
    </row>
    <row r="469" spans="1:12" ht="15.75" thickBot="1">
      <c r="A469" s="204" t="str">
        <f>IF(ISBLANK(Mat_Info[[#This Row],[DATE]]),"",ROW(Mat_Info[[#This Row],[NUM]])-ROW($A$19))</f>
        <v/>
      </c>
      <c r="B469" s="33"/>
      <c r="C469" s="98"/>
      <c r="D469" s="99"/>
      <c r="E469" s="98"/>
      <c r="F469" s="95"/>
      <c r="G469" s="27"/>
      <c r="H469" s="105"/>
      <c r="I469" s="111">
        <f>IF(Mat_Info[[#This Row],[MOTIF]]="",0,Mat_Info[[#This Row],[MONTANT HTVA REALISE]])</f>
        <v>0</v>
      </c>
      <c r="J469" s="32"/>
      <c r="L469" s="55">
        <f t="shared" si="7"/>
        <v>0</v>
      </c>
    </row>
    <row r="470" spans="1:12" ht="15.75" thickBot="1">
      <c r="A470" s="204" t="str">
        <f>IF(ISBLANK(Mat_Info[[#This Row],[DATE]]),"",ROW(Mat_Info[[#This Row],[NUM]])-ROW($A$19))</f>
        <v/>
      </c>
      <c r="B470" s="33"/>
      <c r="C470" s="98"/>
      <c r="D470" s="99"/>
      <c r="E470" s="98"/>
      <c r="F470" s="95"/>
      <c r="G470" s="27"/>
      <c r="H470" s="105"/>
      <c r="I470" s="111">
        <f>IF(Mat_Info[[#This Row],[MOTIF]]="",0,Mat_Info[[#This Row],[MONTANT HTVA REALISE]])</f>
        <v>0</v>
      </c>
      <c r="J470" s="32"/>
      <c r="L470" s="55">
        <f t="shared" si="7"/>
        <v>0</v>
      </c>
    </row>
    <row r="471" spans="1:12" ht="15.75" thickBot="1">
      <c r="A471" s="204" t="str">
        <f>IF(ISBLANK(Mat_Info[[#This Row],[DATE]]),"",ROW(Mat_Info[[#This Row],[NUM]])-ROW($A$19))</f>
        <v/>
      </c>
      <c r="B471" s="33"/>
      <c r="C471" s="98"/>
      <c r="D471" s="99"/>
      <c r="E471" s="98"/>
      <c r="F471" s="95"/>
      <c r="G471" s="27"/>
      <c r="H471" s="105"/>
      <c r="I471" s="111">
        <f>IF(Mat_Info[[#This Row],[MOTIF]]="",0,Mat_Info[[#This Row],[MONTANT HTVA REALISE]])</f>
        <v>0</v>
      </c>
      <c r="J471" s="32"/>
      <c r="L471" s="55">
        <f t="shared" ref="L471:L534" si="8">+F471-I471</f>
        <v>0</v>
      </c>
    </row>
    <row r="472" spans="1:12" ht="15.75" thickBot="1">
      <c r="A472" s="204" t="str">
        <f>IF(ISBLANK(Mat_Info[[#This Row],[DATE]]),"",ROW(Mat_Info[[#This Row],[NUM]])-ROW($A$19))</f>
        <v/>
      </c>
      <c r="B472" s="33"/>
      <c r="C472" s="98"/>
      <c r="D472" s="99"/>
      <c r="E472" s="98"/>
      <c r="F472" s="95"/>
      <c r="G472" s="27"/>
      <c r="H472" s="105"/>
      <c r="I472" s="111">
        <f>IF(Mat_Info[[#This Row],[MOTIF]]="",0,Mat_Info[[#This Row],[MONTANT HTVA REALISE]])</f>
        <v>0</v>
      </c>
      <c r="J472" s="32"/>
      <c r="L472" s="55">
        <f t="shared" si="8"/>
        <v>0</v>
      </c>
    </row>
    <row r="473" spans="1:12" ht="15.75" thickBot="1">
      <c r="A473" s="204" t="str">
        <f>IF(ISBLANK(Mat_Info[[#This Row],[DATE]]),"",ROW(Mat_Info[[#This Row],[NUM]])-ROW($A$19))</f>
        <v/>
      </c>
      <c r="B473" s="33"/>
      <c r="C473" s="98"/>
      <c r="D473" s="99"/>
      <c r="E473" s="98"/>
      <c r="F473" s="95"/>
      <c r="G473" s="27"/>
      <c r="H473" s="105"/>
      <c r="I473" s="111">
        <f>IF(Mat_Info[[#This Row],[MOTIF]]="",0,Mat_Info[[#This Row],[MONTANT HTVA REALISE]])</f>
        <v>0</v>
      </c>
      <c r="J473" s="32"/>
      <c r="L473" s="55">
        <f t="shared" si="8"/>
        <v>0</v>
      </c>
    </row>
    <row r="474" spans="1:12" ht="15.75" thickBot="1">
      <c r="A474" s="204" t="str">
        <f>IF(ISBLANK(Mat_Info[[#This Row],[DATE]]),"",ROW(Mat_Info[[#This Row],[NUM]])-ROW($A$19))</f>
        <v/>
      </c>
      <c r="B474" s="33"/>
      <c r="C474" s="98"/>
      <c r="D474" s="99"/>
      <c r="E474" s="98"/>
      <c r="F474" s="95"/>
      <c r="G474" s="27"/>
      <c r="H474" s="105"/>
      <c r="I474" s="111">
        <f>IF(Mat_Info[[#This Row],[MOTIF]]="",0,Mat_Info[[#This Row],[MONTANT HTVA REALISE]])</f>
        <v>0</v>
      </c>
      <c r="J474" s="32"/>
      <c r="L474" s="55">
        <f t="shared" si="8"/>
        <v>0</v>
      </c>
    </row>
    <row r="475" spans="1:12" ht="15.75" thickBot="1">
      <c r="A475" s="204" t="str">
        <f>IF(ISBLANK(Mat_Info[[#This Row],[DATE]]),"",ROW(Mat_Info[[#This Row],[NUM]])-ROW($A$19))</f>
        <v/>
      </c>
      <c r="B475" s="33"/>
      <c r="C475" s="98"/>
      <c r="D475" s="99"/>
      <c r="E475" s="98"/>
      <c r="F475" s="95"/>
      <c r="G475" s="27"/>
      <c r="H475" s="105"/>
      <c r="I475" s="111">
        <f>IF(Mat_Info[[#This Row],[MOTIF]]="",0,Mat_Info[[#This Row],[MONTANT HTVA REALISE]])</f>
        <v>0</v>
      </c>
      <c r="J475" s="32"/>
      <c r="L475" s="55">
        <f t="shared" si="8"/>
        <v>0</v>
      </c>
    </row>
    <row r="476" spans="1:12" ht="15.75" thickBot="1">
      <c r="A476" s="204" t="str">
        <f>IF(ISBLANK(Mat_Info[[#This Row],[DATE]]),"",ROW(Mat_Info[[#This Row],[NUM]])-ROW($A$19))</f>
        <v/>
      </c>
      <c r="B476" s="33"/>
      <c r="C476" s="98"/>
      <c r="D476" s="99"/>
      <c r="E476" s="98"/>
      <c r="F476" s="95"/>
      <c r="G476" s="27"/>
      <c r="H476" s="105"/>
      <c r="I476" s="111">
        <f>IF(Mat_Info[[#This Row],[MOTIF]]="",0,Mat_Info[[#This Row],[MONTANT HTVA REALISE]])</f>
        <v>0</v>
      </c>
      <c r="J476" s="32"/>
      <c r="L476" s="55">
        <f t="shared" si="8"/>
        <v>0</v>
      </c>
    </row>
    <row r="477" spans="1:12" ht="15.75" thickBot="1">
      <c r="A477" s="204" t="str">
        <f>IF(ISBLANK(Mat_Info[[#This Row],[DATE]]),"",ROW(Mat_Info[[#This Row],[NUM]])-ROW($A$19))</f>
        <v/>
      </c>
      <c r="B477" s="33"/>
      <c r="C477" s="98"/>
      <c r="D477" s="99"/>
      <c r="E477" s="98"/>
      <c r="F477" s="95"/>
      <c r="G477" s="27"/>
      <c r="H477" s="105"/>
      <c r="I477" s="111">
        <f>IF(Mat_Info[[#This Row],[MOTIF]]="",0,Mat_Info[[#This Row],[MONTANT HTVA REALISE]])</f>
        <v>0</v>
      </c>
      <c r="J477" s="32"/>
      <c r="L477" s="55">
        <f t="shared" si="8"/>
        <v>0</v>
      </c>
    </row>
    <row r="478" spans="1:12" ht="15.75" thickBot="1">
      <c r="A478" s="204" t="str">
        <f>IF(ISBLANK(Mat_Info[[#This Row],[DATE]]),"",ROW(Mat_Info[[#This Row],[NUM]])-ROW($A$19))</f>
        <v/>
      </c>
      <c r="B478" s="33"/>
      <c r="C478" s="98"/>
      <c r="D478" s="99"/>
      <c r="E478" s="98"/>
      <c r="F478" s="95"/>
      <c r="G478" s="27"/>
      <c r="H478" s="105"/>
      <c r="I478" s="111">
        <f>IF(Mat_Info[[#This Row],[MOTIF]]="",0,Mat_Info[[#This Row],[MONTANT HTVA REALISE]])</f>
        <v>0</v>
      </c>
      <c r="J478" s="32"/>
      <c r="L478" s="55">
        <f t="shared" si="8"/>
        <v>0</v>
      </c>
    </row>
    <row r="479" spans="1:12" ht="15.75" thickBot="1">
      <c r="A479" s="204" t="str">
        <f>IF(ISBLANK(Mat_Info[[#This Row],[DATE]]),"",ROW(Mat_Info[[#This Row],[NUM]])-ROW($A$19))</f>
        <v/>
      </c>
      <c r="B479" s="33"/>
      <c r="C479" s="98"/>
      <c r="D479" s="99"/>
      <c r="E479" s="98"/>
      <c r="F479" s="95"/>
      <c r="G479" s="27"/>
      <c r="H479" s="105"/>
      <c r="I479" s="111">
        <f>IF(Mat_Info[[#This Row],[MOTIF]]="",0,Mat_Info[[#This Row],[MONTANT HTVA REALISE]])</f>
        <v>0</v>
      </c>
      <c r="J479" s="32"/>
      <c r="L479" s="55">
        <f t="shared" si="8"/>
        <v>0</v>
      </c>
    </row>
    <row r="480" spans="1:12" ht="15.75" thickBot="1">
      <c r="A480" s="204" t="str">
        <f>IF(ISBLANK(Mat_Info[[#This Row],[DATE]]),"",ROW(Mat_Info[[#This Row],[NUM]])-ROW($A$19))</f>
        <v/>
      </c>
      <c r="B480" s="33"/>
      <c r="C480" s="98"/>
      <c r="D480" s="99"/>
      <c r="E480" s="98"/>
      <c r="F480" s="95"/>
      <c r="G480" s="27"/>
      <c r="H480" s="105"/>
      <c r="I480" s="111">
        <f>IF(Mat_Info[[#This Row],[MOTIF]]="",0,Mat_Info[[#This Row],[MONTANT HTVA REALISE]])</f>
        <v>0</v>
      </c>
      <c r="J480" s="32"/>
      <c r="L480" s="55">
        <f t="shared" si="8"/>
        <v>0</v>
      </c>
    </row>
    <row r="481" spans="1:12" ht="15.75" thickBot="1">
      <c r="A481" s="204" t="str">
        <f>IF(ISBLANK(Mat_Info[[#This Row],[DATE]]),"",ROW(Mat_Info[[#This Row],[NUM]])-ROW($A$19))</f>
        <v/>
      </c>
      <c r="B481" s="33"/>
      <c r="C481" s="98"/>
      <c r="D481" s="99"/>
      <c r="E481" s="98"/>
      <c r="F481" s="95"/>
      <c r="G481" s="27"/>
      <c r="H481" s="105"/>
      <c r="I481" s="111">
        <f>IF(Mat_Info[[#This Row],[MOTIF]]="",0,Mat_Info[[#This Row],[MONTANT HTVA REALISE]])</f>
        <v>0</v>
      </c>
      <c r="J481" s="32"/>
      <c r="L481" s="55">
        <f t="shared" si="8"/>
        <v>0</v>
      </c>
    </row>
    <row r="482" spans="1:12" ht="15.75" thickBot="1">
      <c r="A482" s="204" t="str">
        <f>IF(ISBLANK(Mat_Info[[#This Row],[DATE]]),"",ROW(Mat_Info[[#This Row],[NUM]])-ROW($A$19))</f>
        <v/>
      </c>
      <c r="B482" s="33"/>
      <c r="C482" s="98"/>
      <c r="D482" s="99"/>
      <c r="E482" s="98"/>
      <c r="F482" s="95"/>
      <c r="G482" s="27"/>
      <c r="H482" s="105"/>
      <c r="I482" s="111">
        <f>IF(Mat_Info[[#This Row],[MOTIF]]="",0,Mat_Info[[#This Row],[MONTANT HTVA REALISE]])</f>
        <v>0</v>
      </c>
      <c r="J482" s="32"/>
      <c r="L482" s="55">
        <f t="shared" si="8"/>
        <v>0</v>
      </c>
    </row>
    <row r="483" spans="1:12" ht="15.75" thickBot="1">
      <c r="A483" s="204" t="str">
        <f>IF(ISBLANK(Mat_Info[[#This Row],[DATE]]),"",ROW(Mat_Info[[#This Row],[NUM]])-ROW($A$19))</f>
        <v/>
      </c>
      <c r="B483" s="33"/>
      <c r="C483" s="98"/>
      <c r="D483" s="99"/>
      <c r="E483" s="98"/>
      <c r="F483" s="95"/>
      <c r="G483" s="27"/>
      <c r="H483" s="105"/>
      <c r="I483" s="111">
        <f>IF(Mat_Info[[#This Row],[MOTIF]]="",0,Mat_Info[[#This Row],[MONTANT HTVA REALISE]])</f>
        <v>0</v>
      </c>
      <c r="J483" s="32"/>
      <c r="L483" s="55">
        <f t="shared" si="8"/>
        <v>0</v>
      </c>
    </row>
    <row r="484" spans="1:12" ht="15.75" thickBot="1">
      <c r="A484" s="204" t="str">
        <f>IF(ISBLANK(Mat_Info[[#This Row],[DATE]]),"",ROW(Mat_Info[[#This Row],[NUM]])-ROW($A$19))</f>
        <v/>
      </c>
      <c r="B484" s="33"/>
      <c r="C484" s="98"/>
      <c r="D484" s="99"/>
      <c r="E484" s="98"/>
      <c r="F484" s="95"/>
      <c r="G484" s="27"/>
      <c r="H484" s="105"/>
      <c r="I484" s="111">
        <f>IF(Mat_Info[[#This Row],[MOTIF]]="",0,Mat_Info[[#This Row],[MONTANT HTVA REALISE]])</f>
        <v>0</v>
      </c>
      <c r="J484" s="32"/>
      <c r="L484" s="55">
        <f t="shared" si="8"/>
        <v>0</v>
      </c>
    </row>
    <row r="485" spans="1:12" ht="15.75" thickBot="1">
      <c r="A485" s="204" t="str">
        <f>IF(ISBLANK(Mat_Info[[#This Row],[DATE]]),"",ROW(Mat_Info[[#This Row],[NUM]])-ROW($A$19))</f>
        <v/>
      </c>
      <c r="B485" s="33"/>
      <c r="C485" s="98"/>
      <c r="D485" s="99"/>
      <c r="E485" s="98"/>
      <c r="F485" s="95"/>
      <c r="G485" s="27"/>
      <c r="H485" s="105"/>
      <c r="I485" s="111">
        <f>IF(Mat_Info[[#This Row],[MOTIF]]="",0,Mat_Info[[#This Row],[MONTANT HTVA REALISE]])</f>
        <v>0</v>
      </c>
      <c r="J485" s="32"/>
      <c r="L485" s="55">
        <f t="shared" si="8"/>
        <v>0</v>
      </c>
    </row>
    <row r="486" spans="1:12" ht="15.75" thickBot="1">
      <c r="A486" s="204" t="str">
        <f>IF(ISBLANK(Mat_Info[[#This Row],[DATE]]),"",ROW(Mat_Info[[#This Row],[NUM]])-ROW($A$19))</f>
        <v/>
      </c>
      <c r="B486" s="33"/>
      <c r="C486" s="98"/>
      <c r="D486" s="99"/>
      <c r="E486" s="98"/>
      <c r="F486" s="95"/>
      <c r="G486" s="27"/>
      <c r="H486" s="105"/>
      <c r="I486" s="111">
        <f>IF(Mat_Info[[#This Row],[MOTIF]]="",0,Mat_Info[[#This Row],[MONTANT HTVA REALISE]])</f>
        <v>0</v>
      </c>
      <c r="J486" s="32"/>
      <c r="L486" s="55">
        <f t="shared" si="8"/>
        <v>0</v>
      </c>
    </row>
    <row r="487" spans="1:12" ht="15.75" thickBot="1">
      <c r="A487" s="204" t="str">
        <f>IF(ISBLANK(Mat_Info[[#This Row],[DATE]]),"",ROW(Mat_Info[[#This Row],[NUM]])-ROW($A$19))</f>
        <v/>
      </c>
      <c r="B487" s="33"/>
      <c r="C487" s="98"/>
      <c r="D487" s="99"/>
      <c r="E487" s="98"/>
      <c r="F487" s="95"/>
      <c r="G487" s="27"/>
      <c r="H487" s="105"/>
      <c r="I487" s="111">
        <f>IF(Mat_Info[[#This Row],[MOTIF]]="",0,Mat_Info[[#This Row],[MONTANT HTVA REALISE]])</f>
        <v>0</v>
      </c>
      <c r="J487" s="32"/>
      <c r="L487" s="55">
        <f t="shared" si="8"/>
        <v>0</v>
      </c>
    </row>
    <row r="488" spans="1:12" ht="15.75" thickBot="1">
      <c r="A488" s="204" t="str">
        <f>IF(ISBLANK(Mat_Info[[#This Row],[DATE]]),"",ROW(Mat_Info[[#This Row],[NUM]])-ROW($A$19))</f>
        <v/>
      </c>
      <c r="B488" s="33"/>
      <c r="C488" s="98"/>
      <c r="D488" s="99"/>
      <c r="E488" s="98"/>
      <c r="F488" s="95"/>
      <c r="G488" s="27"/>
      <c r="H488" s="105"/>
      <c r="I488" s="111">
        <f>IF(Mat_Info[[#This Row],[MOTIF]]="",0,Mat_Info[[#This Row],[MONTANT HTVA REALISE]])</f>
        <v>0</v>
      </c>
      <c r="J488" s="32"/>
      <c r="L488" s="55">
        <f t="shared" si="8"/>
        <v>0</v>
      </c>
    </row>
    <row r="489" spans="1:12" ht="15.75" thickBot="1">
      <c r="A489" s="204" t="str">
        <f>IF(ISBLANK(Mat_Info[[#This Row],[DATE]]),"",ROW(Mat_Info[[#This Row],[NUM]])-ROW($A$19))</f>
        <v/>
      </c>
      <c r="B489" s="33"/>
      <c r="C489" s="98"/>
      <c r="D489" s="99"/>
      <c r="E489" s="98"/>
      <c r="F489" s="95"/>
      <c r="G489" s="27"/>
      <c r="H489" s="105"/>
      <c r="I489" s="111">
        <f>IF(Mat_Info[[#This Row],[MOTIF]]="",0,Mat_Info[[#This Row],[MONTANT HTVA REALISE]])</f>
        <v>0</v>
      </c>
      <c r="J489" s="32"/>
      <c r="L489" s="55">
        <f t="shared" si="8"/>
        <v>0</v>
      </c>
    </row>
    <row r="490" spans="1:12" ht="15.75" thickBot="1">
      <c r="A490" s="204" t="str">
        <f>IF(ISBLANK(Mat_Info[[#This Row],[DATE]]),"",ROW(Mat_Info[[#This Row],[NUM]])-ROW($A$19))</f>
        <v/>
      </c>
      <c r="B490" s="33"/>
      <c r="C490" s="98"/>
      <c r="D490" s="99"/>
      <c r="E490" s="98"/>
      <c r="F490" s="95"/>
      <c r="G490" s="27"/>
      <c r="H490" s="105"/>
      <c r="I490" s="111">
        <f>IF(Mat_Info[[#This Row],[MOTIF]]="",0,Mat_Info[[#This Row],[MONTANT HTVA REALISE]])</f>
        <v>0</v>
      </c>
      <c r="J490" s="32"/>
      <c r="L490" s="55">
        <f t="shared" si="8"/>
        <v>0</v>
      </c>
    </row>
    <row r="491" spans="1:12" ht="15.75" thickBot="1">
      <c r="A491" s="204" t="str">
        <f>IF(ISBLANK(Mat_Info[[#This Row],[DATE]]),"",ROW(Mat_Info[[#This Row],[NUM]])-ROW($A$19))</f>
        <v/>
      </c>
      <c r="B491" s="33"/>
      <c r="C491" s="98"/>
      <c r="D491" s="99"/>
      <c r="E491" s="98"/>
      <c r="F491" s="95"/>
      <c r="G491" s="27"/>
      <c r="H491" s="105"/>
      <c r="I491" s="111">
        <f>IF(Mat_Info[[#This Row],[MOTIF]]="",0,Mat_Info[[#This Row],[MONTANT HTVA REALISE]])</f>
        <v>0</v>
      </c>
      <c r="J491" s="32"/>
      <c r="L491" s="55">
        <f t="shared" si="8"/>
        <v>0</v>
      </c>
    </row>
    <row r="492" spans="1:12" ht="15.75" thickBot="1">
      <c r="A492" s="204" t="str">
        <f>IF(ISBLANK(Mat_Info[[#This Row],[DATE]]),"",ROW(Mat_Info[[#This Row],[NUM]])-ROW($A$19))</f>
        <v/>
      </c>
      <c r="B492" s="33"/>
      <c r="C492" s="98"/>
      <c r="D492" s="99"/>
      <c r="E492" s="98"/>
      <c r="F492" s="95"/>
      <c r="G492" s="27"/>
      <c r="H492" s="105"/>
      <c r="I492" s="111">
        <f>IF(Mat_Info[[#This Row],[MOTIF]]="",0,Mat_Info[[#This Row],[MONTANT HTVA REALISE]])</f>
        <v>0</v>
      </c>
      <c r="J492" s="32"/>
      <c r="L492" s="55">
        <f t="shared" si="8"/>
        <v>0</v>
      </c>
    </row>
    <row r="493" spans="1:12" ht="15.75" thickBot="1">
      <c r="A493" s="204" t="str">
        <f>IF(ISBLANK(Mat_Info[[#This Row],[DATE]]),"",ROW(Mat_Info[[#This Row],[NUM]])-ROW($A$19))</f>
        <v/>
      </c>
      <c r="B493" s="33"/>
      <c r="C493" s="98"/>
      <c r="D493" s="99"/>
      <c r="E493" s="98"/>
      <c r="F493" s="95"/>
      <c r="G493" s="27"/>
      <c r="H493" s="105"/>
      <c r="I493" s="111">
        <f>IF(Mat_Info[[#This Row],[MOTIF]]="",0,Mat_Info[[#This Row],[MONTANT HTVA REALISE]])</f>
        <v>0</v>
      </c>
      <c r="J493" s="32"/>
      <c r="L493" s="55">
        <f t="shared" si="8"/>
        <v>0</v>
      </c>
    </row>
    <row r="494" spans="1:12" ht="15.75" thickBot="1">
      <c r="A494" s="204" t="str">
        <f>IF(ISBLANK(Mat_Info[[#This Row],[DATE]]),"",ROW(Mat_Info[[#This Row],[NUM]])-ROW($A$19))</f>
        <v/>
      </c>
      <c r="B494" s="33"/>
      <c r="C494" s="98"/>
      <c r="D494" s="99"/>
      <c r="E494" s="98"/>
      <c r="F494" s="95"/>
      <c r="G494" s="27"/>
      <c r="H494" s="105"/>
      <c r="I494" s="111">
        <f>IF(Mat_Info[[#This Row],[MOTIF]]="",0,Mat_Info[[#This Row],[MONTANT HTVA REALISE]])</f>
        <v>0</v>
      </c>
      <c r="J494" s="32"/>
      <c r="L494" s="55">
        <f t="shared" si="8"/>
        <v>0</v>
      </c>
    </row>
    <row r="495" spans="1:12" ht="15.75" thickBot="1">
      <c r="A495" s="204" t="str">
        <f>IF(ISBLANK(Mat_Info[[#This Row],[DATE]]),"",ROW(Mat_Info[[#This Row],[NUM]])-ROW($A$19))</f>
        <v/>
      </c>
      <c r="B495" s="33"/>
      <c r="C495" s="98"/>
      <c r="D495" s="99"/>
      <c r="E495" s="98"/>
      <c r="F495" s="95"/>
      <c r="G495" s="27"/>
      <c r="H495" s="105"/>
      <c r="I495" s="111">
        <f>IF(Mat_Info[[#This Row],[MOTIF]]="",0,Mat_Info[[#This Row],[MONTANT HTVA REALISE]])</f>
        <v>0</v>
      </c>
      <c r="J495" s="32"/>
      <c r="L495" s="55">
        <f t="shared" si="8"/>
        <v>0</v>
      </c>
    </row>
    <row r="496" spans="1:12" ht="15.75" thickBot="1">
      <c r="A496" s="204" t="str">
        <f>IF(ISBLANK(Mat_Info[[#This Row],[DATE]]),"",ROW(Mat_Info[[#This Row],[NUM]])-ROW($A$19))</f>
        <v/>
      </c>
      <c r="B496" s="33"/>
      <c r="C496" s="98"/>
      <c r="D496" s="99"/>
      <c r="E496" s="98"/>
      <c r="F496" s="95"/>
      <c r="G496" s="27"/>
      <c r="H496" s="105"/>
      <c r="I496" s="111">
        <f>IF(Mat_Info[[#This Row],[MOTIF]]="",0,Mat_Info[[#This Row],[MONTANT HTVA REALISE]])</f>
        <v>0</v>
      </c>
      <c r="J496" s="32"/>
      <c r="L496" s="55">
        <f t="shared" si="8"/>
        <v>0</v>
      </c>
    </row>
    <row r="497" spans="1:12" ht="15.75" thickBot="1">
      <c r="A497" s="204" t="str">
        <f>IF(ISBLANK(Mat_Info[[#This Row],[DATE]]),"",ROW(Mat_Info[[#This Row],[NUM]])-ROW($A$19))</f>
        <v/>
      </c>
      <c r="B497" s="33"/>
      <c r="C497" s="98"/>
      <c r="D497" s="99"/>
      <c r="E497" s="98"/>
      <c r="F497" s="95"/>
      <c r="G497" s="27"/>
      <c r="H497" s="105"/>
      <c r="I497" s="111">
        <f>IF(Mat_Info[[#This Row],[MOTIF]]="",0,Mat_Info[[#This Row],[MONTANT HTVA REALISE]])</f>
        <v>0</v>
      </c>
      <c r="J497" s="32"/>
      <c r="L497" s="55">
        <f t="shared" si="8"/>
        <v>0</v>
      </c>
    </row>
    <row r="498" spans="1:12" ht="15.75" thickBot="1">
      <c r="A498" s="204" t="str">
        <f>IF(ISBLANK(Mat_Info[[#This Row],[DATE]]),"",ROW(Mat_Info[[#This Row],[NUM]])-ROW($A$19))</f>
        <v/>
      </c>
      <c r="B498" s="33"/>
      <c r="C498" s="98"/>
      <c r="D498" s="99"/>
      <c r="E498" s="98"/>
      <c r="F498" s="95"/>
      <c r="G498" s="27"/>
      <c r="H498" s="105"/>
      <c r="I498" s="111">
        <f>IF(Mat_Info[[#This Row],[MOTIF]]="",0,Mat_Info[[#This Row],[MONTANT HTVA REALISE]])</f>
        <v>0</v>
      </c>
      <c r="J498" s="32"/>
      <c r="L498" s="55">
        <f t="shared" si="8"/>
        <v>0</v>
      </c>
    </row>
    <row r="499" spans="1:12" ht="15.75" thickBot="1">
      <c r="A499" s="204" t="str">
        <f>IF(ISBLANK(Mat_Info[[#This Row],[DATE]]),"",ROW(Mat_Info[[#This Row],[NUM]])-ROW($A$19))</f>
        <v/>
      </c>
      <c r="B499" s="33"/>
      <c r="C499" s="98"/>
      <c r="D499" s="99"/>
      <c r="E499" s="98"/>
      <c r="F499" s="95"/>
      <c r="G499" s="27"/>
      <c r="H499" s="105"/>
      <c r="I499" s="111">
        <f>IF(Mat_Info[[#This Row],[MOTIF]]="",0,Mat_Info[[#This Row],[MONTANT HTVA REALISE]])</f>
        <v>0</v>
      </c>
      <c r="J499" s="32"/>
      <c r="L499" s="55">
        <f t="shared" si="8"/>
        <v>0</v>
      </c>
    </row>
    <row r="500" spans="1:12" ht="15.75" thickBot="1">
      <c r="A500" s="204" t="str">
        <f>IF(ISBLANK(Mat_Info[[#This Row],[DATE]]),"",ROW(Mat_Info[[#This Row],[NUM]])-ROW($A$19))</f>
        <v/>
      </c>
      <c r="B500" s="33"/>
      <c r="C500" s="98"/>
      <c r="D500" s="99"/>
      <c r="E500" s="98"/>
      <c r="F500" s="95"/>
      <c r="G500" s="27"/>
      <c r="H500" s="105"/>
      <c r="I500" s="111">
        <f>IF(Mat_Info[[#This Row],[MOTIF]]="",0,Mat_Info[[#This Row],[MONTANT HTVA REALISE]])</f>
        <v>0</v>
      </c>
      <c r="J500" s="32"/>
      <c r="L500" s="55">
        <f t="shared" si="8"/>
        <v>0</v>
      </c>
    </row>
    <row r="501" spans="1:12" ht="15.75" thickBot="1">
      <c r="A501" s="204" t="str">
        <f>IF(ISBLANK(Mat_Info[[#This Row],[DATE]]),"",ROW(Mat_Info[[#This Row],[NUM]])-ROW($A$19))</f>
        <v/>
      </c>
      <c r="B501" s="33"/>
      <c r="C501" s="98"/>
      <c r="D501" s="99"/>
      <c r="E501" s="98"/>
      <c r="F501" s="95"/>
      <c r="G501" s="27"/>
      <c r="H501" s="105"/>
      <c r="I501" s="111">
        <f>IF(Mat_Info[[#This Row],[MOTIF]]="",0,Mat_Info[[#This Row],[MONTANT HTVA REALISE]])</f>
        <v>0</v>
      </c>
      <c r="J501" s="32"/>
      <c r="L501" s="55">
        <f t="shared" si="8"/>
        <v>0</v>
      </c>
    </row>
    <row r="502" spans="1:12" ht="15.75" thickBot="1">
      <c r="A502" s="204" t="str">
        <f>IF(ISBLANK(Mat_Info[[#This Row],[DATE]]),"",ROW(Mat_Info[[#This Row],[NUM]])-ROW($A$19))</f>
        <v/>
      </c>
      <c r="B502" s="33"/>
      <c r="C502" s="98"/>
      <c r="D502" s="99"/>
      <c r="E502" s="98"/>
      <c r="F502" s="95"/>
      <c r="G502" s="27"/>
      <c r="H502" s="105"/>
      <c r="I502" s="111">
        <f>IF(Mat_Info[[#This Row],[MOTIF]]="",0,Mat_Info[[#This Row],[MONTANT HTVA REALISE]])</f>
        <v>0</v>
      </c>
      <c r="J502" s="32"/>
      <c r="L502" s="55">
        <f t="shared" si="8"/>
        <v>0</v>
      </c>
    </row>
    <row r="503" spans="1:12" ht="15.75" thickBot="1">
      <c r="A503" s="204" t="str">
        <f>IF(ISBLANK(Mat_Info[[#This Row],[DATE]]),"",ROW(Mat_Info[[#This Row],[NUM]])-ROW($A$19))</f>
        <v/>
      </c>
      <c r="B503" s="33"/>
      <c r="C503" s="98"/>
      <c r="D503" s="99"/>
      <c r="E503" s="98"/>
      <c r="F503" s="95"/>
      <c r="G503" s="27"/>
      <c r="H503" s="105"/>
      <c r="I503" s="111">
        <f>IF(Mat_Info[[#This Row],[MOTIF]]="",0,Mat_Info[[#This Row],[MONTANT HTVA REALISE]])</f>
        <v>0</v>
      </c>
      <c r="J503" s="32"/>
      <c r="L503" s="55">
        <f t="shared" si="8"/>
        <v>0</v>
      </c>
    </row>
    <row r="504" spans="1:12" ht="15.75" thickBot="1">
      <c r="A504" s="204" t="str">
        <f>IF(ISBLANK(Mat_Info[[#This Row],[DATE]]),"",ROW(Mat_Info[[#This Row],[NUM]])-ROW($A$19))</f>
        <v/>
      </c>
      <c r="B504" s="33"/>
      <c r="C504" s="98"/>
      <c r="D504" s="99"/>
      <c r="E504" s="98"/>
      <c r="F504" s="95"/>
      <c r="G504" s="27"/>
      <c r="H504" s="105"/>
      <c r="I504" s="111">
        <f>IF(Mat_Info[[#This Row],[MOTIF]]="",0,Mat_Info[[#This Row],[MONTANT HTVA REALISE]])</f>
        <v>0</v>
      </c>
      <c r="J504" s="32"/>
      <c r="L504" s="55">
        <f t="shared" si="8"/>
        <v>0</v>
      </c>
    </row>
    <row r="505" spans="1:12" ht="15.75" thickBot="1">
      <c r="A505" s="204" t="str">
        <f>IF(ISBLANK(Mat_Info[[#This Row],[DATE]]),"",ROW(Mat_Info[[#This Row],[NUM]])-ROW($A$19))</f>
        <v/>
      </c>
      <c r="B505" s="33"/>
      <c r="C505" s="98"/>
      <c r="D505" s="99"/>
      <c r="E505" s="98"/>
      <c r="F505" s="95"/>
      <c r="G505" s="27"/>
      <c r="H505" s="105"/>
      <c r="I505" s="111">
        <f>IF(Mat_Info[[#This Row],[MOTIF]]="",0,Mat_Info[[#This Row],[MONTANT HTVA REALISE]])</f>
        <v>0</v>
      </c>
      <c r="J505" s="32"/>
      <c r="L505" s="55">
        <f t="shared" si="8"/>
        <v>0</v>
      </c>
    </row>
    <row r="506" spans="1:12" ht="15.75" thickBot="1">
      <c r="A506" s="204" t="str">
        <f>IF(ISBLANK(Mat_Info[[#This Row],[DATE]]),"",ROW(Mat_Info[[#This Row],[NUM]])-ROW($A$19))</f>
        <v/>
      </c>
      <c r="B506" s="33"/>
      <c r="C506" s="98"/>
      <c r="D506" s="99"/>
      <c r="E506" s="98"/>
      <c r="F506" s="95"/>
      <c r="G506" s="27"/>
      <c r="H506" s="105"/>
      <c r="I506" s="111">
        <f>IF(Mat_Info[[#This Row],[MOTIF]]="",0,Mat_Info[[#This Row],[MONTANT HTVA REALISE]])</f>
        <v>0</v>
      </c>
      <c r="J506" s="32"/>
      <c r="L506" s="55">
        <f t="shared" si="8"/>
        <v>0</v>
      </c>
    </row>
    <row r="507" spans="1:12" ht="15.75" thickBot="1">
      <c r="A507" s="204" t="str">
        <f>IF(ISBLANK(Mat_Info[[#This Row],[DATE]]),"",ROW(Mat_Info[[#This Row],[NUM]])-ROW($A$19))</f>
        <v/>
      </c>
      <c r="B507" s="33"/>
      <c r="C507" s="98"/>
      <c r="D507" s="99"/>
      <c r="E507" s="98"/>
      <c r="F507" s="95"/>
      <c r="G507" s="27"/>
      <c r="H507" s="105"/>
      <c r="I507" s="111">
        <f>IF(Mat_Info[[#This Row],[MOTIF]]="",0,Mat_Info[[#This Row],[MONTANT HTVA REALISE]])</f>
        <v>0</v>
      </c>
      <c r="J507" s="32"/>
      <c r="L507" s="55">
        <f t="shared" si="8"/>
        <v>0</v>
      </c>
    </row>
    <row r="508" spans="1:12" ht="15.75" thickBot="1">
      <c r="A508" s="204" t="str">
        <f>IF(ISBLANK(Mat_Info[[#This Row],[DATE]]),"",ROW(Mat_Info[[#This Row],[NUM]])-ROW($A$19))</f>
        <v/>
      </c>
      <c r="B508" s="33"/>
      <c r="C508" s="98"/>
      <c r="D508" s="99"/>
      <c r="E508" s="98"/>
      <c r="F508" s="95"/>
      <c r="G508" s="27"/>
      <c r="H508" s="105"/>
      <c r="I508" s="111">
        <f>IF(Mat_Info[[#This Row],[MOTIF]]="",0,Mat_Info[[#This Row],[MONTANT HTVA REALISE]])</f>
        <v>0</v>
      </c>
      <c r="J508" s="32"/>
      <c r="L508" s="55">
        <f t="shared" si="8"/>
        <v>0</v>
      </c>
    </row>
    <row r="509" spans="1:12" ht="15.75" thickBot="1">
      <c r="A509" s="204" t="str">
        <f>IF(ISBLANK(Mat_Info[[#This Row],[DATE]]),"",ROW(Mat_Info[[#This Row],[NUM]])-ROW($A$19))</f>
        <v/>
      </c>
      <c r="B509" s="33"/>
      <c r="C509" s="98"/>
      <c r="D509" s="99"/>
      <c r="E509" s="98"/>
      <c r="F509" s="95"/>
      <c r="G509" s="27"/>
      <c r="H509" s="105"/>
      <c r="I509" s="111">
        <f>IF(Mat_Info[[#This Row],[MOTIF]]="",0,Mat_Info[[#This Row],[MONTANT HTVA REALISE]])</f>
        <v>0</v>
      </c>
      <c r="J509" s="32"/>
      <c r="L509" s="55">
        <f t="shared" si="8"/>
        <v>0</v>
      </c>
    </row>
    <row r="510" spans="1:12" ht="15.75" thickBot="1">
      <c r="A510" s="204" t="str">
        <f>IF(ISBLANK(Mat_Info[[#This Row],[DATE]]),"",ROW(Mat_Info[[#This Row],[NUM]])-ROW($A$19))</f>
        <v/>
      </c>
      <c r="B510" s="33"/>
      <c r="C510" s="98"/>
      <c r="D510" s="99"/>
      <c r="E510" s="98"/>
      <c r="F510" s="95"/>
      <c r="G510" s="27"/>
      <c r="H510" s="105"/>
      <c r="I510" s="111">
        <f>IF(Mat_Info[[#This Row],[MOTIF]]="",0,Mat_Info[[#This Row],[MONTANT HTVA REALISE]])</f>
        <v>0</v>
      </c>
      <c r="J510" s="32"/>
      <c r="L510" s="55">
        <f t="shared" si="8"/>
        <v>0</v>
      </c>
    </row>
    <row r="511" spans="1:12" ht="15.75" thickBot="1">
      <c r="A511" s="204" t="str">
        <f>IF(ISBLANK(Mat_Info[[#This Row],[DATE]]),"",ROW(Mat_Info[[#This Row],[NUM]])-ROW($A$19))</f>
        <v/>
      </c>
      <c r="B511" s="33"/>
      <c r="C511" s="98"/>
      <c r="D511" s="99"/>
      <c r="E511" s="98"/>
      <c r="F511" s="95"/>
      <c r="G511" s="27"/>
      <c r="H511" s="105"/>
      <c r="I511" s="111">
        <f>IF(Mat_Info[[#This Row],[MOTIF]]="",0,Mat_Info[[#This Row],[MONTANT HTVA REALISE]])</f>
        <v>0</v>
      </c>
      <c r="J511" s="32"/>
      <c r="L511" s="55">
        <f t="shared" si="8"/>
        <v>0</v>
      </c>
    </row>
    <row r="512" spans="1:12" ht="15.75" thickBot="1">
      <c r="A512" s="204" t="str">
        <f>IF(ISBLANK(Mat_Info[[#This Row],[DATE]]),"",ROW(Mat_Info[[#This Row],[NUM]])-ROW($A$19))</f>
        <v/>
      </c>
      <c r="B512" s="33"/>
      <c r="C512" s="98"/>
      <c r="D512" s="99"/>
      <c r="E512" s="98"/>
      <c r="F512" s="95"/>
      <c r="G512" s="27"/>
      <c r="H512" s="105"/>
      <c r="I512" s="111">
        <f>IF(Mat_Info[[#This Row],[MOTIF]]="",0,Mat_Info[[#This Row],[MONTANT HTVA REALISE]])</f>
        <v>0</v>
      </c>
      <c r="J512" s="32"/>
      <c r="L512" s="55">
        <f t="shared" si="8"/>
        <v>0</v>
      </c>
    </row>
    <row r="513" spans="1:12" ht="15.75" thickBot="1">
      <c r="A513" s="204" t="str">
        <f>IF(ISBLANK(Mat_Info[[#This Row],[DATE]]),"",ROW(Mat_Info[[#This Row],[NUM]])-ROW($A$19))</f>
        <v/>
      </c>
      <c r="B513" s="33"/>
      <c r="C513" s="98"/>
      <c r="D513" s="99"/>
      <c r="E513" s="98"/>
      <c r="F513" s="95"/>
      <c r="G513" s="27"/>
      <c r="H513" s="105"/>
      <c r="I513" s="111">
        <f>IF(Mat_Info[[#This Row],[MOTIF]]="",0,Mat_Info[[#This Row],[MONTANT HTVA REALISE]])</f>
        <v>0</v>
      </c>
      <c r="J513" s="32"/>
      <c r="L513" s="55">
        <f t="shared" si="8"/>
        <v>0</v>
      </c>
    </row>
    <row r="514" spans="1:12" ht="15.75" thickBot="1">
      <c r="A514" s="204" t="str">
        <f>IF(ISBLANK(Mat_Info[[#This Row],[DATE]]),"",ROW(Mat_Info[[#This Row],[NUM]])-ROW($A$19))</f>
        <v/>
      </c>
      <c r="B514" s="33"/>
      <c r="C514" s="98"/>
      <c r="D514" s="99"/>
      <c r="E514" s="98"/>
      <c r="F514" s="95"/>
      <c r="G514" s="27"/>
      <c r="H514" s="105"/>
      <c r="I514" s="111">
        <f>IF(Mat_Info[[#This Row],[MOTIF]]="",0,Mat_Info[[#This Row],[MONTANT HTVA REALISE]])</f>
        <v>0</v>
      </c>
      <c r="J514" s="32"/>
      <c r="L514" s="55">
        <f t="shared" si="8"/>
        <v>0</v>
      </c>
    </row>
    <row r="515" spans="1:12" ht="15.75" thickBot="1">
      <c r="A515" s="204" t="str">
        <f>IF(ISBLANK(Mat_Info[[#This Row],[DATE]]),"",ROW(Mat_Info[[#This Row],[NUM]])-ROW($A$19))</f>
        <v/>
      </c>
      <c r="B515" s="33"/>
      <c r="C515" s="98"/>
      <c r="D515" s="99"/>
      <c r="E515" s="98"/>
      <c r="F515" s="95"/>
      <c r="G515" s="27"/>
      <c r="H515" s="105"/>
      <c r="I515" s="111">
        <f>IF(Mat_Info[[#This Row],[MOTIF]]="",0,Mat_Info[[#This Row],[MONTANT HTVA REALISE]])</f>
        <v>0</v>
      </c>
      <c r="J515" s="32"/>
      <c r="L515" s="55">
        <f t="shared" si="8"/>
        <v>0</v>
      </c>
    </row>
    <row r="516" spans="1:12" ht="15.75" thickBot="1">
      <c r="A516" s="204" t="str">
        <f>IF(ISBLANK(Mat_Info[[#This Row],[DATE]]),"",ROW(Mat_Info[[#This Row],[NUM]])-ROW($A$19))</f>
        <v/>
      </c>
      <c r="B516" s="33"/>
      <c r="C516" s="98"/>
      <c r="D516" s="99"/>
      <c r="E516" s="98"/>
      <c r="F516" s="95"/>
      <c r="G516" s="27"/>
      <c r="H516" s="105"/>
      <c r="I516" s="111">
        <f>IF(Mat_Info[[#This Row],[MOTIF]]="",0,Mat_Info[[#This Row],[MONTANT HTVA REALISE]])</f>
        <v>0</v>
      </c>
      <c r="J516" s="32"/>
      <c r="L516" s="55">
        <f t="shared" si="8"/>
        <v>0</v>
      </c>
    </row>
    <row r="517" spans="1:12" ht="15.75" thickBot="1">
      <c r="A517" s="204" t="str">
        <f>IF(ISBLANK(Mat_Info[[#This Row],[DATE]]),"",ROW(Mat_Info[[#This Row],[NUM]])-ROW($A$19))</f>
        <v/>
      </c>
      <c r="B517" s="33"/>
      <c r="C517" s="98"/>
      <c r="D517" s="99"/>
      <c r="E517" s="98"/>
      <c r="F517" s="95"/>
      <c r="G517" s="27"/>
      <c r="H517" s="105"/>
      <c r="I517" s="111">
        <f>IF(Mat_Info[[#This Row],[MOTIF]]="",0,Mat_Info[[#This Row],[MONTANT HTVA REALISE]])</f>
        <v>0</v>
      </c>
      <c r="J517" s="32"/>
      <c r="L517" s="55">
        <f t="shared" si="8"/>
        <v>0</v>
      </c>
    </row>
    <row r="518" spans="1:12" ht="15.75" thickBot="1">
      <c r="A518" s="204" t="str">
        <f>IF(ISBLANK(Mat_Info[[#This Row],[DATE]]),"",ROW(Mat_Info[[#This Row],[NUM]])-ROW($A$19))</f>
        <v/>
      </c>
      <c r="B518" s="33"/>
      <c r="C518" s="98"/>
      <c r="D518" s="99"/>
      <c r="E518" s="98"/>
      <c r="F518" s="95"/>
      <c r="G518" s="27"/>
      <c r="H518" s="105"/>
      <c r="I518" s="111">
        <f>IF(Mat_Info[[#This Row],[MOTIF]]="",0,Mat_Info[[#This Row],[MONTANT HTVA REALISE]])</f>
        <v>0</v>
      </c>
      <c r="J518" s="32"/>
      <c r="L518" s="55">
        <f t="shared" si="8"/>
        <v>0</v>
      </c>
    </row>
    <row r="519" spans="1:12" ht="15.75" thickBot="1">
      <c r="A519" s="204" t="str">
        <f>IF(ISBLANK(Mat_Info[[#This Row],[DATE]]),"",ROW(Mat_Info[[#This Row],[NUM]])-ROW($A$19))</f>
        <v/>
      </c>
      <c r="B519" s="33"/>
      <c r="C519" s="98"/>
      <c r="D519" s="99"/>
      <c r="E519" s="98"/>
      <c r="F519" s="95"/>
      <c r="G519" s="27"/>
      <c r="H519" s="105"/>
      <c r="I519" s="111">
        <f>IF(Mat_Info[[#This Row],[MOTIF]]="",0,Mat_Info[[#This Row],[MONTANT HTVA REALISE]])</f>
        <v>0</v>
      </c>
      <c r="J519" s="32"/>
      <c r="L519" s="55">
        <f t="shared" si="8"/>
        <v>0</v>
      </c>
    </row>
    <row r="520" spans="1:12" ht="15.75" thickBot="1">
      <c r="A520" s="204" t="str">
        <f>IF(ISBLANK(Mat_Info[[#This Row],[DATE]]),"",ROW(Mat_Info[[#This Row],[NUM]])-ROW($A$19))</f>
        <v/>
      </c>
      <c r="B520" s="33"/>
      <c r="C520" s="98"/>
      <c r="D520" s="99"/>
      <c r="E520" s="98"/>
      <c r="F520" s="95"/>
      <c r="G520" s="27"/>
      <c r="H520" s="105"/>
      <c r="I520" s="111">
        <f>IF(Mat_Info[[#This Row],[MOTIF]]="",0,Mat_Info[[#This Row],[MONTANT HTVA REALISE]])</f>
        <v>0</v>
      </c>
      <c r="J520" s="32"/>
      <c r="L520" s="55">
        <f t="shared" si="8"/>
        <v>0</v>
      </c>
    </row>
    <row r="521" spans="1:12" ht="15.75" thickBot="1">
      <c r="A521" s="204" t="str">
        <f>IF(ISBLANK(Mat_Info[[#This Row],[DATE]]),"",ROW(Mat_Info[[#This Row],[NUM]])-ROW($A$19))</f>
        <v/>
      </c>
      <c r="B521" s="33"/>
      <c r="C521" s="98"/>
      <c r="D521" s="99"/>
      <c r="E521" s="98"/>
      <c r="F521" s="95"/>
      <c r="G521" s="27"/>
      <c r="H521" s="105"/>
      <c r="I521" s="111">
        <f>IF(Mat_Info[[#This Row],[MOTIF]]="",0,Mat_Info[[#This Row],[MONTANT HTVA REALISE]])</f>
        <v>0</v>
      </c>
      <c r="J521" s="32"/>
      <c r="L521" s="55">
        <f t="shared" si="8"/>
        <v>0</v>
      </c>
    </row>
    <row r="522" spans="1:12" ht="15.75" thickBot="1">
      <c r="A522" s="204" t="str">
        <f>IF(ISBLANK(Mat_Info[[#This Row],[DATE]]),"",ROW(Mat_Info[[#This Row],[NUM]])-ROW($A$19))</f>
        <v/>
      </c>
      <c r="B522" s="33"/>
      <c r="C522" s="98"/>
      <c r="D522" s="99"/>
      <c r="E522" s="98"/>
      <c r="F522" s="95"/>
      <c r="G522" s="27"/>
      <c r="H522" s="105"/>
      <c r="I522" s="111">
        <f>IF(Mat_Info[[#This Row],[MOTIF]]="",0,Mat_Info[[#This Row],[MONTANT HTVA REALISE]])</f>
        <v>0</v>
      </c>
      <c r="J522" s="32"/>
      <c r="L522" s="55">
        <f t="shared" si="8"/>
        <v>0</v>
      </c>
    </row>
    <row r="523" spans="1:12" ht="15.75" thickBot="1">
      <c r="A523" s="204" t="str">
        <f>IF(ISBLANK(Mat_Info[[#This Row],[DATE]]),"",ROW(Mat_Info[[#This Row],[NUM]])-ROW($A$19))</f>
        <v/>
      </c>
      <c r="B523" s="33"/>
      <c r="C523" s="98"/>
      <c r="D523" s="99"/>
      <c r="E523" s="98"/>
      <c r="F523" s="95"/>
      <c r="G523" s="27"/>
      <c r="H523" s="105"/>
      <c r="I523" s="111">
        <f>IF(Mat_Info[[#This Row],[MOTIF]]="",0,Mat_Info[[#This Row],[MONTANT HTVA REALISE]])</f>
        <v>0</v>
      </c>
      <c r="J523" s="32"/>
      <c r="L523" s="55">
        <f t="shared" si="8"/>
        <v>0</v>
      </c>
    </row>
    <row r="524" spans="1:12" ht="15.75" thickBot="1">
      <c r="A524" s="204" t="str">
        <f>IF(ISBLANK(Mat_Info[[#This Row],[DATE]]),"",ROW(Mat_Info[[#This Row],[NUM]])-ROW($A$19))</f>
        <v/>
      </c>
      <c r="B524" s="33"/>
      <c r="C524" s="98"/>
      <c r="D524" s="99"/>
      <c r="E524" s="98"/>
      <c r="F524" s="95"/>
      <c r="G524" s="27"/>
      <c r="H524" s="105"/>
      <c r="I524" s="111">
        <f>IF(Mat_Info[[#This Row],[MOTIF]]="",0,Mat_Info[[#This Row],[MONTANT HTVA REALISE]])</f>
        <v>0</v>
      </c>
      <c r="J524" s="32"/>
      <c r="L524" s="55">
        <f t="shared" si="8"/>
        <v>0</v>
      </c>
    </row>
    <row r="525" spans="1:12" ht="15.75" thickBot="1">
      <c r="A525" s="204" t="str">
        <f>IF(ISBLANK(Mat_Info[[#This Row],[DATE]]),"",ROW(Mat_Info[[#This Row],[NUM]])-ROW($A$19))</f>
        <v/>
      </c>
      <c r="B525" s="33"/>
      <c r="C525" s="98"/>
      <c r="D525" s="99"/>
      <c r="E525" s="98"/>
      <c r="F525" s="95"/>
      <c r="G525" s="27"/>
      <c r="H525" s="105"/>
      <c r="I525" s="111">
        <f>IF(Mat_Info[[#This Row],[MOTIF]]="",0,Mat_Info[[#This Row],[MONTANT HTVA REALISE]])</f>
        <v>0</v>
      </c>
      <c r="J525" s="32"/>
      <c r="L525" s="55">
        <f t="shared" si="8"/>
        <v>0</v>
      </c>
    </row>
    <row r="526" spans="1:12" ht="15.75" thickBot="1">
      <c r="A526" s="204" t="str">
        <f>IF(ISBLANK(Mat_Info[[#This Row],[DATE]]),"",ROW(Mat_Info[[#This Row],[NUM]])-ROW($A$19))</f>
        <v/>
      </c>
      <c r="B526" s="33"/>
      <c r="C526" s="98"/>
      <c r="D526" s="99"/>
      <c r="E526" s="98"/>
      <c r="F526" s="95"/>
      <c r="G526" s="27"/>
      <c r="H526" s="105"/>
      <c r="I526" s="111">
        <f>IF(Mat_Info[[#This Row],[MOTIF]]="",0,Mat_Info[[#This Row],[MONTANT HTVA REALISE]])</f>
        <v>0</v>
      </c>
      <c r="J526" s="32"/>
      <c r="L526" s="55">
        <f t="shared" si="8"/>
        <v>0</v>
      </c>
    </row>
    <row r="527" spans="1:12" ht="15.75" thickBot="1">
      <c r="A527" s="204" t="str">
        <f>IF(ISBLANK(Mat_Info[[#This Row],[DATE]]),"",ROW(Mat_Info[[#This Row],[NUM]])-ROW($A$19))</f>
        <v/>
      </c>
      <c r="B527" s="33"/>
      <c r="C527" s="98"/>
      <c r="D527" s="99"/>
      <c r="E527" s="98"/>
      <c r="F527" s="95"/>
      <c r="G527" s="27"/>
      <c r="H527" s="105"/>
      <c r="I527" s="111">
        <f>IF(Mat_Info[[#This Row],[MOTIF]]="",0,Mat_Info[[#This Row],[MONTANT HTVA REALISE]])</f>
        <v>0</v>
      </c>
      <c r="J527" s="32"/>
      <c r="L527" s="55">
        <f t="shared" si="8"/>
        <v>0</v>
      </c>
    </row>
    <row r="528" spans="1:12" ht="15.75" thickBot="1">
      <c r="A528" s="204" t="str">
        <f>IF(ISBLANK(Mat_Info[[#This Row],[DATE]]),"",ROW(Mat_Info[[#This Row],[NUM]])-ROW($A$19))</f>
        <v/>
      </c>
      <c r="B528" s="33"/>
      <c r="C528" s="98"/>
      <c r="D528" s="99"/>
      <c r="E528" s="98"/>
      <c r="F528" s="95"/>
      <c r="G528" s="27"/>
      <c r="H528" s="105"/>
      <c r="I528" s="111">
        <f>IF(Mat_Info[[#This Row],[MOTIF]]="",0,Mat_Info[[#This Row],[MONTANT HTVA REALISE]])</f>
        <v>0</v>
      </c>
      <c r="J528" s="32"/>
      <c r="L528" s="55">
        <f t="shared" si="8"/>
        <v>0</v>
      </c>
    </row>
    <row r="529" spans="1:12" ht="15.75" thickBot="1">
      <c r="A529" s="204" t="str">
        <f>IF(ISBLANK(Mat_Info[[#This Row],[DATE]]),"",ROW(Mat_Info[[#This Row],[NUM]])-ROW($A$19))</f>
        <v/>
      </c>
      <c r="B529" s="33"/>
      <c r="C529" s="98"/>
      <c r="D529" s="99"/>
      <c r="E529" s="98"/>
      <c r="F529" s="95"/>
      <c r="G529" s="27"/>
      <c r="H529" s="105"/>
      <c r="I529" s="111">
        <f>IF(Mat_Info[[#This Row],[MOTIF]]="",0,Mat_Info[[#This Row],[MONTANT HTVA REALISE]])</f>
        <v>0</v>
      </c>
      <c r="J529" s="32"/>
      <c r="L529" s="55">
        <f t="shared" si="8"/>
        <v>0</v>
      </c>
    </row>
    <row r="530" spans="1:12" ht="15.75" thickBot="1">
      <c r="A530" s="204" t="str">
        <f>IF(ISBLANK(Mat_Info[[#This Row],[DATE]]),"",ROW(Mat_Info[[#This Row],[NUM]])-ROW($A$19))</f>
        <v/>
      </c>
      <c r="B530" s="33"/>
      <c r="C530" s="98"/>
      <c r="D530" s="99"/>
      <c r="E530" s="98"/>
      <c r="F530" s="95"/>
      <c r="G530" s="27"/>
      <c r="H530" s="105"/>
      <c r="I530" s="111">
        <f>IF(Mat_Info[[#This Row],[MOTIF]]="",0,Mat_Info[[#This Row],[MONTANT HTVA REALISE]])</f>
        <v>0</v>
      </c>
      <c r="J530" s="32"/>
      <c r="L530" s="55">
        <f t="shared" si="8"/>
        <v>0</v>
      </c>
    </row>
    <row r="531" spans="1:12" ht="15.75" thickBot="1">
      <c r="A531" s="204" t="str">
        <f>IF(ISBLANK(Mat_Info[[#This Row],[DATE]]),"",ROW(Mat_Info[[#This Row],[NUM]])-ROW($A$19))</f>
        <v/>
      </c>
      <c r="B531" s="33"/>
      <c r="C531" s="98"/>
      <c r="D531" s="99"/>
      <c r="E531" s="98"/>
      <c r="F531" s="95"/>
      <c r="G531" s="27"/>
      <c r="H531" s="105"/>
      <c r="I531" s="111">
        <f>IF(Mat_Info[[#This Row],[MOTIF]]="",0,Mat_Info[[#This Row],[MONTANT HTVA REALISE]])</f>
        <v>0</v>
      </c>
      <c r="J531" s="32"/>
      <c r="L531" s="55">
        <f t="shared" si="8"/>
        <v>0</v>
      </c>
    </row>
    <row r="532" spans="1:12" ht="15.75" thickBot="1">
      <c r="A532" s="204" t="str">
        <f>IF(ISBLANK(Mat_Info[[#This Row],[DATE]]),"",ROW(Mat_Info[[#This Row],[NUM]])-ROW($A$19))</f>
        <v/>
      </c>
      <c r="B532" s="33"/>
      <c r="C532" s="98"/>
      <c r="D532" s="99"/>
      <c r="E532" s="98"/>
      <c r="F532" s="95"/>
      <c r="G532" s="27"/>
      <c r="H532" s="105"/>
      <c r="I532" s="111">
        <f>IF(Mat_Info[[#This Row],[MOTIF]]="",0,Mat_Info[[#This Row],[MONTANT HTVA REALISE]])</f>
        <v>0</v>
      </c>
      <c r="J532" s="32"/>
      <c r="L532" s="55">
        <f t="shared" si="8"/>
        <v>0</v>
      </c>
    </row>
    <row r="533" spans="1:12" ht="15.75" thickBot="1">
      <c r="A533" s="204" t="str">
        <f>IF(ISBLANK(Mat_Info[[#This Row],[DATE]]),"",ROW(Mat_Info[[#This Row],[NUM]])-ROW($A$19))</f>
        <v/>
      </c>
      <c r="B533" s="33"/>
      <c r="C533" s="98"/>
      <c r="D533" s="99"/>
      <c r="E533" s="98"/>
      <c r="F533" s="95"/>
      <c r="G533" s="27"/>
      <c r="H533" s="105"/>
      <c r="I533" s="111">
        <f>IF(Mat_Info[[#This Row],[MOTIF]]="",0,Mat_Info[[#This Row],[MONTANT HTVA REALISE]])</f>
        <v>0</v>
      </c>
      <c r="J533" s="32"/>
      <c r="L533" s="55">
        <f t="shared" si="8"/>
        <v>0</v>
      </c>
    </row>
    <row r="534" spans="1:12" ht="15.75" thickBot="1">
      <c r="A534" s="204" t="str">
        <f>IF(ISBLANK(Mat_Info[[#This Row],[DATE]]),"",ROW(Mat_Info[[#This Row],[NUM]])-ROW($A$19))</f>
        <v/>
      </c>
      <c r="B534" s="33"/>
      <c r="C534" s="98"/>
      <c r="D534" s="99"/>
      <c r="E534" s="98"/>
      <c r="F534" s="95"/>
      <c r="G534" s="27"/>
      <c r="H534" s="105"/>
      <c r="I534" s="111">
        <f>IF(Mat_Info[[#This Row],[MOTIF]]="",0,Mat_Info[[#This Row],[MONTANT HTVA REALISE]])</f>
        <v>0</v>
      </c>
      <c r="J534" s="32"/>
      <c r="L534" s="55">
        <f t="shared" si="8"/>
        <v>0</v>
      </c>
    </row>
    <row r="535" spans="1:12" ht="15.75" thickBot="1">
      <c r="A535" s="204" t="str">
        <f>IF(ISBLANK(Mat_Info[[#This Row],[DATE]]),"",ROW(Mat_Info[[#This Row],[NUM]])-ROW($A$19))</f>
        <v/>
      </c>
      <c r="B535" s="33"/>
      <c r="C535" s="98"/>
      <c r="D535" s="99"/>
      <c r="E535" s="98"/>
      <c r="F535" s="95"/>
      <c r="G535" s="27"/>
      <c r="H535" s="105"/>
      <c r="I535" s="111">
        <f>IF(Mat_Info[[#This Row],[MOTIF]]="",0,Mat_Info[[#This Row],[MONTANT HTVA REALISE]])</f>
        <v>0</v>
      </c>
      <c r="J535" s="32"/>
      <c r="L535" s="55">
        <f t="shared" ref="L535:L598" si="9">+F535-I535</f>
        <v>0</v>
      </c>
    </row>
    <row r="536" spans="1:12" ht="15.75" thickBot="1">
      <c r="A536" s="204" t="str">
        <f>IF(ISBLANK(Mat_Info[[#This Row],[DATE]]),"",ROW(Mat_Info[[#This Row],[NUM]])-ROW($A$19))</f>
        <v/>
      </c>
      <c r="B536" s="33"/>
      <c r="C536" s="98"/>
      <c r="D536" s="99"/>
      <c r="E536" s="98"/>
      <c r="F536" s="95"/>
      <c r="G536" s="27"/>
      <c r="H536" s="105"/>
      <c r="I536" s="111">
        <f>IF(Mat_Info[[#This Row],[MOTIF]]="",0,Mat_Info[[#This Row],[MONTANT HTVA REALISE]])</f>
        <v>0</v>
      </c>
      <c r="J536" s="32"/>
      <c r="L536" s="55">
        <f t="shared" si="9"/>
        <v>0</v>
      </c>
    </row>
    <row r="537" spans="1:12" ht="15.75" thickBot="1">
      <c r="A537" s="204" t="str">
        <f>IF(ISBLANK(Mat_Info[[#This Row],[DATE]]),"",ROW(Mat_Info[[#This Row],[NUM]])-ROW($A$19))</f>
        <v/>
      </c>
      <c r="B537" s="33"/>
      <c r="C537" s="98"/>
      <c r="D537" s="99"/>
      <c r="E537" s="98"/>
      <c r="F537" s="95"/>
      <c r="G537" s="27"/>
      <c r="H537" s="105"/>
      <c r="I537" s="111">
        <f>IF(Mat_Info[[#This Row],[MOTIF]]="",0,Mat_Info[[#This Row],[MONTANT HTVA REALISE]])</f>
        <v>0</v>
      </c>
      <c r="J537" s="32"/>
      <c r="L537" s="55">
        <f t="shared" si="9"/>
        <v>0</v>
      </c>
    </row>
    <row r="538" spans="1:12" ht="15.75" thickBot="1">
      <c r="A538" s="204" t="str">
        <f>IF(ISBLANK(Mat_Info[[#This Row],[DATE]]),"",ROW(Mat_Info[[#This Row],[NUM]])-ROW($A$19))</f>
        <v/>
      </c>
      <c r="B538" s="33"/>
      <c r="C538" s="98"/>
      <c r="D538" s="99"/>
      <c r="E538" s="98"/>
      <c r="F538" s="95"/>
      <c r="G538" s="27"/>
      <c r="H538" s="105"/>
      <c r="I538" s="111">
        <f>IF(Mat_Info[[#This Row],[MOTIF]]="",0,Mat_Info[[#This Row],[MONTANT HTVA REALISE]])</f>
        <v>0</v>
      </c>
      <c r="J538" s="32"/>
      <c r="L538" s="55">
        <f t="shared" si="9"/>
        <v>0</v>
      </c>
    </row>
    <row r="539" spans="1:12" ht="15.75" thickBot="1">
      <c r="A539" s="204" t="str">
        <f>IF(ISBLANK(Mat_Info[[#This Row],[DATE]]),"",ROW(Mat_Info[[#This Row],[NUM]])-ROW($A$19))</f>
        <v/>
      </c>
      <c r="B539" s="33"/>
      <c r="C539" s="98"/>
      <c r="D539" s="99"/>
      <c r="E539" s="98"/>
      <c r="F539" s="95"/>
      <c r="G539" s="27"/>
      <c r="H539" s="105"/>
      <c r="I539" s="111">
        <f>IF(Mat_Info[[#This Row],[MOTIF]]="",0,Mat_Info[[#This Row],[MONTANT HTVA REALISE]])</f>
        <v>0</v>
      </c>
      <c r="J539" s="32"/>
      <c r="L539" s="55">
        <f t="shared" si="9"/>
        <v>0</v>
      </c>
    </row>
    <row r="540" spans="1:12" ht="15.75" thickBot="1">
      <c r="A540" s="204" t="str">
        <f>IF(ISBLANK(Mat_Info[[#This Row],[DATE]]),"",ROW(Mat_Info[[#This Row],[NUM]])-ROW($A$19))</f>
        <v/>
      </c>
      <c r="B540" s="33"/>
      <c r="C540" s="98"/>
      <c r="D540" s="99"/>
      <c r="E540" s="98"/>
      <c r="F540" s="95"/>
      <c r="G540" s="27"/>
      <c r="H540" s="105"/>
      <c r="I540" s="111">
        <f>IF(Mat_Info[[#This Row],[MOTIF]]="",0,Mat_Info[[#This Row],[MONTANT HTVA REALISE]])</f>
        <v>0</v>
      </c>
      <c r="J540" s="32"/>
      <c r="L540" s="55">
        <f t="shared" si="9"/>
        <v>0</v>
      </c>
    </row>
    <row r="541" spans="1:12" ht="15.75" thickBot="1">
      <c r="A541" s="204" t="str">
        <f>IF(ISBLANK(Mat_Info[[#This Row],[DATE]]),"",ROW(Mat_Info[[#This Row],[NUM]])-ROW($A$19))</f>
        <v/>
      </c>
      <c r="B541" s="33"/>
      <c r="C541" s="98"/>
      <c r="D541" s="99"/>
      <c r="E541" s="98"/>
      <c r="F541" s="95"/>
      <c r="G541" s="27"/>
      <c r="H541" s="105"/>
      <c r="I541" s="111">
        <f>IF(Mat_Info[[#This Row],[MOTIF]]="",0,Mat_Info[[#This Row],[MONTANT HTVA REALISE]])</f>
        <v>0</v>
      </c>
      <c r="J541" s="32"/>
      <c r="L541" s="55">
        <f t="shared" si="9"/>
        <v>0</v>
      </c>
    </row>
    <row r="542" spans="1:12" ht="15.75" thickBot="1">
      <c r="A542" s="204" t="str">
        <f>IF(ISBLANK(Mat_Info[[#This Row],[DATE]]),"",ROW(Mat_Info[[#This Row],[NUM]])-ROW($A$19))</f>
        <v/>
      </c>
      <c r="B542" s="33"/>
      <c r="C542" s="98"/>
      <c r="D542" s="99"/>
      <c r="E542" s="98"/>
      <c r="F542" s="95"/>
      <c r="G542" s="27"/>
      <c r="H542" s="105"/>
      <c r="I542" s="111">
        <f>IF(Mat_Info[[#This Row],[MOTIF]]="",0,Mat_Info[[#This Row],[MONTANT HTVA REALISE]])</f>
        <v>0</v>
      </c>
      <c r="J542" s="32"/>
      <c r="L542" s="55">
        <f t="shared" si="9"/>
        <v>0</v>
      </c>
    </row>
    <row r="543" spans="1:12" ht="15.75" thickBot="1">
      <c r="A543" s="204" t="str">
        <f>IF(ISBLANK(Mat_Info[[#This Row],[DATE]]),"",ROW(Mat_Info[[#This Row],[NUM]])-ROW($A$19))</f>
        <v/>
      </c>
      <c r="B543" s="33"/>
      <c r="C543" s="98"/>
      <c r="D543" s="99"/>
      <c r="E543" s="98"/>
      <c r="F543" s="95"/>
      <c r="G543" s="27"/>
      <c r="H543" s="105"/>
      <c r="I543" s="111">
        <f>IF(Mat_Info[[#This Row],[MOTIF]]="",0,Mat_Info[[#This Row],[MONTANT HTVA REALISE]])</f>
        <v>0</v>
      </c>
      <c r="J543" s="32"/>
      <c r="L543" s="55">
        <f t="shared" si="9"/>
        <v>0</v>
      </c>
    </row>
    <row r="544" spans="1:12" ht="15.75" thickBot="1">
      <c r="A544" s="204" t="str">
        <f>IF(ISBLANK(Mat_Info[[#This Row],[DATE]]),"",ROW(Mat_Info[[#This Row],[NUM]])-ROW($A$19))</f>
        <v/>
      </c>
      <c r="B544" s="33"/>
      <c r="C544" s="98"/>
      <c r="D544" s="99"/>
      <c r="E544" s="98"/>
      <c r="F544" s="95"/>
      <c r="G544" s="27"/>
      <c r="H544" s="105"/>
      <c r="I544" s="111">
        <f>IF(Mat_Info[[#This Row],[MOTIF]]="",0,Mat_Info[[#This Row],[MONTANT HTVA REALISE]])</f>
        <v>0</v>
      </c>
      <c r="J544" s="32"/>
      <c r="L544" s="55">
        <f t="shared" si="9"/>
        <v>0</v>
      </c>
    </row>
    <row r="545" spans="1:12" ht="15.75" thickBot="1">
      <c r="A545" s="204" t="str">
        <f>IF(ISBLANK(Mat_Info[[#This Row],[DATE]]),"",ROW(Mat_Info[[#This Row],[NUM]])-ROW($A$19))</f>
        <v/>
      </c>
      <c r="B545" s="33"/>
      <c r="C545" s="98"/>
      <c r="D545" s="99"/>
      <c r="E545" s="98"/>
      <c r="F545" s="95"/>
      <c r="G545" s="27"/>
      <c r="H545" s="105"/>
      <c r="I545" s="111">
        <f>IF(Mat_Info[[#This Row],[MOTIF]]="",0,Mat_Info[[#This Row],[MONTANT HTVA REALISE]])</f>
        <v>0</v>
      </c>
      <c r="J545" s="32"/>
      <c r="L545" s="55">
        <f t="shared" si="9"/>
        <v>0</v>
      </c>
    </row>
    <row r="546" spans="1:12" ht="15.75" thickBot="1">
      <c r="A546" s="204" t="str">
        <f>IF(ISBLANK(Mat_Info[[#This Row],[DATE]]),"",ROW(Mat_Info[[#This Row],[NUM]])-ROW($A$19))</f>
        <v/>
      </c>
      <c r="B546" s="33"/>
      <c r="C546" s="98"/>
      <c r="D546" s="99"/>
      <c r="E546" s="98"/>
      <c r="F546" s="95"/>
      <c r="G546" s="27"/>
      <c r="H546" s="105"/>
      <c r="I546" s="111">
        <f>IF(Mat_Info[[#This Row],[MOTIF]]="",0,Mat_Info[[#This Row],[MONTANT HTVA REALISE]])</f>
        <v>0</v>
      </c>
      <c r="J546" s="32"/>
      <c r="L546" s="55">
        <f t="shared" si="9"/>
        <v>0</v>
      </c>
    </row>
    <row r="547" spans="1:12" ht="15.75" thickBot="1">
      <c r="A547" s="204" t="str">
        <f>IF(ISBLANK(Mat_Info[[#This Row],[DATE]]),"",ROW(Mat_Info[[#This Row],[NUM]])-ROW($A$19))</f>
        <v/>
      </c>
      <c r="B547" s="33"/>
      <c r="C547" s="98"/>
      <c r="D547" s="99"/>
      <c r="E547" s="98"/>
      <c r="F547" s="95"/>
      <c r="G547" s="27"/>
      <c r="H547" s="105"/>
      <c r="I547" s="111">
        <f>IF(Mat_Info[[#This Row],[MOTIF]]="",0,Mat_Info[[#This Row],[MONTANT HTVA REALISE]])</f>
        <v>0</v>
      </c>
      <c r="J547" s="32"/>
      <c r="L547" s="55">
        <f t="shared" si="9"/>
        <v>0</v>
      </c>
    </row>
    <row r="548" spans="1:12" ht="15.75" thickBot="1">
      <c r="A548" s="204" t="str">
        <f>IF(ISBLANK(Mat_Info[[#This Row],[DATE]]),"",ROW(Mat_Info[[#This Row],[NUM]])-ROW($A$19))</f>
        <v/>
      </c>
      <c r="B548" s="33"/>
      <c r="C548" s="98"/>
      <c r="D548" s="99"/>
      <c r="E548" s="98"/>
      <c r="F548" s="95"/>
      <c r="G548" s="27"/>
      <c r="H548" s="105"/>
      <c r="I548" s="111">
        <f>IF(Mat_Info[[#This Row],[MOTIF]]="",0,Mat_Info[[#This Row],[MONTANT HTVA REALISE]])</f>
        <v>0</v>
      </c>
      <c r="J548" s="32"/>
      <c r="L548" s="55">
        <f t="shared" si="9"/>
        <v>0</v>
      </c>
    </row>
    <row r="549" spans="1:12" ht="15.75" thickBot="1">
      <c r="A549" s="204" t="str">
        <f>IF(ISBLANK(Mat_Info[[#This Row],[DATE]]),"",ROW(Mat_Info[[#This Row],[NUM]])-ROW($A$19))</f>
        <v/>
      </c>
      <c r="B549" s="33"/>
      <c r="C549" s="98"/>
      <c r="D549" s="99"/>
      <c r="E549" s="98"/>
      <c r="F549" s="95"/>
      <c r="G549" s="27"/>
      <c r="H549" s="105"/>
      <c r="I549" s="111">
        <f>IF(Mat_Info[[#This Row],[MOTIF]]="",0,Mat_Info[[#This Row],[MONTANT HTVA REALISE]])</f>
        <v>0</v>
      </c>
      <c r="J549" s="32"/>
      <c r="L549" s="55">
        <f t="shared" si="9"/>
        <v>0</v>
      </c>
    </row>
    <row r="550" spans="1:12" ht="15.75" thickBot="1">
      <c r="A550" s="204" t="str">
        <f>IF(ISBLANK(Mat_Info[[#This Row],[DATE]]),"",ROW(Mat_Info[[#This Row],[NUM]])-ROW($A$19))</f>
        <v/>
      </c>
      <c r="B550" s="33"/>
      <c r="C550" s="98"/>
      <c r="D550" s="99"/>
      <c r="E550" s="98"/>
      <c r="F550" s="95"/>
      <c r="G550" s="27"/>
      <c r="H550" s="105"/>
      <c r="I550" s="111">
        <f>IF(Mat_Info[[#This Row],[MOTIF]]="",0,Mat_Info[[#This Row],[MONTANT HTVA REALISE]])</f>
        <v>0</v>
      </c>
      <c r="J550" s="32"/>
      <c r="L550" s="55">
        <f t="shared" si="9"/>
        <v>0</v>
      </c>
    </row>
    <row r="551" spans="1:12" ht="15.75" thickBot="1">
      <c r="A551" s="204" t="str">
        <f>IF(ISBLANK(Mat_Info[[#This Row],[DATE]]),"",ROW(Mat_Info[[#This Row],[NUM]])-ROW($A$19))</f>
        <v/>
      </c>
      <c r="B551" s="33"/>
      <c r="C551" s="98"/>
      <c r="D551" s="99"/>
      <c r="E551" s="98"/>
      <c r="F551" s="95"/>
      <c r="G551" s="27"/>
      <c r="H551" s="105"/>
      <c r="I551" s="111">
        <f>IF(Mat_Info[[#This Row],[MOTIF]]="",0,Mat_Info[[#This Row],[MONTANT HTVA REALISE]])</f>
        <v>0</v>
      </c>
      <c r="J551" s="32"/>
      <c r="L551" s="55">
        <f t="shared" si="9"/>
        <v>0</v>
      </c>
    </row>
    <row r="552" spans="1:12" ht="15.75" thickBot="1">
      <c r="A552" s="204" t="str">
        <f>IF(ISBLANK(Mat_Info[[#This Row],[DATE]]),"",ROW(Mat_Info[[#This Row],[NUM]])-ROW($A$19))</f>
        <v/>
      </c>
      <c r="B552" s="33"/>
      <c r="C552" s="98"/>
      <c r="D552" s="99"/>
      <c r="E552" s="98"/>
      <c r="F552" s="95"/>
      <c r="G552" s="27"/>
      <c r="H552" s="105"/>
      <c r="I552" s="111">
        <f>IF(Mat_Info[[#This Row],[MOTIF]]="",0,Mat_Info[[#This Row],[MONTANT HTVA REALISE]])</f>
        <v>0</v>
      </c>
      <c r="J552" s="32"/>
      <c r="L552" s="55">
        <f t="shared" si="9"/>
        <v>0</v>
      </c>
    </row>
    <row r="553" spans="1:12" ht="15.75" thickBot="1">
      <c r="A553" s="204" t="str">
        <f>IF(ISBLANK(Mat_Info[[#This Row],[DATE]]),"",ROW(Mat_Info[[#This Row],[NUM]])-ROW($A$19))</f>
        <v/>
      </c>
      <c r="B553" s="33"/>
      <c r="C553" s="98"/>
      <c r="D553" s="99"/>
      <c r="E553" s="98"/>
      <c r="F553" s="95"/>
      <c r="G553" s="27"/>
      <c r="H553" s="105"/>
      <c r="I553" s="111">
        <f>IF(Mat_Info[[#This Row],[MOTIF]]="",0,Mat_Info[[#This Row],[MONTANT HTVA REALISE]])</f>
        <v>0</v>
      </c>
      <c r="J553" s="32"/>
      <c r="L553" s="55">
        <f t="shared" si="9"/>
        <v>0</v>
      </c>
    </row>
    <row r="554" spans="1:12" ht="15.75" thickBot="1">
      <c r="A554" s="204" t="str">
        <f>IF(ISBLANK(Mat_Info[[#This Row],[DATE]]),"",ROW(Mat_Info[[#This Row],[NUM]])-ROW($A$19))</f>
        <v/>
      </c>
      <c r="B554" s="33"/>
      <c r="C554" s="98"/>
      <c r="D554" s="99"/>
      <c r="E554" s="98"/>
      <c r="F554" s="95"/>
      <c r="G554" s="27"/>
      <c r="H554" s="105"/>
      <c r="I554" s="111">
        <f>IF(Mat_Info[[#This Row],[MOTIF]]="",0,Mat_Info[[#This Row],[MONTANT HTVA REALISE]])</f>
        <v>0</v>
      </c>
      <c r="J554" s="32"/>
      <c r="L554" s="55">
        <f t="shared" si="9"/>
        <v>0</v>
      </c>
    </row>
    <row r="555" spans="1:12" ht="15.75" thickBot="1">
      <c r="A555" s="204" t="str">
        <f>IF(ISBLANK(Mat_Info[[#This Row],[DATE]]),"",ROW(Mat_Info[[#This Row],[NUM]])-ROW($A$19))</f>
        <v/>
      </c>
      <c r="B555" s="33"/>
      <c r="C555" s="98"/>
      <c r="D555" s="99"/>
      <c r="E555" s="98"/>
      <c r="F555" s="95"/>
      <c r="G555" s="27"/>
      <c r="H555" s="105"/>
      <c r="I555" s="111">
        <f>IF(Mat_Info[[#This Row],[MOTIF]]="",0,Mat_Info[[#This Row],[MONTANT HTVA REALISE]])</f>
        <v>0</v>
      </c>
      <c r="J555" s="32"/>
      <c r="L555" s="55">
        <f t="shared" si="9"/>
        <v>0</v>
      </c>
    </row>
    <row r="556" spans="1:12" ht="15.75" thickBot="1">
      <c r="A556" s="204" t="str">
        <f>IF(ISBLANK(Mat_Info[[#This Row],[DATE]]),"",ROW(Mat_Info[[#This Row],[NUM]])-ROW($A$19))</f>
        <v/>
      </c>
      <c r="B556" s="33"/>
      <c r="C556" s="98"/>
      <c r="D556" s="99"/>
      <c r="E556" s="98"/>
      <c r="F556" s="95"/>
      <c r="G556" s="27"/>
      <c r="H556" s="105"/>
      <c r="I556" s="111">
        <f>IF(Mat_Info[[#This Row],[MOTIF]]="",0,Mat_Info[[#This Row],[MONTANT HTVA REALISE]])</f>
        <v>0</v>
      </c>
      <c r="J556" s="32"/>
      <c r="L556" s="55">
        <f t="shared" si="9"/>
        <v>0</v>
      </c>
    </row>
    <row r="557" spans="1:12" ht="15.75" thickBot="1">
      <c r="A557" s="204" t="str">
        <f>IF(ISBLANK(Mat_Info[[#This Row],[DATE]]),"",ROW(Mat_Info[[#This Row],[NUM]])-ROW($A$19))</f>
        <v/>
      </c>
      <c r="B557" s="33"/>
      <c r="C557" s="98"/>
      <c r="D557" s="99"/>
      <c r="E557" s="98"/>
      <c r="F557" s="95"/>
      <c r="G557" s="27"/>
      <c r="H557" s="105"/>
      <c r="I557" s="111">
        <f>IF(Mat_Info[[#This Row],[MOTIF]]="",0,Mat_Info[[#This Row],[MONTANT HTVA REALISE]])</f>
        <v>0</v>
      </c>
      <c r="J557" s="32"/>
      <c r="L557" s="55">
        <f t="shared" si="9"/>
        <v>0</v>
      </c>
    </row>
    <row r="558" spans="1:12" ht="15.75" thickBot="1">
      <c r="A558" s="204" t="str">
        <f>IF(ISBLANK(Mat_Info[[#This Row],[DATE]]),"",ROW(Mat_Info[[#This Row],[NUM]])-ROW($A$19))</f>
        <v/>
      </c>
      <c r="B558" s="33"/>
      <c r="C558" s="98"/>
      <c r="D558" s="99"/>
      <c r="E558" s="98"/>
      <c r="F558" s="95"/>
      <c r="G558" s="27"/>
      <c r="H558" s="105"/>
      <c r="I558" s="111">
        <f>IF(Mat_Info[[#This Row],[MOTIF]]="",0,Mat_Info[[#This Row],[MONTANT HTVA REALISE]])</f>
        <v>0</v>
      </c>
      <c r="J558" s="32"/>
      <c r="L558" s="55">
        <f t="shared" si="9"/>
        <v>0</v>
      </c>
    </row>
    <row r="559" spans="1:12" ht="15.75" thickBot="1">
      <c r="A559" s="204" t="str">
        <f>IF(ISBLANK(Mat_Info[[#This Row],[DATE]]),"",ROW(Mat_Info[[#This Row],[NUM]])-ROW($A$19))</f>
        <v/>
      </c>
      <c r="B559" s="33"/>
      <c r="C559" s="98"/>
      <c r="D559" s="99"/>
      <c r="E559" s="98"/>
      <c r="F559" s="95"/>
      <c r="G559" s="27"/>
      <c r="H559" s="105"/>
      <c r="I559" s="111">
        <f>IF(Mat_Info[[#This Row],[MOTIF]]="",0,Mat_Info[[#This Row],[MONTANT HTVA REALISE]])</f>
        <v>0</v>
      </c>
      <c r="J559" s="32"/>
      <c r="L559" s="55">
        <f t="shared" si="9"/>
        <v>0</v>
      </c>
    </row>
    <row r="560" spans="1:12" ht="15.75" thickBot="1">
      <c r="A560" s="204" t="str">
        <f>IF(ISBLANK(Mat_Info[[#This Row],[DATE]]),"",ROW(Mat_Info[[#This Row],[NUM]])-ROW($A$19))</f>
        <v/>
      </c>
      <c r="B560" s="33"/>
      <c r="C560" s="98"/>
      <c r="D560" s="99"/>
      <c r="E560" s="98"/>
      <c r="F560" s="95"/>
      <c r="G560" s="27"/>
      <c r="H560" s="105"/>
      <c r="I560" s="111">
        <f>IF(Mat_Info[[#This Row],[MOTIF]]="",0,Mat_Info[[#This Row],[MONTANT HTVA REALISE]])</f>
        <v>0</v>
      </c>
      <c r="J560" s="32"/>
      <c r="L560" s="55">
        <f t="shared" si="9"/>
        <v>0</v>
      </c>
    </row>
    <row r="561" spans="1:12" ht="15.75" thickBot="1">
      <c r="A561" s="204" t="str">
        <f>IF(ISBLANK(Mat_Info[[#This Row],[DATE]]),"",ROW(Mat_Info[[#This Row],[NUM]])-ROW($A$19))</f>
        <v/>
      </c>
      <c r="B561" s="33"/>
      <c r="C561" s="98"/>
      <c r="D561" s="99"/>
      <c r="E561" s="98"/>
      <c r="F561" s="95"/>
      <c r="G561" s="27"/>
      <c r="H561" s="105"/>
      <c r="I561" s="111">
        <f>IF(Mat_Info[[#This Row],[MOTIF]]="",0,Mat_Info[[#This Row],[MONTANT HTVA REALISE]])</f>
        <v>0</v>
      </c>
      <c r="J561" s="32"/>
      <c r="L561" s="55">
        <f t="shared" si="9"/>
        <v>0</v>
      </c>
    </row>
    <row r="562" spans="1:12" ht="15.75" thickBot="1">
      <c r="A562" s="204" t="str">
        <f>IF(ISBLANK(Mat_Info[[#This Row],[DATE]]),"",ROW(Mat_Info[[#This Row],[NUM]])-ROW($A$19))</f>
        <v/>
      </c>
      <c r="B562" s="33"/>
      <c r="C562" s="98"/>
      <c r="D562" s="99"/>
      <c r="E562" s="98"/>
      <c r="F562" s="95"/>
      <c r="G562" s="27"/>
      <c r="H562" s="105"/>
      <c r="I562" s="111">
        <f>IF(Mat_Info[[#This Row],[MOTIF]]="",0,Mat_Info[[#This Row],[MONTANT HTVA REALISE]])</f>
        <v>0</v>
      </c>
      <c r="J562" s="32"/>
      <c r="L562" s="55">
        <f t="shared" si="9"/>
        <v>0</v>
      </c>
    </row>
    <row r="563" spans="1:12" ht="15.75" thickBot="1">
      <c r="A563" s="204" t="str">
        <f>IF(ISBLANK(Mat_Info[[#This Row],[DATE]]),"",ROW(Mat_Info[[#This Row],[NUM]])-ROW($A$19))</f>
        <v/>
      </c>
      <c r="B563" s="33"/>
      <c r="C563" s="98"/>
      <c r="D563" s="99"/>
      <c r="E563" s="98"/>
      <c r="F563" s="95"/>
      <c r="G563" s="27"/>
      <c r="H563" s="105"/>
      <c r="I563" s="111">
        <f>IF(Mat_Info[[#This Row],[MOTIF]]="",0,Mat_Info[[#This Row],[MONTANT HTVA REALISE]])</f>
        <v>0</v>
      </c>
      <c r="J563" s="32"/>
      <c r="L563" s="55">
        <f t="shared" si="9"/>
        <v>0</v>
      </c>
    </row>
    <row r="564" spans="1:12" ht="15.75" thickBot="1">
      <c r="A564" s="204" t="str">
        <f>IF(ISBLANK(Mat_Info[[#This Row],[DATE]]),"",ROW(Mat_Info[[#This Row],[NUM]])-ROW($A$19))</f>
        <v/>
      </c>
      <c r="B564" s="33"/>
      <c r="C564" s="98"/>
      <c r="D564" s="99"/>
      <c r="E564" s="98"/>
      <c r="F564" s="95"/>
      <c r="G564" s="27"/>
      <c r="H564" s="105"/>
      <c r="I564" s="111">
        <f>IF(Mat_Info[[#This Row],[MOTIF]]="",0,Mat_Info[[#This Row],[MONTANT HTVA REALISE]])</f>
        <v>0</v>
      </c>
      <c r="J564" s="32"/>
      <c r="L564" s="55">
        <f t="shared" si="9"/>
        <v>0</v>
      </c>
    </row>
    <row r="565" spans="1:12" ht="15.75" thickBot="1">
      <c r="A565" s="204" t="str">
        <f>IF(ISBLANK(Mat_Info[[#This Row],[DATE]]),"",ROW(Mat_Info[[#This Row],[NUM]])-ROW($A$19))</f>
        <v/>
      </c>
      <c r="B565" s="33"/>
      <c r="C565" s="98"/>
      <c r="D565" s="99"/>
      <c r="E565" s="98"/>
      <c r="F565" s="95"/>
      <c r="G565" s="27"/>
      <c r="H565" s="105"/>
      <c r="I565" s="111">
        <f>IF(Mat_Info[[#This Row],[MOTIF]]="",0,Mat_Info[[#This Row],[MONTANT HTVA REALISE]])</f>
        <v>0</v>
      </c>
      <c r="J565" s="32"/>
      <c r="L565" s="55">
        <f t="shared" si="9"/>
        <v>0</v>
      </c>
    </row>
    <row r="566" spans="1:12" ht="15.75" thickBot="1">
      <c r="A566" s="204" t="str">
        <f>IF(ISBLANK(Mat_Info[[#This Row],[DATE]]),"",ROW(Mat_Info[[#This Row],[NUM]])-ROW($A$19))</f>
        <v/>
      </c>
      <c r="B566" s="33"/>
      <c r="C566" s="98"/>
      <c r="D566" s="99"/>
      <c r="E566" s="98"/>
      <c r="F566" s="95"/>
      <c r="G566" s="27"/>
      <c r="H566" s="105"/>
      <c r="I566" s="111">
        <f>IF(Mat_Info[[#This Row],[MOTIF]]="",0,Mat_Info[[#This Row],[MONTANT HTVA REALISE]])</f>
        <v>0</v>
      </c>
      <c r="J566" s="32"/>
      <c r="L566" s="55">
        <f t="shared" si="9"/>
        <v>0</v>
      </c>
    </row>
    <row r="567" spans="1:12" ht="15.75" thickBot="1">
      <c r="A567" s="204" t="str">
        <f>IF(ISBLANK(Mat_Info[[#This Row],[DATE]]),"",ROW(Mat_Info[[#This Row],[NUM]])-ROW($A$19))</f>
        <v/>
      </c>
      <c r="B567" s="33"/>
      <c r="C567" s="98"/>
      <c r="D567" s="99"/>
      <c r="E567" s="98"/>
      <c r="F567" s="95"/>
      <c r="G567" s="27"/>
      <c r="H567" s="105"/>
      <c r="I567" s="111">
        <f>IF(Mat_Info[[#This Row],[MOTIF]]="",0,Mat_Info[[#This Row],[MONTANT HTVA REALISE]])</f>
        <v>0</v>
      </c>
      <c r="J567" s="32"/>
      <c r="L567" s="55">
        <f t="shared" si="9"/>
        <v>0</v>
      </c>
    </row>
    <row r="568" spans="1:12" ht="15.75" thickBot="1">
      <c r="A568" s="204" t="str">
        <f>IF(ISBLANK(Mat_Info[[#This Row],[DATE]]),"",ROW(Mat_Info[[#This Row],[NUM]])-ROW($A$19))</f>
        <v/>
      </c>
      <c r="B568" s="33"/>
      <c r="C568" s="98"/>
      <c r="D568" s="99"/>
      <c r="E568" s="98"/>
      <c r="F568" s="95"/>
      <c r="G568" s="27"/>
      <c r="H568" s="105"/>
      <c r="I568" s="111">
        <f>IF(Mat_Info[[#This Row],[MOTIF]]="",0,Mat_Info[[#This Row],[MONTANT HTVA REALISE]])</f>
        <v>0</v>
      </c>
      <c r="J568" s="32"/>
      <c r="L568" s="55">
        <f t="shared" si="9"/>
        <v>0</v>
      </c>
    </row>
    <row r="569" spans="1:12" ht="15.75" thickBot="1">
      <c r="A569" s="204" t="str">
        <f>IF(ISBLANK(Mat_Info[[#This Row],[DATE]]),"",ROW(Mat_Info[[#This Row],[NUM]])-ROW($A$19))</f>
        <v/>
      </c>
      <c r="B569" s="33"/>
      <c r="C569" s="98"/>
      <c r="D569" s="99"/>
      <c r="E569" s="98"/>
      <c r="F569" s="95"/>
      <c r="G569" s="27"/>
      <c r="H569" s="105"/>
      <c r="I569" s="111">
        <f>IF(Mat_Info[[#This Row],[MOTIF]]="",0,Mat_Info[[#This Row],[MONTANT HTVA REALISE]])</f>
        <v>0</v>
      </c>
      <c r="J569" s="32"/>
      <c r="L569" s="55">
        <f t="shared" si="9"/>
        <v>0</v>
      </c>
    </row>
    <row r="570" spans="1:12" ht="15.75" thickBot="1">
      <c r="A570" s="204" t="str">
        <f>IF(ISBLANK(Mat_Info[[#This Row],[DATE]]),"",ROW(Mat_Info[[#This Row],[NUM]])-ROW($A$19))</f>
        <v/>
      </c>
      <c r="B570" s="33"/>
      <c r="C570" s="98"/>
      <c r="D570" s="99"/>
      <c r="E570" s="98"/>
      <c r="F570" s="95"/>
      <c r="G570" s="27"/>
      <c r="H570" s="105"/>
      <c r="I570" s="111">
        <f>IF(Mat_Info[[#This Row],[MOTIF]]="",0,Mat_Info[[#This Row],[MONTANT HTVA REALISE]])</f>
        <v>0</v>
      </c>
      <c r="J570" s="32"/>
      <c r="L570" s="55">
        <f t="shared" si="9"/>
        <v>0</v>
      </c>
    </row>
    <row r="571" spans="1:12" ht="15.75" thickBot="1">
      <c r="A571" s="204" t="str">
        <f>IF(ISBLANK(Mat_Info[[#This Row],[DATE]]),"",ROW(Mat_Info[[#This Row],[NUM]])-ROW($A$19))</f>
        <v/>
      </c>
      <c r="B571" s="33"/>
      <c r="C571" s="98"/>
      <c r="D571" s="99"/>
      <c r="E571" s="98"/>
      <c r="F571" s="95"/>
      <c r="G571" s="27"/>
      <c r="H571" s="105"/>
      <c r="I571" s="111">
        <f>IF(Mat_Info[[#This Row],[MOTIF]]="",0,Mat_Info[[#This Row],[MONTANT HTVA REALISE]])</f>
        <v>0</v>
      </c>
      <c r="J571" s="32"/>
      <c r="L571" s="55">
        <f t="shared" si="9"/>
        <v>0</v>
      </c>
    </row>
    <row r="572" spans="1:12" ht="15.75" thickBot="1">
      <c r="A572" s="204" t="str">
        <f>IF(ISBLANK(Mat_Info[[#This Row],[DATE]]),"",ROW(Mat_Info[[#This Row],[NUM]])-ROW($A$19))</f>
        <v/>
      </c>
      <c r="B572" s="33"/>
      <c r="C572" s="98"/>
      <c r="D572" s="99"/>
      <c r="E572" s="98"/>
      <c r="F572" s="95"/>
      <c r="G572" s="27"/>
      <c r="H572" s="105"/>
      <c r="I572" s="111">
        <f>IF(Mat_Info[[#This Row],[MOTIF]]="",0,Mat_Info[[#This Row],[MONTANT HTVA REALISE]])</f>
        <v>0</v>
      </c>
      <c r="J572" s="32"/>
      <c r="L572" s="55">
        <f t="shared" si="9"/>
        <v>0</v>
      </c>
    </row>
    <row r="573" spans="1:12" ht="15.75" thickBot="1">
      <c r="A573" s="204" t="str">
        <f>IF(ISBLANK(Mat_Info[[#This Row],[DATE]]),"",ROW(Mat_Info[[#This Row],[NUM]])-ROW($A$19))</f>
        <v/>
      </c>
      <c r="B573" s="33"/>
      <c r="C573" s="98"/>
      <c r="D573" s="99"/>
      <c r="E573" s="98"/>
      <c r="F573" s="95"/>
      <c r="G573" s="27"/>
      <c r="H573" s="105"/>
      <c r="I573" s="111">
        <f>IF(Mat_Info[[#This Row],[MOTIF]]="",0,Mat_Info[[#This Row],[MONTANT HTVA REALISE]])</f>
        <v>0</v>
      </c>
      <c r="J573" s="32"/>
      <c r="L573" s="55">
        <f t="shared" si="9"/>
        <v>0</v>
      </c>
    </row>
    <row r="574" spans="1:12" ht="15.75" thickBot="1">
      <c r="A574" s="204" t="str">
        <f>IF(ISBLANK(Mat_Info[[#This Row],[DATE]]),"",ROW(Mat_Info[[#This Row],[NUM]])-ROW($A$19))</f>
        <v/>
      </c>
      <c r="B574" s="33"/>
      <c r="C574" s="98"/>
      <c r="D574" s="99"/>
      <c r="E574" s="98"/>
      <c r="F574" s="95"/>
      <c r="G574" s="27"/>
      <c r="H574" s="105"/>
      <c r="I574" s="111">
        <f>IF(Mat_Info[[#This Row],[MOTIF]]="",0,Mat_Info[[#This Row],[MONTANT HTVA REALISE]])</f>
        <v>0</v>
      </c>
      <c r="J574" s="32"/>
      <c r="L574" s="55">
        <f t="shared" si="9"/>
        <v>0</v>
      </c>
    </row>
    <row r="575" spans="1:12" ht="15.75" thickBot="1">
      <c r="A575" s="204" t="str">
        <f>IF(ISBLANK(Mat_Info[[#This Row],[DATE]]),"",ROW(Mat_Info[[#This Row],[NUM]])-ROW($A$19))</f>
        <v/>
      </c>
      <c r="B575" s="33"/>
      <c r="C575" s="98"/>
      <c r="D575" s="99"/>
      <c r="E575" s="98"/>
      <c r="F575" s="95"/>
      <c r="G575" s="27"/>
      <c r="H575" s="105"/>
      <c r="I575" s="111">
        <f>IF(Mat_Info[[#This Row],[MOTIF]]="",0,Mat_Info[[#This Row],[MONTANT HTVA REALISE]])</f>
        <v>0</v>
      </c>
      <c r="J575" s="32"/>
      <c r="L575" s="55">
        <f t="shared" si="9"/>
        <v>0</v>
      </c>
    </row>
    <row r="576" spans="1:12" ht="15.75" thickBot="1">
      <c r="A576" s="204" t="str">
        <f>IF(ISBLANK(Mat_Info[[#This Row],[DATE]]),"",ROW(Mat_Info[[#This Row],[NUM]])-ROW($A$19))</f>
        <v/>
      </c>
      <c r="B576" s="33"/>
      <c r="C576" s="98"/>
      <c r="D576" s="99"/>
      <c r="E576" s="98"/>
      <c r="F576" s="95"/>
      <c r="G576" s="27"/>
      <c r="H576" s="105"/>
      <c r="I576" s="111">
        <f>IF(Mat_Info[[#This Row],[MOTIF]]="",0,Mat_Info[[#This Row],[MONTANT HTVA REALISE]])</f>
        <v>0</v>
      </c>
      <c r="J576" s="32"/>
      <c r="L576" s="55">
        <f t="shared" si="9"/>
        <v>0</v>
      </c>
    </row>
    <row r="577" spans="1:12" ht="15.75" thickBot="1">
      <c r="A577" s="204" t="str">
        <f>IF(ISBLANK(Mat_Info[[#This Row],[DATE]]),"",ROW(Mat_Info[[#This Row],[NUM]])-ROW($A$19))</f>
        <v/>
      </c>
      <c r="B577" s="33"/>
      <c r="C577" s="98"/>
      <c r="D577" s="99"/>
      <c r="E577" s="98"/>
      <c r="F577" s="95"/>
      <c r="G577" s="27"/>
      <c r="H577" s="105"/>
      <c r="I577" s="111">
        <f>IF(Mat_Info[[#This Row],[MOTIF]]="",0,Mat_Info[[#This Row],[MONTANT HTVA REALISE]])</f>
        <v>0</v>
      </c>
      <c r="J577" s="32"/>
      <c r="L577" s="55">
        <f t="shared" si="9"/>
        <v>0</v>
      </c>
    </row>
    <row r="578" spans="1:12" ht="15.75" thickBot="1">
      <c r="A578" s="204" t="str">
        <f>IF(ISBLANK(Mat_Info[[#This Row],[DATE]]),"",ROW(Mat_Info[[#This Row],[NUM]])-ROW($A$19))</f>
        <v/>
      </c>
      <c r="B578" s="33"/>
      <c r="C578" s="98"/>
      <c r="D578" s="99"/>
      <c r="E578" s="98"/>
      <c r="F578" s="95"/>
      <c r="G578" s="27"/>
      <c r="H578" s="105"/>
      <c r="I578" s="111">
        <f>IF(Mat_Info[[#This Row],[MOTIF]]="",0,Mat_Info[[#This Row],[MONTANT HTVA REALISE]])</f>
        <v>0</v>
      </c>
      <c r="J578" s="32"/>
      <c r="L578" s="55">
        <f t="shared" si="9"/>
        <v>0</v>
      </c>
    </row>
    <row r="579" spans="1:12" ht="15.75" thickBot="1">
      <c r="A579" s="204" t="str">
        <f>IF(ISBLANK(Mat_Info[[#This Row],[DATE]]),"",ROW(Mat_Info[[#This Row],[NUM]])-ROW($A$19))</f>
        <v/>
      </c>
      <c r="B579" s="33"/>
      <c r="C579" s="98"/>
      <c r="D579" s="99"/>
      <c r="E579" s="98"/>
      <c r="F579" s="95"/>
      <c r="G579" s="27"/>
      <c r="H579" s="105"/>
      <c r="I579" s="111">
        <f>IF(Mat_Info[[#This Row],[MOTIF]]="",0,Mat_Info[[#This Row],[MONTANT HTVA REALISE]])</f>
        <v>0</v>
      </c>
      <c r="J579" s="32"/>
      <c r="L579" s="55">
        <f t="shared" si="9"/>
        <v>0</v>
      </c>
    </row>
    <row r="580" spans="1:12" ht="15.75" thickBot="1">
      <c r="A580" s="204" t="str">
        <f>IF(ISBLANK(Mat_Info[[#This Row],[DATE]]),"",ROW(Mat_Info[[#This Row],[NUM]])-ROW($A$19))</f>
        <v/>
      </c>
      <c r="B580" s="33"/>
      <c r="C580" s="98"/>
      <c r="D580" s="99"/>
      <c r="E580" s="98"/>
      <c r="F580" s="95"/>
      <c r="G580" s="27"/>
      <c r="H580" s="105"/>
      <c r="I580" s="111">
        <f>IF(Mat_Info[[#This Row],[MOTIF]]="",0,Mat_Info[[#This Row],[MONTANT HTVA REALISE]])</f>
        <v>0</v>
      </c>
      <c r="J580" s="32"/>
      <c r="L580" s="55">
        <f t="shared" si="9"/>
        <v>0</v>
      </c>
    </row>
    <row r="581" spans="1:12" ht="15.75" thickBot="1">
      <c r="A581" s="204" t="str">
        <f>IF(ISBLANK(Mat_Info[[#This Row],[DATE]]),"",ROW(Mat_Info[[#This Row],[NUM]])-ROW($A$19))</f>
        <v/>
      </c>
      <c r="B581" s="33"/>
      <c r="C581" s="98"/>
      <c r="D581" s="99"/>
      <c r="E581" s="98"/>
      <c r="F581" s="95"/>
      <c r="G581" s="27"/>
      <c r="H581" s="105"/>
      <c r="I581" s="111">
        <f>IF(Mat_Info[[#This Row],[MOTIF]]="",0,Mat_Info[[#This Row],[MONTANT HTVA REALISE]])</f>
        <v>0</v>
      </c>
      <c r="J581" s="32"/>
      <c r="L581" s="55">
        <f t="shared" si="9"/>
        <v>0</v>
      </c>
    </row>
    <row r="582" spans="1:12" ht="15.75" thickBot="1">
      <c r="A582" s="204" t="str">
        <f>IF(ISBLANK(Mat_Info[[#This Row],[DATE]]),"",ROW(Mat_Info[[#This Row],[NUM]])-ROW($A$19))</f>
        <v/>
      </c>
      <c r="B582" s="33"/>
      <c r="C582" s="98"/>
      <c r="D582" s="99"/>
      <c r="E582" s="98"/>
      <c r="F582" s="95"/>
      <c r="G582" s="27"/>
      <c r="H582" s="105"/>
      <c r="I582" s="111">
        <f>IF(Mat_Info[[#This Row],[MOTIF]]="",0,Mat_Info[[#This Row],[MONTANT HTVA REALISE]])</f>
        <v>0</v>
      </c>
      <c r="J582" s="32"/>
      <c r="L582" s="55">
        <f t="shared" si="9"/>
        <v>0</v>
      </c>
    </row>
    <row r="583" spans="1:12" ht="15.75" thickBot="1">
      <c r="A583" s="204" t="str">
        <f>IF(ISBLANK(Mat_Info[[#This Row],[DATE]]),"",ROW(Mat_Info[[#This Row],[NUM]])-ROW($A$19))</f>
        <v/>
      </c>
      <c r="B583" s="33"/>
      <c r="C583" s="98"/>
      <c r="D583" s="99"/>
      <c r="E583" s="98"/>
      <c r="F583" s="95"/>
      <c r="G583" s="27"/>
      <c r="H583" s="105"/>
      <c r="I583" s="111">
        <f>IF(Mat_Info[[#This Row],[MOTIF]]="",0,Mat_Info[[#This Row],[MONTANT HTVA REALISE]])</f>
        <v>0</v>
      </c>
      <c r="J583" s="32"/>
      <c r="L583" s="55">
        <f t="shared" si="9"/>
        <v>0</v>
      </c>
    </row>
    <row r="584" spans="1:12" ht="15.75" thickBot="1">
      <c r="A584" s="204" t="str">
        <f>IF(ISBLANK(Mat_Info[[#This Row],[DATE]]),"",ROW(Mat_Info[[#This Row],[NUM]])-ROW($A$19))</f>
        <v/>
      </c>
      <c r="B584" s="33"/>
      <c r="C584" s="98"/>
      <c r="D584" s="99"/>
      <c r="E584" s="98"/>
      <c r="F584" s="95"/>
      <c r="G584" s="27"/>
      <c r="H584" s="105"/>
      <c r="I584" s="111">
        <f>IF(Mat_Info[[#This Row],[MOTIF]]="",0,Mat_Info[[#This Row],[MONTANT HTVA REALISE]])</f>
        <v>0</v>
      </c>
      <c r="J584" s="32"/>
      <c r="L584" s="55">
        <f t="shared" si="9"/>
        <v>0</v>
      </c>
    </row>
    <row r="585" spans="1:12" ht="15.75" thickBot="1">
      <c r="A585" s="204" t="str">
        <f>IF(ISBLANK(Mat_Info[[#This Row],[DATE]]),"",ROW(Mat_Info[[#This Row],[NUM]])-ROW($A$19))</f>
        <v/>
      </c>
      <c r="B585" s="33"/>
      <c r="C585" s="98"/>
      <c r="D585" s="99"/>
      <c r="E585" s="98"/>
      <c r="F585" s="95"/>
      <c r="G585" s="27"/>
      <c r="H585" s="105"/>
      <c r="I585" s="111">
        <f>IF(Mat_Info[[#This Row],[MOTIF]]="",0,Mat_Info[[#This Row],[MONTANT HTVA REALISE]])</f>
        <v>0</v>
      </c>
      <c r="J585" s="32"/>
      <c r="L585" s="55">
        <f t="shared" si="9"/>
        <v>0</v>
      </c>
    </row>
    <row r="586" spans="1:12" ht="15.75" thickBot="1">
      <c r="A586" s="204" t="str">
        <f>IF(ISBLANK(Mat_Info[[#This Row],[DATE]]),"",ROW(Mat_Info[[#This Row],[NUM]])-ROW($A$19))</f>
        <v/>
      </c>
      <c r="B586" s="33"/>
      <c r="C586" s="98"/>
      <c r="D586" s="99"/>
      <c r="E586" s="98"/>
      <c r="F586" s="95"/>
      <c r="G586" s="27"/>
      <c r="H586" s="105"/>
      <c r="I586" s="111">
        <f>IF(Mat_Info[[#This Row],[MOTIF]]="",0,Mat_Info[[#This Row],[MONTANT HTVA REALISE]])</f>
        <v>0</v>
      </c>
      <c r="J586" s="32"/>
      <c r="L586" s="55">
        <f t="shared" si="9"/>
        <v>0</v>
      </c>
    </row>
    <row r="587" spans="1:12" ht="15.75" thickBot="1">
      <c r="A587" s="204" t="str">
        <f>IF(ISBLANK(Mat_Info[[#This Row],[DATE]]),"",ROW(Mat_Info[[#This Row],[NUM]])-ROW($A$19))</f>
        <v/>
      </c>
      <c r="B587" s="33"/>
      <c r="C587" s="98"/>
      <c r="D587" s="99"/>
      <c r="E587" s="98"/>
      <c r="F587" s="95"/>
      <c r="G587" s="27"/>
      <c r="H587" s="105"/>
      <c r="I587" s="111">
        <f>IF(Mat_Info[[#This Row],[MOTIF]]="",0,Mat_Info[[#This Row],[MONTANT HTVA REALISE]])</f>
        <v>0</v>
      </c>
      <c r="J587" s="32"/>
      <c r="L587" s="55">
        <f t="shared" si="9"/>
        <v>0</v>
      </c>
    </row>
    <row r="588" spans="1:12" ht="15.75" thickBot="1">
      <c r="A588" s="204" t="str">
        <f>IF(ISBLANK(Mat_Info[[#This Row],[DATE]]),"",ROW(Mat_Info[[#This Row],[NUM]])-ROW($A$19))</f>
        <v/>
      </c>
      <c r="B588" s="33"/>
      <c r="C588" s="98"/>
      <c r="D588" s="99"/>
      <c r="E588" s="98"/>
      <c r="F588" s="95"/>
      <c r="G588" s="27"/>
      <c r="H588" s="105"/>
      <c r="I588" s="111">
        <f>IF(Mat_Info[[#This Row],[MOTIF]]="",0,Mat_Info[[#This Row],[MONTANT HTVA REALISE]])</f>
        <v>0</v>
      </c>
      <c r="J588" s="32"/>
      <c r="L588" s="55">
        <f t="shared" si="9"/>
        <v>0</v>
      </c>
    </row>
    <row r="589" spans="1:12" ht="15.75" thickBot="1">
      <c r="A589" s="204" t="str">
        <f>IF(ISBLANK(Mat_Info[[#This Row],[DATE]]),"",ROW(Mat_Info[[#This Row],[NUM]])-ROW($A$19))</f>
        <v/>
      </c>
      <c r="B589" s="33"/>
      <c r="C589" s="98"/>
      <c r="D589" s="99"/>
      <c r="E589" s="98"/>
      <c r="F589" s="95"/>
      <c r="G589" s="27"/>
      <c r="H589" s="105"/>
      <c r="I589" s="111">
        <f>IF(Mat_Info[[#This Row],[MOTIF]]="",0,Mat_Info[[#This Row],[MONTANT HTVA REALISE]])</f>
        <v>0</v>
      </c>
      <c r="J589" s="32"/>
      <c r="L589" s="55">
        <f t="shared" si="9"/>
        <v>0</v>
      </c>
    </row>
    <row r="590" spans="1:12" ht="15.75" thickBot="1">
      <c r="A590" s="204" t="str">
        <f>IF(ISBLANK(Mat_Info[[#This Row],[DATE]]),"",ROW(Mat_Info[[#This Row],[NUM]])-ROW($A$19))</f>
        <v/>
      </c>
      <c r="B590" s="33"/>
      <c r="C590" s="98"/>
      <c r="D590" s="99"/>
      <c r="E590" s="98"/>
      <c r="F590" s="95"/>
      <c r="G590" s="27"/>
      <c r="H590" s="105"/>
      <c r="I590" s="111">
        <f>IF(Mat_Info[[#This Row],[MOTIF]]="",0,Mat_Info[[#This Row],[MONTANT HTVA REALISE]])</f>
        <v>0</v>
      </c>
      <c r="J590" s="32"/>
      <c r="L590" s="55">
        <f t="shared" si="9"/>
        <v>0</v>
      </c>
    </row>
    <row r="591" spans="1:12" ht="15.75" thickBot="1">
      <c r="A591" s="204" t="str">
        <f>IF(ISBLANK(Mat_Info[[#This Row],[DATE]]),"",ROW(Mat_Info[[#This Row],[NUM]])-ROW($A$19))</f>
        <v/>
      </c>
      <c r="B591" s="33"/>
      <c r="C591" s="98"/>
      <c r="D591" s="99"/>
      <c r="E591" s="98"/>
      <c r="F591" s="95"/>
      <c r="G591" s="27"/>
      <c r="H591" s="105"/>
      <c r="I591" s="111">
        <f>IF(Mat_Info[[#This Row],[MOTIF]]="",0,Mat_Info[[#This Row],[MONTANT HTVA REALISE]])</f>
        <v>0</v>
      </c>
      <c r="J591" s="32"/>
      <c r="L591" s="55">
        <f t="shared" si="9"/>
        <v>0</v>
      </c>
    </row>
    <row r="592" spans="1:12" ht="15.75" thickBot="1">
      <c r="A592" s="204" t="str">
        <f>IF(ISBLANK(Mat_Info[[#This Row],[DATE]]),"",ROW(Mat_Info[[#This Row],[NUM]])-ROW($A$19))</f>
        <v/>
      </c>
      <c r="B592" s="33"/>
      <c r="C592" s="98"/>
      <c r="D592" s="99"/>
      <c r="E592" s="98"/>
      <c r="F592" s="95"/>
      <c r="G592" s="27"/>
      <c r="H592" s="105"/>
      <c r="I592" s="111">
        <f>IF(Mat_Info[[#This Row],[MOTIF]]="",0,Mat_Info[[#This Row],[MONTANT HTVA REALISE]])</f>
        <v>0</v>
      </c>
      <c r="J592" s="32"/>
      <c r="L592" s="55">
        <f t="shared" si="9"/>
        <v>0</v>
      </c>
    </row>
    <row r="593" spans="1:12" ht="15.75" thickBot="1">
      <c r="A593" s="204" t="str">
        <f>IF(ISBLANK(Mat_Info[[#This Row],[DATE]]),"",ROW(Mat_Info[[#This Row],[NUM]])-ROW($A$19))</f>
        <v/>
      </c>
      <c r="B593" s="33"/>
      <c r="C593" s="98"/>
      <c r="D593" s="99"/>
      <c r="E593" s="98"/>
      <c r="F593" s="95"/>
      <c r="G593" s="27"/>
      <c r="H593" s="105"/>
      <c r="I593" s="111">
        <f>IF(Mat_Info[[#This Row],[MOTIF]]="",0,Mat_Info[[#This Row],[MONTANT HTVA REALISE]])</f>
        <v>0</v>
      </c>
      <c r="J593" s="32"/>
      <c r="L593" s="55">
        <f t="shared" si="9"/>
        <v>0</v>
      </c>
    </row>
    <row r="594" spans="1:12" ht="15.75" thickBot="1">
      <c r="A594" s="204" t="str">
        <f>IF(ISBLANK(Mat_Info[[#This Row],[DATE]]),"",ROW(Mat_Info[[#This Row],[NUM]])-ROW($A$19))</f>
        <v/>
      </c>
      <c r="B594" s="33"/>
      <c r="C594" s="98"/>
      <c r="D594" s="99"/>
      <c r="E594" s="98"/>
      <c r="F594" s="95"/>
      <c r="G594" s="27"/>
      <c r="H594" s="105"/>
      <c r="I594" s="111">
        <f>IF(Mat_Info[[#This Row],[MOTIF]]="",0,Mat_Info[[#This Row],[MONTANT HTVA REALISE]])</f>
        <v>0</v>
      </c>
      <c r="J594" s="32"/>
      <c r="L594" s="55">
        <f t="shared" si="9"/>
        <v>0</v>
      </c>
    </row>
    <row r="595" spans="1:12" ht="15.75" thickBot="1">
      <c r="A595" s="204" t="str">
        <f>IF(ISBLANK(Mat_Info[[#This Row],[DATE]]),"",ROW(Mat_Info[[#This Row],[NUM]])-ROW($A$19))</f>
        <v/>
      </c>
      <c r="B595" s="33"/>
      <c r="C595" s="98"/>
      <c r="D595" s="99"/>
      <c r="E595" s="98"/>
      <c r="F595" s="95"/>
      <c r="G595" s="27"/>
      <c r="H595" s="105"/>
      <c r="I595" s="111">
        <f>IF(Mat_Info[[#This Row],[MOTIF]]="",0,Mat_Info[[#This Row],[MONTANT HTVA REALISE]])</f>
        <v>0</v>
      </c>
      <c r="J595" s="32"/>
      <c r="L595" s="55">
        <f t="shared" si="9"/>
        <v>0</v>
      </c>
    </row>
    <row r="596" spans="1:12" ht="15.75" thickBot="1">
      <c r="A596" s="204" t="str">
        <f>IF(ISBLANK(Mat_Info[[#This Row],[DATE]]),"",ROW(Mat_Info[[#This Row],[NUM]])-ROW($A$19))</f>
        <v/>
      </c>
      <c r="B596" s="33"/>
      <c r="C596" s="98"/>
      <c r="D596" s="99"/>
      <c r="E596" s="98"/>
      <c r="F596" s="95"/>
      <c r="G596" s="27"/>
      <c r="H596" s="105"/>
      <c r="I596" s="111">
        <f>IF(Mat_Info[[#This Row],[MOTIF]]="",0,Mat_Info[[#This Row],[MONTANT HTVA REALISE]])</f>
        <v>0</v>
      </c>
      <c r="J596" s="32"/>
      <c r="L596" s="55">
        <f t="shared" si="9"/>
        <v>0</v>
      </c>
    </row>
    <row r="597" spans="1:12" ht="15.75" thickBot="1">
      <c r="A597" s="204" t="str">
        <f>IF(ISBLANK(Mat_Info[[#This Row],[DATE]]),"",ROW(Mat_Info[[#This Row],[NUM]])-ROW($A$19))</f>
        <v/>
      </c>
      <c r="B597" s="33"/>
      <c r="C597" s="98"/>
      <c r="D597" s="99"/>
      <c r="E597" s="98"/>
      <c r="F597" s="95"/>
      <c r="G597" s="27"/>
      <c r="H597" s="105"/>
      <c r="I597" s="111">
        <f>IF(Mat_Info[[#This Row],[MOTIF]]="",0,Mat_Info[[#This Row],[MONTANT HTVA REALISE]])</f>
        <v>0</v>
      </c>
      <c r="J597" s="32"/>
      <c r="L597" s="55">
        <f t="shared" si="9"/>
        <v>0</v>
      </c>
    </row>
    <row r="598" spans="1:12" ht="15.75" thickBot="1">
      <c r="A598" s="204" t="str">
        <f>IF(ISBLANK(Mat_Info[[#This Row],[DATE]]),"",ROW(Mat_Info[[#This Row],[NUM]])-ROW($A$19))</f>
        <v/>
      </c>
      <c r="B598" s="33"/>
      <c r="C598" s="98"/>
      <c r="D598" s="99"/>
      <c r="E598" s="98"/>
      <c r="F598" s="95"/>
      <c r="G598" s="27"/>
      <c r="H598" s="105"/>
      <c r="I598" s="111">
        <f>IF(Mat_Info[[#This Row],[MOTIF]]="",0,Mat_Info[[#This Row],[MONTANT HTVA REALISE]])</f>
        <v>0</v>
      </c>
      <c r="J598" s="32"/>
      <c r="L598" s="55">
        <f t="shared" si="9"/>
        <v>0</v>
      </c>
    </row>
    <row r="599" spans="1:12" ht="15.75" thickBot="1">
      <c r="A599" s="204" t="str">
        <f>IF(ISBLANK(Mat_Info[[#This Row],[DATE]]),"",ROW(Mat_Info[[#This Row],[NUM]])-ROW($A$19))</f>
        <v/>
      </c>
      <c r="B599" s="33"/>
      <c r="C599" s="98"/>
      <c r="D599" s="99"/>
      <c r="E599" s="98"/>
      <c r="F599" s="95"/>
      <c r="G599" s="27"/>
      <c r="H599" s="105"/>
      <c r="I599" s="111">
        <f>IF(Mat_Info[[#This Row],[MOTIF]]="",0,Mat_Info[[#This Row],[MONTANT HTVA REALISE]])</f>
        <v>0</v>
      </c>
      <c r="J599" s="32"/>
      <c r="L599" s="55">
        <f t="shared" ref="L599:L658" si="10">+F599-I599</f>
        <v>0</v>
      </c>
    </row>
    <row r="600" spans="1:12" ht="15.75" thickBot="1">
      <c r="A600" s="204" t="str">
        <f>IF(ISBLANK(Mat_Info[[#This Row],[DATE]]),"",ROW(Mat_Info[[#This Row],[NUM]])-ROW($A$19))</f>
        <v/>
      </c>
      <c r="B600" s="33"/>
      <c r="C600" s="98"/>
      <c r="D600" s="99"/>
      <c r="E600" s="98"/>
      <c r="F600" s="95"/>
      <c r="G600" s="27"/>
      <c r="H600" s="105"/>
      <c r="I600" s="111">
        <f>IF(Mat_Info[[#This Row],[MOTIF]]="",0,Mat_Info[[#This Row],[MONTANT HTVA REALISE]])</f>
        <v>0</v>
      </c>
      <c r="J600" s="32"/>
      <c r="L600" s="55">
        <f t="shared" si="10"/>
        <v>0</v>
      </c>
    </row>
    <row r="601" spans="1:12" ht="15.75" thickBot="1">
      <c r="A601" s="204" t="str">
        <f>IF(ISBLANK(Mat_Info[[#This Row],[DATE]]),"",ROW(Mat_Info[[#This Row],[NUM]])-ROW($A$19))</f>
        <v/>
      </c>
      <c r="B601" s="33"/>
      <c r="C601" s="98"/>
      <c r="D601" s="99"/>
      <c r="E601" s="98"/>
      <c r="F601" s="95"/>
      <c r="G601" s="27"/>
      <c r="H601" s="105"/>
      <c r="I601" s="111">
        <f>IF(Mat_Info[[#This Row],[MOTIF]]="",0,Mat_Info[[#This Row],[MONTANT HTVA REALISE]])</f>
        <v>0</v>
      </c>
      <c r="J601" s="32"/>
      <c r="L601" s="55">
        <f t="shared" si="10"/>
        <v>0</v>
      </c>
    </row>
    <row r="602" spans="1:12" ht="15.75" thickBot="1">
      <c r="A602" s="204" t="str">
        <f>IF(ISBLANK(Mat_Info[[#This Row],[DATE]]),"",ROW(Mat_Info[[#This Row],[NUM]])-ROW($A$19))</f>
        <v/>
      </c>
      <c r="B602" s="33"/>
      <c r="C602" s="98"/>
      <c r="D602" s="99"/>
      <c r="E602" s="98"/>
      <c r="F602" s="95"/>
      <c r="G602" s="27"/>
      <c r="H602" s="105"/>
      <c r="I602" s="111">
        <f>IF(Mat_Info[[#This Row],[MOTIF]]="",0,Mat_Info[[#This Row],[MONTANT HTVA REALISE]])</f>
        <v>0</v>
      </c>
      <c r="J602" s="32"/>
      <c r="L602" s="55">
        <f t="shared" si="10"/>
        <v>0</v>
      </c>
    </row>
    <row r="603" spans="1:12" ht="15.75" thickBot="1">
      <c r="A603" s="204" t="str">
        <f>IF(ISBLANK(Mat_Info[[#This Row],[DATE]]),"",ROW(Mat_Info[[#This Row],[NUM]])-ROW($A$19))</f>
        <v/>
      </c>
      <c r="B603" s="33"/>
      <c r="C603" s="98"/>
      <c r="D603" s="99"/>
      <c r="E603" s="98"/>
      <c r="F603" s="95"/>
      <c r="G603" s="27"/>
      <c r="H603" s="105"/>
      <c r="I603" s="111">
        <f>IF(Mat_Info[[#This Row],[MOTIF]]="",0,Mat_Info[[#This Row],[MONTANT HTVA REALISE]])</f>
        <v>0</v>
      </c>
      <c r="J603" s="32"/>
      <c r="L603" s="55">
        <f t="shared" si="10"/>
        <v>0</v>
      </c>
    </row>
    <row r="604" spans="1:12" ht="15.75" thickBot="1">
      <c r="A604" s="204" t="str">
        <f>IF(ISBLANK(Mat_Info[[#This Row],[DATE]]),"",ROW(Mat_Info[[#This Row],[NUM]])-ROW($A$19))</f>
        <v/>
      </c>
      <c r="B604" s="33"/>
      <c r="C604" s="98"/>
      <c r="D604" s="99"/>
      <c r="E604" s="98"/>
      <c r="F604" s="95"/>
      <c r="G604" s="27"/>
      <c r="H604" s="105"/>
      <c r="I604" s="111">
        <f>IF(Mat_Info[[#This Row],[MOTIF]]="",0,Mat_Info[[#This Row],[MONTANT HTVA REALISE]])</f>
        <v>0</v>
      </c>
      <c r="J604" s="32"/>
      <c r="L604" s="55">
        <f t="shared" si="10"/>
        <v>0</v>
      </c>
    </row>
    <row r="605" spans="1:12" ht="15.75" thickBot="1">
      <c r="A605" s="204" t="str">
        <f>IF(ISBLANK(Mat_Info[[#This Row],[DATE]]),"",ROW(Mat_Info[[#This Row],[NUM]])-ROW($A$19))</f>
        <v/>
      </c>
      <c r="B605" s="33"/>
      <c r="C605" s="98"/>
      <c r="D605" s="99"/>
      <c r="E605" s="98"/>
      <c r="F605" s="95"/>
      <c r="G605" s="27"/>
      <c r="H605" s="105"/>
      <c r="I605" s="111">
        <f>IF(Mat_Info[[#This Row],[MOTIF]]="",0,Mat_Info[[#This Row],[MONTANT HTVA REALISE]])</f>
        <v>0</v>
      </c>
      <c r="J605" s="32"/>
      <c r="L605" s="55">
        <f t="shared" si="10"/>
        <v>0</v>
      </c>
    </row>
    <row r="606" spans="1:12" ht="15.75" thickBot="1">
      <c r="A606" s="204" t="str">
        <f>IF(ISBLANK(Mat_Info[[#This Row],[DATE]]),"",ROW(Mat_Info[[#This Row],[NUM]])-ROW($A$19))</f>
        <v/>
      </c>
      <c r="B606" s="33"/>
      <c r="C606" s="98"/>
      <c r="D606" s="99"/>
      <c r="E606" s="98"/>
      <c r="F606" s="95"/>
      <c r="G606" s="27"/>
      <c r="H606" s="105"/>
      <c r="I606" s="111">
        <f>IF(Mat_Info[[#This Row],[MOTIF]]="",0,Mat_Info[[#This Row],[MONTANT HTVA REALISE]])</f>
        <v>0</v>
      </c>
      <c r="J606" s="32"/>
      <c r="L606" s="55">
        <f t="shared" si="10"/>
        <v>0</v>
      </c>
    </row>
    <row r="607" spans="1:12" ht="15.75" thickBot="1">
      <c r="A607" s="204" t="str">
        <f>IF(ISBLANK(Mat_Info[[#This Row],[DATE]]),"",ROW(Mat_Info[[#This Row],[NUM]])-ROW($A$19))</f>
        <v/>
      </c>
      <c r="B607" s="33"/>
      <c r="C607" s="98"/>
      <c r="D607" s="99"/>
      <c r="E607" s="98"/>
      <c r="F607" s="95"/>
      <c r="G607" s="27"/>
      <c r="H607" s="105"/>
      <c r="I607" s="111">
        <f>IF(Mat_Info[[#This Row],[MOTIF]]="",0,Mat_Info[[#This Row],[MONTANT HTVA REALISE]])</f>
        <v>0</v>
      </c>
      <c r="J607" s="32"/>
      <c r="L607" s="55">
        <f t="shared" si="10"/>
        <v>0</v>
      </c>
    </row>
    <row r="608" spans="1:12" ht="15.75" thickBot="1">
      <c r="A608" s="204" t="str">
        <f>IF(ISBLANK(Mat_Info[[#This Row],[DATE]]),"",ROW(Mat_Info[[#This Row],[NUM]])-ROW($A$19))</f>
        <v/>
      </c>
      <c r="B608" s="33"/>
      <c r="C608" s="98"/>
      <c r="D608" s="99"/>
      <c r="E608" s="98"/>
      <c r="F608" s="95"/>
      <c r="G608" s="27"/>
      <c r="H608" s="105"/>
      <c r="I608" s="111">
        <f>IF(Mat_Info[[#This Row],[MOTIF]]="",0,Mat_Info[[#This Row],[MONTANT HTVA REALISE]])</f>
        <v>0</v>
      </c>
      <c r="J608" s="32"/>
      <c r="L608" s="55">
        <f t="shared" si="10"/>
        <v>0</v>
      </c>
    </row>
    <row r="609" spans="1:12" ht="15.75" thickBot="1">
      <c r="A609" s="204" t="str">
        <f>IF(ISBLANK(Mat_Info[[#This Row],[DATE]]),"",ROW(Mat_Info[[#This Row],[NUM]])-ROW($A$19))</f>
        <v/>
      </c>
      <c r="B609" s="33"/>
      <c r="C609" s="98"/>
      <c r="D609" s="99"/>
      <c r="E609" s="98"/>
      <c r="F609" s="95"/>
      <c r="G609" s="27"/>
      <c r="H609" s="105"/>
      <c r="I609" s="111">
        <f>IF(Mat_Info[[#This Row],[MOTIF]]="",0,Mat_Info[[#This Row],[MONTANT HTVA REALISE]])</f>
        <v>0</v>
      </c>
      <c r="J609" s="32"/>
      <c r="L609" s="55">
        <f t="shared" si="10"/>
        <v>0</v>
      </c>
    </row>
    <row r="610" spans="1:12" ht="15.75" thickBot="1">
      <c r="A610" s="204" t="str">
        <f>IF(ISBLANK(Mat_Info[[#This Row],[DATE]]),"",ROW(Mat_Info[[#This Row],[NUM]])-ROW($A$19))</f>
        <v/>
      </c>
      <c r="B610" s="33"/>
      <c r="C610" s="98"/>
      <c r="D610" s="99"/>
      <c r="E610" s="98"/>
      <c r="F610" s="95"/>
      <c r="G610" s="27"/>
      <c r="H610" s="105"/>
      <c r="I610" s="111">
        <f>IF(Mat_Info[[#This Row],[MOTIF]]="",0,Mat_Info[[#This Row],[MONTANT HTVA REALISE]])</f>
        <v>0</v>
      </c>
      <c r="J610" s="32"/>
      <c r="L610" s="55">
        <f t="shared" si="10"/>
        <v>0</v>
      </c>
    </row>
    <row r="611" spans="1:12" ht="15.75" thickBot="1">
      <c r="A611" s="204" t="str">
        <f>IF(ISBLANK(Mat_Info[[#This Row],[DATE]]),"",ROW(Mat_Info[[#This Row],[NUM]])-ROW($A$19))</f>
        <v/>
      </c>
      <c r="B611" s="33"/>
      <c r="C611" s="98"/>
      <c r="D611" s="99"/>
      <c r="E611" s="98"/>
      <c r="F611" s="95"/>
      <c r="G611" s="27"/>
      <c r="H611" s="105"/>
      <c r="I611" s="111">
        <f>IF(Mat_Info[[#This Row],[MOTIF]]="",0,Mat_Info[[#This Row],[MONTANT HTVA REALISE]])</f>
        <v>0</v>
      </c>
      <c r="J611" s="32"/>
      <c r="L611" s="55">
        <f t="shared" si="10"/>
        <v>0</v>
      </c>
    </row>
    <row r="612" spans="1:12" ht="15.75" thickBot="1">
      <c r="A612" s="204" t="str">
        <f>IF(ISBLANK(Mat_Info[[#This Row],[DATE]]),"",ROW(Mat_Info[[#This Row],[NUM]])-ROW($A$19))</f>
        <v/>
      </c>
      <c r="B612" s="33"/>
      <c r="C612" s="98"/>
      <c r="D612" s="99"/>
      <c r="E612" s="98"/>
      <c r="F612" s="95"/>
      <c r="G612" s="27"/>
      <c r="H612" s="105"/>
      <c r="I612" s="111">
        <f>IF(Mat_Info[[#This Row],[MOTIF]]="",0,Mat_Info[[#This Row],[MONTANT HTVA REALISE]])</f>
        <v>0</v>
      </c>
      <c r="J612" s="32"/>
      <c r="L612" s="55">
        <f t="shared" si="10"/>
        <v>0</v>
      </c>
    </row>
    <row r="613" spans="1:12" ht="15.75" thickBot="1">
      <c r="A613" s="204" t="str">
        <f>IF(ISBLANK(Mat_Info[[#This Row],[DATE]]),"",ROW(Mat_Info[[#This Row],[NUM]])-ROW($A$19))</f>
        <v/>
      </c>
      <c r="B613" s="33"/>
      <c r="C613" s="98"/>
      <c r="D613" s="99"/>
      <c r="E613" s="98"/>
      <c r="F613" s="95"/>
      <c r="G613" s="27"/>
      <c r="H613" s="105"/>
      <c r="I613" s="111">
        <f>IF(Mat_Info[[#This Row],[MOTIF]]="",0,Mat_Info[[#This Row],[MONTANT HTVA REALISE]])</f>
        <v>0</v>
      </c>
      <c r="J613" s="32"/>
      <c r="L613" s="55">
        <f t="shared" si="10"/>
        <v>0</v>
      </c>
    </row>
    <row r="614" spans="1:12" ht="15.75" thickBot="1">
      <c r="A614" s="204" t="str">
        <f>IF(ISBLANK(Mat_Info[[#This Row],[DATE]]),"",ROW(Mat_Info[[#This Row],[NUM]])-ROW($A$19))</f>
        <v/>
      </c>
      <c r="B614" s="33"/>
      <c r="C614" s="98"/>
      <c r="D614" s="99"/>
      <c r="E614" s="98"/>
      <c r="F614" s="95"/>
      <c r="G614" s="27"/>
      <c r="H614" s="105"/>
      <c r="I614" s="111">
        <f>IF(Mat_Info[[#This Row],[MOTIF]]="",0,Mat_Info[[#This Row],[MONTANT HTVA REALISE]])</f>
        <v>0</v>
      </c>
      <c r="J614" s="32"/>
      <c r="L614" s="55">
        <f t="shared" si="10"/>
        <v>0</v>
      </c>
    </row>
    <row r="615" spans="1:12" ht="15.75" thickBot="1">
      <c r="A615" s="204" t="str">
        <f>IF(ISBLANK(Mat_Info[[#This Row],[DATE]]),"",ROW(Mat_Info[[#This Row],[NUM]])-ROW($A$19))</f>
        <v/>
      </c>
      <c r="B615" s="33"/>
      <c r="C615" s="98"/>
      <c r="D615" s="99"/>
      <c r="E615" s="98"/>
      <c r="F615" s="95"/>
      <c r="G615" s="27"/>
      <c r="H615" s="105"/>
      <c r="I615" s="111">
        <f>IF(Mat_Info[[#This Row],[MOTIF]]="",0,Mat_Info[[#This Row],[MONTANT HTVA REALISE]])</f>
        <v>0</v>
      </c>
      <c r="J615" s="32"/>
      <c r="L615" s="55">
        <f t="shared" si="10"/>
        <v>0</v>
      </c>
    </row>
    <row r="616" spans="1:12" ht="15.75" thickBot="1">
      <c r="A616" s="204" t="str">
        <f>IF(ISBLANK(Mat_Info[[#This Row],[DATE]]),"",ROW(Mat_Info[[#This Row],[NUM]])-ROW($A$19))</f>
        <v/>
      </c>
      <c r="B616" s="33"/>
      <c r="C616" s="98"/>
      <c r="D616" s="99"/>
      <c r="E616" s="98"/>
      <c r="F616" s="95"/>
      <c r="G616" s="27"/>
      <c r="H616" s="105"/>
      <c r="I616" s="111">
        <f>IF(Mat_Info[[#This Row],[MOTIF]]="",0,Mat_Info[[#This Row],[MONTANT HTVA REALISE]])</f>
        <v>0</v>
      </c>
      <c r="J616" s="32"/>
      <c r="L616" s="55">
        <f t="shared" si="10"/>
        <v>0</v>
      </c>
    </row>
    <row r="617" spans="1:12" ht="15.75" thickBot="1">
      <c r="A617" s="204" t="str">
        <f>IF(ISBLANK(Mat_Info[[#This Row],[DATE]]),"",ROW(Mat_Info[[#This Row],[NUM]])-ROW($A$19))</f>
        <v/>
      </c>
      <c r="B617" s="33"/>
      <c r="C617" s="98"/>
      <c r="D617" s="99"/>
      <c r="E617" s="98"/>
      <c r="F617" s="95"/>
      <c r="G617" s="27"/>
      <c r="H617" s="105"/>
      <c r="I617" s="111">
        <f>IF(Mat_Info[[#This Row],[MOTIF]]="",0,Mat_Info[[#This Row],[MONTANT HTVA REALISE]])</f>
        <v>0</v>
      </c>
      <c r="J617" s="32"/>
      <c r="L617" s="55">
        <f t="shared" si="10"/>
        <v>0</v>
      </c>
    </row>
    <row r="618" spans="1:12" ht="15.75" thickBot="1">
      <c r="A618" s="204" t="str">
        <f>IF(ISBLANK(Mat_Info[[#This Row],[DATE]]),"",ROW(Mat_Info[[#This Row],[NUM]])-ROW($A$19))</f>
        <v/>
      </c>
      <c r="B618" s="33"/>
      <c r="C618" s="98"/>
      <c r="D618" s="99"/>
      <c r="E618" s="98"/>
      <c r="F618" s="95"/>
      <c r="G618" s="27"/>
      <c r="H618" s="105"/>
      <c r="I618" s="111">
        <f>IF(Mat_Info[[#This Row],[MOTIF]]="",0,Mat_Info[[#This Row],[MONTANT HTVA REALISE]])</f>
        <v>0</v>
      </c>
      <c r="J618" s="32"/>
      <c r="L618" s="55">
        <f t="shared" si="10"/>
        <v>0</v>
      </c>
    </row>
    <row r="619" spans="1:12" ht="15.75" thickBot="1">
      <c r="A619" s="204" t="str">
        <f>IF(ISBLANK(Mat_Info[[#This Row],[DATE]]),"",ROW(Mat_Info[[#This Row],[NUM]])-ROW($A$19))</f>
        <v/>
      </c>
      <c r="B619" s="33"/>
      <c r="C619" s="98"/>
      <c r="D619" s="99"/>
      <c r="E619" s="98"/>
      <c r="F619" s="95"/>
      <c r="G619" s="27"/>
      <c r="H619" s="105"/>
      <c r="I619" s="111">
        <f>IF(Mat_Info[[#This Row],[MOTIF]]="",0,Mat_Info[[#This Row],[MONTANT HTVA REALISE]])</f>
        <v>0</v>
      </c>
      <c r="J619" s="32"/>
      <c r="L619" s="55">
        <f t="shared" si="10"/>
        <v>0</v>
      </c>
    </row>
    <row r="620" spans="1:12" ht="15.75" thickBot="1">
      <c r="A620" s="204" t="str">
        <f>IF(ISBLANK(Mat_Info[[#This Row],[DATE]]),"",ROW(Mat_Info[[#This Row],[NUM]])-ROW($A$19))</f>
        <v/>
      </c>
      <c r="B620" s="33"/>
      <c r="C620" s="98"/>
      <c r="D620" s="99"/>
      <c r="E620" s="98"/>
      <c r="F620" s="95"/>
      <c r="G620" s="27"/>
      <c r="H620" s="105"/>
      <c r="I620" s="111">
        <f>IF(Mat_Info[[#This Row],[MOTIF]]="",0,Mat_Info[[#This Row],[MONTANT HTVA REALISE]])</f>
        <v>0</v>
      </c>
      <c r="J620" s="32"/>
      <c r="L620" s="55">
        <f t="shared" si="10"/>
        <v>0</v>
      </c>
    </row>
    <row r="621" spans="1:12" ht="15.75" thickBot="1">
      <c r="A621" s="204" t="str">
        <f>IF(ISBLANK(Mat_Info[[#This Row],[DATE]]),"",ROW(Mat_Info[[#This Row],[NUM]])-ROW($A$19))</f>
        <v/>
      </c>
      <c r="B621" s="33"/>
      <c r="C621" s="98"/>
      <c r="D621" s="99"/>
      <c r="E621" s="98"/>
      <c r="F621" s="95"/>
      <c r="G621" s="27"/>
      <c r="H621" s="105"/>
      <c r="I621" s="111">
        <f>IF(Mat_Info[[#This Row],[MOTIF]]="",0,Mat_Info[[#This Row],[MONTANT HTVA REALISE]])</f>
        <v>0</v>
      </c>
      <c r="J621" s="32"/>
      <c r="L621" s="55">
        <f t="shared" si="10"/>
        <v>0</v>
      </c>
    </row>
    <row r="622" spans="1:12" ht="15.75" thickBot="1">
      <c r="A622" s="204" t="str">
        <f>IF(ISBLANK(Mat_Info[[#This Row],[DATE]]),"",ROW(Mat_Info[[#This Row],[NUM]])-ROW($A$19))</f>
        <v/>
      </c>
      <c r="B622" s="33"/>
      <c r="C622" s="98"/>
      <c r="D622" s="99"/>
      <c r="E622" s="98"/>
      <c r="F622" s="95"/>
      <c r="G622" s="27"/>
      <c r="H622" s="105"/>
      <c r="I622" s="111">
        <f>IF(Mat_Info[[#This Row],[MOTIF]]="",0,Mat_Info[[#This Row],[MONTANT HTVA REALISE]])</f>
        <v>0</v>
      </c>
      <c r="J622" s="32"/>
      <c r="L622" s="55">
        <f t="shared" si="10"/>
        <v>0</v>
      </c>
    </row>
    <row r="623" spans="1:12" ht="15.75" thickBot="1">
      <c r="A623" s="204" t="str">
        <f>IF(ISBLANK(Mat_Info[[#This Row],[DATE]]),"",ROW(Mat_Info[[#This Row],[NUM]])-ROW($A$19))</f>
        <v/>
      </c>
      <c r="B623" s="33"/>
      <c r="C623" s="98"/>
      <c r="D623" s="99"/>
      <c r="E623" s="98"/>
      <c r="F623" s="95"/>
      <c r="G623" s="27"/>
      <c r="H623" s="105"/>
      <c r="I623" s="111">
        <f>IF(Mat_Info[[#This Row],[MOTIF]]="",0,Mat_Info[[#This Row],[MONTANT HTVA REALISE]])</f>
        <v>0</v>
      </c>
      <c r="J623" s="32"/>
      <c r="L623" s="55">
        <f t="shared" si="10"/>
        <v>0</v>
      </c>
    </row>
    <row r="624" spans="1:12" ht="15.75" thickBot="1">
      <c r="A624" s="204" t="str">
        <f>IF(ISBLANK(Mat_Info[[#This Row],[DATE]]),"",ROW(Mat_Info[[#This Row],[NUM]])-ROW($A$19))</f>
        <v/>
      </c>
      <c r="B624" s="33"/>
      <c r="C624" s="98"/>
      <c r="D624" s="99"/>
      <c r="E624" s="98"/>
      <c r="F624" s="95"/>
      <c r="G624" s="27"/>
      <c r="H624" s="105"/>
      <c r="I624" s="111">
        <f>IF(Mat_Info[[#This Row],[MOTIF]]="",0,Mat_Info[[#This Row],[MONTANT HTVA REALISE]])</f>
        <v>0</v>
      </c>
      <c r="J624" s="32"/>
      <c r="L624" s="55">
        <f t="shared" si="10"/>
        <v>0</v>
      </c>
    </row>
    <row r="625" spans="1:12" ht="15.75" thickBot="1">
      <c r="A625" s="204" t="str">
        <f>IF(ISBLANK(Mat_Info[[#This Row],[DATE]]),"",ROW(Mat_Info[[#This Row],[NUM]])-ROW($A$19))</f>
        <v/>
      </c>
      <c r="B625" s="33"/>
      <c r="C625" s="98"/>
      <c r="D625" s="99"/>
      <c r="E625" s="98"/>
      <c r="F625" s="95"/>
      <c r="G625" s="27"/>
      <c r="H625" s="105"/>
      <c r="I625" s="111">
        <f>IF(Mat_Info[[#This Row],[MOTIF]]="",0,Mat_Info[[#This Row],[MONTANT HTVA REALISE]])</f>
        <v>0</v>
      </c>
      <c r="J625" s="32"/>
      <c r="L625" s="55">
        <f t="shared" si="10"/>
        <v>0</v>
      </c>
    </row>
    <row r="626" spans="1:12" ht="15.75" thickBot="1">
      <c r="A626" s="204" t="str">
        <f>IF(ISBLANK(Mat_Info[[#This Row],[DATE]]),"",ROW(Mat_Info[[#This Row],[NUM]])-ROW($A$19))</f>
        <v/>
      </c>
      <c r="B626" s="33"/>
      <c r="C626" s="98"/>
      <c r="D626" s="99"/>
      <c r="E626" s="98"/>
      <c r="F626" s="95"/>
      <c r="G626" s="27"/>
      <c r="H626" s="105"/>
      <c r="I626" s="111">
        <f>IF(Mat_Info[[#This Row],[MOTIF]]="",0,Mat_Info[[#This Row],[MONTANT HTVA REALISE]])</f>
        <v>0</v>
      </c>
      <c r="J626" s="32"/>
      <c r="L626" s="55">
        <f t="shared" si="10"/>
        <v>0</v>
      </c>
    </row>
    <row r="627" spans="1:12" ht="15.75" thickBot="1">
      <c r="A627" s="204" t="str">
        <f>IF(ISBLANK(Mat_Info[[#This Row],[DATE]]),"",ROW(Mat_Info[[#This Row],[NUM]])-ROW($A$19))</f>
        <v/>
      </c>
      <c r="B627" s="33"/>
      <c r="C627" s="98"/>
      <c r="D627" s="99"/>
      <c r="E627" s="98"/>
      <c r="F627" s="95"/>
      <c r="G627" s="27"/>
      <c r="H627" s="105"/>
      <c r="I627" s="111">
        <f>IF(Mat_Info[[#This Row],[MOTIF]]="",0,Mat_Info[[#This Row],[MONTANT HTVA REALISE]])</f>
        <v>0</v>
      </c>
      <c r="J627" s="32"/>
      <c r="L627" s="55">
        <f t="shared" si="10"/>
        <v>0</v>
      </c>
    </row>
    <row r="628" spans="1:12" ht="15.75" thickBot="1">
      <c r="A628" s="204" t="str">
        <f>IF(ISBLANK(Mat_Info[[#This Row],[DATE]]),"",ROW(Mat_Info[[#This Row],[NUM]])-ROW($A$19))</f>
        <v/>
      </c>
      <c r="B628" s="33"/>
      <c r="C628" s="98"/>
      <c r="D628" s="99"/>
      <c r="E628" s="98"/>
      <c r="F628" s="95"/>
      <c r="G628" s="27"/>
      <c r="H628" s="105"/>
      <c r="I628" s="111">
        <f>IF(Mat_Info[[#This Row],[MOTIF]]="",0,Mat_Info[[#This Row],[MONTANT HTVA REALISE]])</f>
        <v>0</v>
      </c>
      <c r="J628" s="32"/>
      <c r="L628" s="55">
        <f t="shared" si="10"/>
        <v>0</v>
      </c>
    </row>
    <row r="629" spans="1:12" ht="15.75" thickBot="1">
      <c r="A629" s="204" t="str">
        <f>IF(ISBLANK(Mat_Info[[#This Row],[DATE]]),"",ROW(Mat_Info[[#This Row],[NUM]])-ROW($A$19))</f>
        <v/>
      </c>
      <c r="B629" s="33"/>
      <c r="C629" s="98"/>
      <c r="D629" s="99"/>
      <c r="E629" s="98"/>
      <c r="F629" s="95"/>
      <c r="G629" s="27"/>
      <c r="H629" s="105"/>
      <c r="I629" s="111">
        <f>IF(Mat_Info[[#This Row],[MOTIF]]="",0,Mat_Info[[#This Row],[MONTANT HTVA REALISE]])</f>
        <v>0</v>
      </c>
      <c r="J629" s="32"/>
      <c r="L629" s="55">
        <f t="shared" si="10"/>
        <v>0</v>
      </c>
    </row>
    <row r="630" spans="1:12" ht="15.75" thickBot="1">
      <c r="A630" s="204" t="str">
        <f>IF(ISBLANK(Mat_Info[[#This Row],[DATE]]),"",ROW(Mat_Info[[#This Row],[NUM]])-ROW($A$19))</f>
        <v/>
      </c>
      <c r="B630" s="33"/>
      <c r="C630" s="98"/>
      <c r="D630" s="99"/>
      <c r="E630" s="98"/>
      <c r="F630" s="95"/>
      <c r="G630" s="27"/>
      <c r="H630" s="105"/>
      <c r="I630" s="111">
        <f>IF(Mat_Info[[#This Row],[MOTIF]]="",0,Mat_Info[[#This Row],[MONTANT HTVA REALISE]])</f>
        <v>0</v>
      </c>
      <c r="J630" s="32"/>
      <c r="L630" s="55">
        <f t="shared" si="10"/>
        <v>0</v>
      </c>
    </row>
    <row r="631" spans="1:12" ht="15.75" thickBot="1">
      <c r="A631" s="204" t="str">
        <f>IF(ISBLANK(Mat_Info[[#This Row],[DATE]]),"",ROW(Mat_Info[[#This Row],[NUM]])-ROW($A$19))</f>
        <v/>
      </c>
      <c r="B631" s="33"/>
      <c r="C631" s="98"/>
      <c r="D631" s="99"/>
      <c r="E631" s="98"/>
      <c r="F631" s="95"/>
      <c r="G631" s="27"/>
      <c r="H631" s="105"/>
      <c r="I631" s="111">
        <f>IF(Mat_Info[[#This Row],[MOTIF]]="",0,Mat_Info[[#This Row],[MONTANT HTVA REALISE]])</f>
        <v>0</v>
      </c>
      <c r="J631" s="32"/>
      <c r="L631" s="55">
        <f t="shared" si="10"/>
        <v>0</v>
      </c>
    </row>
    <row r="632" spans="1:12" ht="15.75" thickBot="1">
      <c r="A632" s="204" t="str">
        <f>IF(ISBLANK(Mat_Info[[#This Row],[DATE]]),"",ROW(Mat_Info[[#This Row],[NUM]])-ROW($A$19))</f>
        <v/>
      </c>
      <c r="B632" s="33"/>
      <c r="C632" s="98"/>
      <c r="D632" s="99"/>
      <c r="E632" s="98"/>
      <c r="F632" s="95"/>
      <c r="G632" s="27"/>
      <c r="H632" s="105"/>
      <c r="I632" s="111">
        <f>IF(Mat_Info[[#This Row],[MOTIF]]="",0,Mat_Info[[#This Row],[MONTANT HTVA REALISE]])</f>
        <v>0</v>
      </c>
      <c r="J632" s="32"/>
      <c r="L632" s="55">
        <f t="shared" si="10"/>
        <v>0</v>
      </c>
    </row>
    <row r="633" spans="1:12" ht="15.75" thickBot="1">
      <c r="A633" s="204" t="str">
        <f>IF(ISBLANK(Mat_Info[[#This Row],[DATE]]),"",ROW(Mat_Info[[#This Row],[NUM]])-ROW($A$19))</f>
        <v/>
      </c>
      <c r="B633" s="33"/>
      <c r="C633" s="98"/>
      <c r="D633" s="99"/>
      <c r="E633" s="98"/>
      <c r="F633" s="95"/>
      <c r="G633" s="27"/>
      <c r="H633" s="105"/>
      <c r="I633" s="111">
        <f>IF(Mat_Info[[#This Row],[MOTIF]]="",0,Mat_Info[[#This Row],[MONTANT HTVA REALISE]])</f>
        <v>0</v>
      </c>
      <c r="J633" s="32"/>
      <c r="L633" s="55">
        <f t="shared" si="10"/>
        <v>0</v>
      </c>
    </row>
    <row r="634" spans="1:12" ht="15.75" thickBot="1">
      <c r="A634" s="204" t="str">
        <f>IF(ISBLANK(Mat_Info[[#This Row],[DATE]]),"",ROW(Mat_Info[[#This Row],[NUM]])-ROW($A$19))</f>
        <v/>
      </c>
      <c r="B634" s="33"/>
      <c r="C634" s="98"/>
      <c r="D634" s="99"/>
      <c r="E634" s="98"/>
      <c r="F634" s="95"/>
      <c r="G634" s="27"/>
      <c r="H634" s="105"/>
      <c r="I634" s="111">
        <f>IF(Mat_Info[[#This Row],[MOTIF]]="",0,Mat_Info[[#This Row],[MONTANT HTVA REALISE]])</f>
        <v>0</v>
      </c>
      <c r="J634" s="32"/>
      <c r="L634" s="55">
        <f t="shared" si="10"/>
        <v>0</v>
      </c>
    </row>
    <row r="635" spans="1:12" ht="15.75" thickBot="1">
      <c r="A635" s="204" t="str">
        <f>IF(ISBLANK(Mat_Info[[#This Row],[DATE]]),"",ROW(Mat_Info[[#This Row],[NUM]])-ROW($A$19))</f>
        <v/>
      </c>
      <c r="B635" s="33"/>
      <c r="C635" s="98"/>
      <c r="D635" s="99"/>
      <c r="E635" s="98"/>
      <c r="F635" s="95"/>
      <c r="G635" s="27"/>
      <c r="H635" s="105"/>
      <c r="I635" s="111">
        <f>IF(Mat_Info[[#This Row],[MOTIF]]="",0,Mat_Info[[#This Row],[MONTANT HTVA REALISE]])</f>
        <v>0</v>
      </c>
      <c r="J635" s="32"/>
      <c r="L635" s="55">
        <f t="shared" si="10"/>
        <v>0</v>
      </c>
    </row>
    <row r="636" spans="1:12" ht="15.75" thickBot="1">
      <c r="A636" s="204" t="str">
        <f>IF(ISBLANK(Mat_Info[[#This Row],[DATE]]),"",ROW(Mat_Info[[#This Row],[NUM]])-ROW($A$19))</f>
        <v/>
      </c>
      <c r="B636" s="33"/>
      <c r="C636" s="98"/>
      <c r="D636" s="99"/>
      <c r="E636" s="98"/>
      <c r="F636" s="95"/>
      <c r="G636" s="27"/>
      <c r="H636" s="105"/>
      <c r="I636" s="111">
        <f>IF(Mat_Info[[#This Row],[MOTIF]]="",0,Mat_Info[[#This Row],[MONTANT HTVA REALISE]])</f>
        <v>0</v>
      </c>
      <c r="J636" s="32"/>
      <c r="L636" s="55">
        <f t="shared" si="10"/>
        <v>0</v>
      </c>
    </row>
    <row r="637" spans="1:12" ht="15.75" thickBot="1">
      <c r="A637" s="204" t="str">
        <f>IF(ISBLANK(Mat_Info[[#This Row],[DATE]]),"",ROW(Mat_Info[[#This Row],[NUM]])-ROW($A$19))</f>
        <v/>
      </c>
      <c r="B637" s="33"/>
      <c r="C637" s="98"/>
      <c r="D637" s="99"/>
      <c r="E637" s="98"/>
      <c r="F637" s="95"/>
      <c r="G637" s="27"/>
      <c r="H637" s="105"/>
      <c r="I637" s="111">
        <f>IF(Mat_Info[[#This Row],[MOTIF]]="",0,Mat_Info[[#This Row],[MONTANT HTVA REALISE]])</f>
        <v>0</v>
      </c>
      <c r="J637" s="32"/>
      <c r="L637" s="55">
        <f t="shared" si="10"/>
        <v>0</v>
      </c>
    </row>
    <row r="638" spans="1:12" ht="15.75" thickBot="1">
      <c r="A638" s="204" t="str">
        <f>IF(ISBLANK(Mat_Info[[#This Row],[DATE]]),"",ROW(Mat_Info[[#This Row],[NUM]])-ROW($A$19))</f>
        <v/>
      </c>
      <c r="B638" s="33"/>
      <c r="C638" s="98"/>
      <c r="D638" s="99"/>
      <c r="E638" s="98"/>
      <c r="F638" s="95"/>
      <c r="G638" s="27"/>
      <c r="H638" s="105"/>
      <c r="I638" s="111">
        <f>IF(Mat_Info[[#This Row],[MOTIF]]="",0,Mat_Info[[#This Row],[MONTANT HTVA REALISE]])</f>
        <v>0</v>
      </c>
      <c r="J638" s="32"/>
      <c r="L638" s="55">
        <f t="shared" si="10"/>
        <v>0</v>
      </c>
    </row>
    <row r="639" spans="1:12" ht="15.75" thickBot="1">
      <c r="A639" s="204" t="str">
        <f>IF(ISBLANK(Mat_Info[[#This Row],[DATE]]),"",ROW(Mat_Info[[#This Row],[NUM]])-ROW($A$19))</f>
        <v/>
      </c>
      <c r="B639" s="33"/>
      <c r="C639" s="98"/>
      <c r="D639" s="99"/>
      <c r="E639" s="98"/>
      <c r="F639" s="95"/>
      <c r="G639" s="27"/>
      <c r="H639" s="105"/>
      <c r="I639" s="111">
        <f>IF(Mat_Info[[#This Row],[MOTIF]]="",0,Mat_Info[[#This Row],[MONTANT HTVA REALISE]])</f>
        <v>0</v>
      </c>
      <c r="J639" s="32"/>
      <c r="L639" s="55">
        <f t="shared" si="10"/>
        <v>0</v>
      </c>
    </row>
    <row r="640" spans="1:12" ht="15.75" thickBot="1">
      <c r="A640" s="204" t="str">
        <f>IF(ISBLANK(Mat_Info[[#This Row],[DATE]]),"",ROW(Mat_Info[[#This Row],[NUM]])-ROW($A$19))</f>
        <v/>
      </c>
      <c r="B640" s="33"/>
      <c r="C640" s="98"/>
      <c r="D640" s="99"/>
      <c r="E640" s="98"/>
      <c r="F640" s="95"/>
      <c r="G640" s="27"/>
      <c r="H640" s="105"/>
      <c r="I640" s="111">
        <f>IF(Mat_Info[[#This Row],[MOTIF]]="",0,Mat_Info[[#This Row],[MONTANT HTVA REALISE]])</f>
        <v>0</v>
      </c>
      <c r="J640" s="32"/>
      <c r="L640" s="55">
        <f t="shared" si="10"/>
        <v>0</v>
      </c>
    </row>
    <row r="641" spans="1:12" ht="15.75" thickBot="1">
      <c r="A641" s="204" t="str">
        <f>IF(ISBLANK(Mat_Info[[#This Row],[DATE]]),"",ROW(Mat_Info[[#This Row],[NUM]])-ROW($A$19))</f>
        <v/>
      </c>
      <c r="B641" s="33"/>
      <c r="C641" s="98"/>
      <c r="D641" s="99"/>
      <c r="E641" s="98"/>
      <c r="F641" s="95"/>
      <c r="G641" s="27"/>
      <c r="H641" s="105"/>
      <c r="I641" s="111">
        <f>IF(Mat_Info[[#This Row],[MOTIF]]="",0,Mat_Info[[#This Row],[MONTANT HTVA REALISE]])</f>
        <v>0</v>
      </c>
      <c r="J641" s="32"/>
      <c r="L641" s="55">
        <f t="shared" si="10"/>
        <v>0</v>
      </c>
    </row>
    <row r="642" spans="1:12" ht="15.75" thickBot="1">
      <c r="A642" s="204" t="str">
        <f>IF(ISBLANK(Mat_Info[[#This Row],[DATE]]),"",ROW(Mat_Info[[#This Row],[NUM]])-ROW($A$19))</f>
        <v/>
      </c>
      <c r="B642" s="33"/>
      <c r="C642" s="98"/>
      <c r="D642" s="99"/>
      <c r="E642" s="98"/>
      <c r="F642" s="95"/>
      <c r="G642" s="27"/>
      <c r="H642" s="105"/>
      <c r="I642" s="111">
        <f>IF(Mat_Info[[#This Row],[MOTIF]]="",0,Mat_Info[[#This Row],[MONTANT HTVA REALISE]])</f>
        <v>0</v>
      </c>
      <c r="J642" s="32"/>
      <c r="L642" s="55">
        <f t="shared" si="10"/>
        <v>0</v>
      </c>
    </row>
    <row r="643" spans="1:12" ht="15.75" thickBot="1">
      <c r="A643" s="204" t="str">
        <f>IF(ISBLANK(Mat_Info[[#This Row],[DATE]]),"",ROW(Mat_Info[[#This Row],[NUM]])-ROW($A$19))</f>
        <v/>
      </c>
      <c r="B643" s="33"/>
      <c r="C643" s="98"/>
      <c r="D643" s="99"/>
      <c r="E643" s="98"/>
      <c r="F643" s="95"/>
      <c r="G643" s="27"/>
      <c r="H643" s="105"/>
      <c r="I643" s="111">
        <f>IF(Mat_Info[[#This Row],[MOTIF]]="",0,Mat_Info[[#This Row],[MONTANT HTVA REALISE]])</f>
        <v>0</v>
      </c>
      <c r="J643" s="32"/>
      <c r="L643" s="55">
        <f t="shared" si="10"/>
        <v>0</v>
      </c>
    </row>
    <row r="644" spans="1:12" ht="15.75" thickBot="1">
      <c r="A644" s="204" t="str">
        <f>IF(ISBLANK(Mat_Info[[#This Row],[DATE]]),"",ROW(Mat_Info[[#This Row],[NUM]])-ROW($A$19))</f>
        <v/>
      </c>
      <c r="B644" s="33"/>
      <c r="C644" s="98"/>
      <c r="D644" s="99"/>
      <c r="E644" s="98"/>
      <c r="F644" s="95"/>
      <c r="G644" s="27"/>
      <c r="H644" s="105"/>
      <c r="I644" s="111">
        <f>IF(Mat_Info[[#This Row],[MOTIF]]="",0,Mat_Info[[#This Row],[MONTANT HTVA REALISE]])</f>
        <v>0</v>
      </c>
      <c r="J644" s="32"/>
      <c r="L644" s="55">
        <f t="shared" si="10"/>
        <v>0</v>
      </c>
    </row>
    <row r="645" spans="1:12" ht="15.75" thickBot="1">
      <c r="A645" s="204" t="str">
        <f>IF(ISBLANK(Mat_Info[[#This Row],[DATE]]),"",ROW(Mat_Info[[#This Row],[NUM]])-ROW($A$19))</f>
        <v/>
      </c>
      <c r="B645" s="33"/>
      <c r="C645" s="98"/>
      <c r="D645" s="99"/>
      <c r="E645" s="98"/>
      <c r="F645" s="95"/>
      <c r="G645" s="27"/>
      <c r="H645" s="105"/>
      <c r="I645" s="111">
        <f>IF(Mat_Info[[#This Row],[MOTIF]]="",0,Mat_Info[[#This Row],[MONTANT HTVA REALISE]])</f>
        <v>0</v>
      </c>
      <c r="J645" s="32"/>
      <c r="L645" s="55">
        <f t="shared" si="10"/>
        <v>0</v>
      </c>
    </row>
    <row r="646" spans="1:12" ht="15.75" thickBot="1">
      <c r="A646" s="204" t="str">
        <f>IF(ISBLANK(Mat_Info[[#This Row],[DATE]]),"",ROW(Mat_Info[[#This Row],[NUM]])-ROW($A$19))</f>
        <v/>
      </c>
      <c r="B646" s="33"/>
      <c r="C646" s="98"/>
      <c r="D646" s="99"/>
      <c r="E646" s="98"/>
      <c r="F646" s="95"/>
      <c r="G646" s="27"/>
      <c r="H646" s="105"/>
      <c r="I646" s="111">
        <f>IF(Mat_Info[[#This Row],[MOTIF]]="",0,Mat_Info[[#This Row],[MONTANT HTVA REALISE]])</f>
        <v>0</v>
      </c>
      <c r="J646" s="32"/>
      <c r="L646" s="55">
        <f t="shared" si="10"/>
        <v>0</v>
      </c>
    </row>
    <row r="647" spans="1:12" ht="15.75" thickBot="1">
      <c r="A647" s="204" t="str">
        <f>IF(ISBLANK(Mat_Info[[#This Row],[DATE]]),"",ROW(Mat_Info[[#This Row],[NUM]])-ROW($A$19))</f>
        <v/>
      </c>
      <c r="B647" s="33"/>
      <c r="C647" s="98"/>
      <c r="D647" s="99"/>
      <c r="E647" s="98"/>
      <c r="F647" s="95"/>
      <c r="G647" s="27"/>
      <c r="H647" s="105"/>
      <c r="I647" s="111">
        <f>IF(Mat_Info[[#This Row],[MOTIF]]="",0,Mat_Info[[#This Row],[MONTANT HTVA REALISE]])</f>
        <v>0</v>
      </c>
      <c r="J647" s="32"/>
      <c r="L647" s="55">
        <f t="shared" si="10"/>
        <v>0</v>
      </c>
    </row>
    <row r="648" spans="1:12" ht="15.75" thickBot="1">
      <c r="A648" s="204" t="str">
        <f>IF(ISBLANK(Mat_Info[[#This Row],[DATE]]),"",ROW(Mat_Info[[#This Row],[NUM]])-ROW($A$19))</f>
        <v/>
      </c>
      <c r="B648" s="33"/>
      <c r="C648" s="98"/>
      <c r="D648" s="99"/>
      <c r="E648" s="98"/>
      <c r="F648" s="95"/>
      <c r="G648" s="27"/>
      <c r="H648" s="105"/>
      <c r="I648" s="111">
        <f>IF(Mat_Info[[#This Row],[MOTIF]]="",0,Mat_Info[[#This Row],[MONTANT HTVA REALISE]])</f>
        <v>0</v>
      </c>
      <c r="J648" s="32"/>
      <c r="L648" s="55">
        <f t="shared" si="10"/>
        <v>0</v>
      </c>
    </row>
    <row r="649" spans="1:12" ht="15.75" thickBot="1">
      <c r="A649" s="204" t="str">
        <f>IF(ISBLANK(Mat_Info[[#This Row],[DATE]]),"",ROW(Mat_Info[[#This Row],[NUM]])-ROW($A$19))</f>
        <v/>
      </c>
      <c r="B649" s="33"/>
      <c r="C649" s="98"/>
      <c r="D649" s="99"/>
      <c r="E649" s="98"/>
      <c r="F649" s="95"/>
      <c r="G649" s="27"/>
      <c r="H649" s="105"/>
      <c r="I649" s="111">
        <f>IF(Mat_Info[[#This Row],[MOTIF]]="",0,Mat_Info[[#This Row],[MONTANT HTVA REALISE]])</f>
        <v>0</v>
      </c>
      <c r="J649" s="32"/>
      <c r="L649" s="55">
        <f t="shared" si="10"/>
        <v>0</v>
      </c>
    </row>
    <row r="650" spans="1:12" ht="15.75" thickBot="1">
      <c r="A650" s="204" t="str">
        <f>IF(ISBLANK(Mat_Info[[#This Row],[DATE]]),"",ROW(Mat_Info[[#This Row],[NUM]])-ROW($A$19))</f>
        <v/>
      </c>
      <c r="B650" s="33"/>
      <c r="C650" s="98"/>
      <c r="D650" s="99"/>
      <c r="E650" s="98"/>
      <c r="F650" s="95"/>
      <c r="G650" s="27"/>
      <c r="H650" s="105"/>
      <c r="I650" s="111">
        <f>IF(Mat_Info[[#This Row],[MOTIF]]="",0,Mat_Info[[#This Row],[MONTANT HTVA REALISE]])</f>
        <v>0</v>
      </c>
      <c r="J650" s="32"/>
      <c r="L650" s="55">
        <f t="shared" si="10"/>
        <v>0</v>
      </c>
    </row>
    <row r="651" spans="1:12" ht="15.75" thickBot="1">
      <c r="A651" s="204" t="str">
        <f>IF(ISBLANK(Mat_Info[[#This Row],[DATE]]),"",ROW(Mat_Info[[#This Row],[NUM]])-ROW($A$19))</f>
        <v/>
      </c>
      <c r="B651" s="33"/>
      <c r="C651" s="98"/>
      <c r="D651" s="99"/>
      <c r="E651" s="98"/>
      <c r="F651" s="95"/>
      <c r="G651" s="27"/>
      <c r="H651" s="105"/>
      <c r="I651" s="111">
        <f>IF(Mat_Info[[#This Row],[MOTIF]]="",0,Mat_Info[[#This Row],[MONTANT HTVA REALISE]])</f>
        <v>0</v>
      </c>
      <c r="J651" s="32"/>
      <c r="L651" s="55">
        <f t="shared" si="10"/>
        <v>0</v>
      </c>
    </row>
    <row r="652" spans="1:12" ht="15.75" thickBot="1">
      <c r="A652" s="204" t="str">
        <f>IF(ISBLANK(Mat_Info[[#This Row],[DATE]]),"",ROW(Mat_Info[[#This Row],[NUM]])-ROW($A$19))</f>
        <v/>
      </c>
      <c r="B652" s="33"/>
      <c r="C652" s="98"/>
      <c r="D652" s="99"/>
      <c r="E652" s="98"/>
      <c r="F652" s="95"/>
      <c r="G652" s="27"/>
      <c r="H652" s="105"/>
      <c r="I652" s="111">
        <f>IF(Mat_Info[[#This Row],[MOTIF]]="",0,Mat_Info[[#This Row],[MONTANT HTVA REALISE]])</f>
        <v>0</v>
      </c>
      <c r="J652" s="32"/>
      <c r="L652" s="55">
        <f t="shared" si="10"/>
        <v>0</v>
      </c>
    </row>
    <row r="653" spans="1:12" ht="15.75" thickBot="1">
      <c r="A653" s="204" t="str">
        <f>IF(ISBLANK(Mat_Info[[#This Row],[DATE]]),"",ROW(Mat_Info[[#This Row],[NUM]])-ROW($A$19))</f>
        <v/>
      </c>
      <c r="B653" s="33"/>
      <c r="C653" s="98"/>
      <c r="D653" s="99"/>
      <c r="E653" s="98"/>
      <c r="F653" s="95"/>
      <c r="G653" s="27"/>
      <c r="H653" s="105"/>
      <c r="I653" s="111">
        <f>IF(Mat_Info[[#This Row],[MOTIF]]="",0,Mat_Info[[#This Row],[MONTANT HTVA REALISE]])</f>
        <v>0</v>
      </c>
      <c r="J653" s="32"/>
      <c r="L653" s="55">
        <f t="shared" si="10"/>
        <v>0</v>
      </c>
    </row>
    <row r="654" spans="1:12" ht="15.75" thickBot="1">
      <c r="A654" s="204" t="str">
        <f>IF(ISBLANK(Mat_Info[[#This Row],[DATE]]),"",ROW(Mat_Info[[#This Row],[NUM]])-ROW($A$19))</f>
        <v/>
      </c>
      <c r="B654" s="33"/>
      <c r="C654" s="98"/>
      <c r="D654" s="99"/>
      <c r="E654" s="98"/>
      <c r="F654" s="95"/>
      <c r="G654" s="27"/>
      <c r="H654" s="105"/>
      <c r="I654" s="111">
        <f>IF(Mat_Info[[#This Row],[MOTIF]]="",0,Mat_Info[[#This Row],[MONTANT HTVA REALISE]])</f>
        <v>0</v>
      </c>
      <c r="J654" s="32"/>
      <c r="L654" s="55">
        <f t="shared" si="10"/>
        <v>0</v>
      </c>
    </row>
    <row r="655" spans="1:12" ht="15.75" thickBot="1">
      <c r="A655" s="204" t="str">
        <f>IF(ISBLANK(Mat_Info[[#This Row],[DATE]]),"",ROW(Mat_Info[[#This Row],[NUM]])-ROW($A$19))</f>
        <v/>
      </c>
      <c r="B655" s="33"/>
      <c r="C655" s="98"/>
      <c r="D655" s="99"/>
      <c r="E655" s="98"/>
      <c r="F655" s="95"/>
      <c r="G655" s="27"/>
      <c r="H655" s="105"/>
      <c r="I655" s="111">
        <f>IF(Mat_Info[[#This Row],[MOTIF]]="",0,Mat_Info[[#This Row],[MONTANT HTVA REALISE]])</f>
        <v>0</v>
      </c>
      <c r="J655" s="32"/>
      <c r="L655" s="55">
        <f t="shared" si="10"/>
        <v>0</v>
      </c>
    </row>
    <row r="656" spans="1:12" ht="15.75" thickBot="1">
      <c r="A656" s="204" t="str">
        <f>IF(ISBLANK(Mat_Info[[#This Row],[DATE]]),"",ROW(Mat_Info[[#This Row],[NUM]])-ROW($A$19))</f>
        <v/>
      </c>
      <c r="B656" s="33"/>
      <c r="C656" s="98"/>
      <c r="D656" s="99"/>
      <c r="E656" s="98"/>
      <c r="F656" s="95"/>
      <c r="G656" s="27"/>
      <c r="H656" s="105"/>
      <c r="I656" s="111">
        <f>IF(Mat_Info[[#This Row],[MOTIF]]="",0,Mat_Info[[#This Row],[MONTANT HTVA REALISE]])</f>
        <v>0</v>
      </c>
      <c r="J656" s="32"/>
      <c r="L656" s="55">
        <f t="shared" si="10"/>
        <v>0</v>
      </c>
    </row>
    <row r="657" spans="1:12" ht="15.75" thickBot="1">
      <c r="A657" s="204" t="str">
        <f>IF(ISBLANK(Mat_Info[[#This Row],[DATE]]),"",ROW(Mat_Info[[#This Row],[NUM]])-ROW($A$19))</f>
        <v/>
      </c>
      <c r="B657" s="33"/>
      <c r="C657" s="98"/>
      <c r="D657" s="99"/>
      <c r="E657" s="98"/>
      <c r="F657" s="95"/>
      <c r="G657" s="27"/>
      <c r="H657" s="105"/>
      <c r="I657" s="111">
        <f>IF(Mat_Info[[#This Row],[MOTIF]]="",0,Mat_Info[[#This Row],[MONTANT HTVA REALISE]])</f>
        <v>0</v>
      </c>
      <c r="J657" s="32"/>
      <c r="L657" s="55">
        <f t="shared" si="10"/>
        <v>0</v>
      </c>
    </row>
    <row r="658" spans="1:12" ht="15.75" thickBot="1">
      <c r="A658" s="204" t="str">
        <f>IF(ISBLANK(Mat_Info[[#This Row],[DATE]]),"",ROW(Mat_Info[[#This Row],[NUM]])-ROW($A$19))</f>
        <v/>
      </c>
      <c r="B658" s="33"/>
      <c r="C658" s="98"/>
      <c r="D658" s="99"/>
      <c r="E658" s="98"/>
      <c r="F658" s="95"/>
      <c r="G658" s="27"/>
      <c r="H658" s="105"/>
      <c r="I658" s="111">
        <f>IF(Mat_Info[[#This Row],[MOTIF]]="",0,Mat_Info[[#This Row],[MONTANT HTVA REALISE]])</f>
        <v>0</v>
      </c>
      <c r="J658" s="32"/>
      <c r="L658" s="55">
        <f t="shared" si="10"/>
        <v>0</v>
      </c>
    </row>
    <row r="659" spans="1:12">
      <c r="G659" s="27"/>
    </row>
    <row r="660" spans="1:12">
      <c r="G660" s="27"/>
    </row>
  </sheetData>
  <sheetProtection algorithmName="SHA-512" hashValue="8E9GpNl82YQS4GUs5BR37JPQwpzBhk13WMsLdoebj8xDflHoPqMiBvxj1PZ/MKmTbZvP1qhq2iWcby3QSBmHtg==" saltValue="xRyxbxWqPu5SYgCy7FGBVQ==" spinCount="100000" sheet="1" objects="1" scenarios="1" insertHyperlinks="0"/>
  <mergeCells count="11">
    <mergeCell ref="H14:J14"/>
    <mergeCell ref="D2:F2"/>
    <mergeCell ref="D4:F4"/>
    <mergeCell ref="D6:F6"/>
    <mergeCell ref="A9:J9"/>
    <mergeCell ref="A11:I11"/>
    <mergeCell ref="B14:B15"/>
    <mergeCell ref="C14:C15"/>
    <mergeCell ref="D14:D15"/>
    <mergeCell ref="E14:E15"/>
    <mergeCell ref="F14:F15"/>
  </mergeCells>
  <conditionalFormatting sqref="A20:I658">
    <cfRule type="notContainsBlanks" dxfId="24" priority="8">
      <formula>LEN(TRIM(A20))&gt;0</formula>
    </cfRule>
  </conditionalFormatting>
  <conditionalFormatting sqref="D6">
    <cfRule type="notContainsBlanks" dxfId="23" priority="5">
      <formula>LEN(TRIM(D6))&gt;0</formula>
    </cfRule>
  </conditionalFormatting>
  <conditionalFormatting sqref="D2">
    <cfRule type="notContainsBlanks" dxfId="22" priority="2">
      <formula>LEN(TRIM(D2))&gt;0</formula>
    </cfRule>
  </conditionalFormatting>
  <conditionalFormatting sqref="D4">
    <cfRule type="notContainsBlanks" dxfId="21" priority="1">
      <formula>LEN(TRIM(D4))&gt;0</formula>
    </cfRule>
  </conditionalFormatting>
  <pageMargins left="0.7" right="0.7" top="0.75" bottom="0.75" header="0.3" footer="0.3"/>
  <pageSetup paperSize="9" orientation="portrait" r:id="rId1"/>
  <ignoredErrors>
    <ignoredError sqref="I19" calculatedColumn="1"/>
  </ignoredErrors>
  <legacyDrawing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6C71D44F-2A14-4864-8C16-5D6449E669F2}">
          <x14:formula1>
            <xm:f>RESSOURCE!$B$3:$B$17</xm:f>
          </x14:formula1>
          <xm:sqref>H20:H658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1072C0-573E-4A0C-BE5F-8B90497BDB98}">
  <sheetPr codeName="Feuil12">
    <tabColor rgb="FF00B0F0"/>
    <pageSetUpPr fitToPage="1"/>
  </sheetPr>
  <dimension ref="A2:N160"/>
  <sheetViews>
    <sheetView zoomScale="80" zoomScaleNormal="80" workbookViewId="0">
      <pane xSplit="2" ySplit="8" topLeftCell="C9" activePane="bottomRight" state="frozen"/>
      <selection pane="topRight" activeCell="C1" sqref="C1"/>
      <selection pane="bottomLeft" activeCell="A9" sqref="A9"/>
      <selection pane="bottomRight" activeCell="K33" sqref="K33"/>
    </sheetView>
  </sheetViews>
  <sheetFormatPr baseColWidth="10" defaultColWidth="10.625" defaultRowHeight="15"/>
  <cols>
    <col min="1" max="1" width="2.875" style="9" customWidth="1"/>
    <col min="2" max="2" width="34.25" style="9" customWidth="1"/>
    <col min="3" max="3" width="1" style="9" customWidth="1"/>
    <col min="4" max="4" width="17.125" style="9" customWidth="1"/>
    <col min="5" max="5" width="20.25" style="9" customWidth="1"/>
    <col min="6" max="6" width="18" style="79" customWidth="1"/>
    <col min="7" max="7" width="17.125" style="80" customWidth="1"/>
    <col min="8" max="8" width="1" style="9" customWidth="1"/>
    <col min="9" max="9" width="17.625" style="9" customWidth="1"/>
    <col min="10" max="10" width="17.875" style="9" customWidth="1"/>
    <col min="11" max="11" width="17.375" style="79" customWidth="1"/>
    <col min="12" max="12" width="18.5" style="81" customWidth="1"/>
    <col min="13" max="13" width="17" style="9" customWidth="1"/>
    <col min="14" max="16384" width="10.625" style="9"/>
  </cols>
  <sheetData>
    <row r="2" spans="2:14" ht="18.75">
      <c r="B2" s="68"/>
      <c r="D2" s="69"/>
      <c r="E2" s="70"/>
      <c r="F2" s="71"/>
      <c r="G2" s="72"/>
      <c r="I2" s="70"/>
      <c r="J2" s="70"/>
      <c r="K2" s="71"/>
      <c r="L2" s="73"/>
    </row>
    <row r="3" spans="2:14" ht="18.75">
      <c r="B3" s="233" t="s">
        <v>26</v>
      </c>
      <c r="C3" s="233"/>
      <c r="D3" s="233"/>
      <c r="E3" s="233"/>
      <c r="F3" s="233"/>
      <c r="G3" s="233"/>
      <c r="H3" s="233"/>
      <c r="I3" s="233"/>
      <c r="J3" s="233"/>
      <c r="K3" s="233"/>
      <c r="L3" s="233"/>
      <c r="M3" s="233"/>
    </row>
    <row r="4" spans="2:14">
      <c r="B4" s="68"/>
      <c r="D4" s="68"/>
      <c r="E4" s="68"/>
      <c r="F4" s="74"/>
      <c r="G4" s="75"/>
      <c r="I4" s="68"/>
      <c r="J4" s="68"/>
      <c r="K4" s="74"/>
      <c r="L4" s="76" t="s">
        <v>9</v>
      </c>
    </row>
    <row r="5" spans="2:14">
      <c r="B5" s="68"/>
      <c r="D5" s="68"/>
      <c r="E5" s="68"/>
      <c r="F5" s="74"/>
      <c r="G5" s="77"/>
      <c r="I5" s="68"/>
      <c r="J5" s="68"/>
      <c r="K5" s="74"/>
      <c r="L5" s="78"/>
    </row>
    <row r="6" spans="2:14" ht="42.75">
      <c r="B6" s="8" t="s">
        <v>27</v>
      </c>
      <c r="C6" s="129"/>
      <c r="D6" s="130" t="s">
        <v>13</v>
      </c>
      <c r="E6" s="130" t="s">
        <v>28</v>
      </c>
      <c r="F6" s="131" t="s">
        <v>29</v>
      </c>
      <c r="G6" s="132" t="s">
        <v>30</v>
      </c>
      <c r="H6" s="129"/>
      <c r="I6" s="130" t="s">
        <v>31</v>
      </c>
      <c r="J6" s="130" t="s">
        <v>32</v>
      </c>
      <c r="K6" s="131" t="s">
        <v>33</v>
      </c>
      <c r="L6" s="133" t="s">
        <v>34</v>
      </c>
      <c r="M6" s="133" t="s">
        <v>35</v>
      </c>
      <c r="N6" s="129"/>
    </row>
    <row r="7" spans="2:14">
      <c r="B7" s="134"/>
      <c r="C7" s="129"/>
      <c r="D7" s="134"/>
      <c r="E7" s="134"/>
      <c r="F7" s="135"/>
      <c r="G7" s="136"/>
      <c r="H7" s="129"/>
      <c r="I7" s="134"/>
      <c r="J7" s="134"/>
      <c r="K7" s="135"/>
      <c r="L7" s="137"/>
      <c r="M7" s="137"/>
      <c r="N7" s="129"/>
    </row>
    <row r="8" spans="2:14">
      <c r="B8" s="138" t="s">
        <v>36</v>
      </c>
      <c r="C8" s="129"/>
      <c r="D8" s="134"/>
      <c r="E8" s="134"/>
      <c r="F8" s="135"/>
      <c r="G8" s="136"/>
      <c r="H8" s="129"/>
      <c r="I8" s="134"/>
      <c r="J8" s="134"/>
      <c r="K8" s="135"/>
      <c r="L8" s="137"/>
      <c r="M8" s="137"/>
      <c r="N8" s="129"/>
    </row>
    <row r="9" spans="2:14">
      <c r="B9" s="139" t="s">
        <v>37</v>
      </c>
      <c r="C9" s="140"/>
      <c r="D9" s="141">
        <f>SUMIF(Immo_Consolidés[Affectation],$B9,Immo_Consolidés[MONTANT HTVA REALISE])</f>
        <v>0</v>
      </c>
      <c r="E9" s="142"/>
      <c r="F9" s="143">
        <f>+D9-E9</f>
        <v>0</v>
      </c>
      <c r="G9" s="144" t="str">
        <f>IF(ISERROR(D9/E9),"-",(D9/E9))</f>
        <v>-</v>
      </c>
      <c r="H9" s="140"/>
      <c r="I9" s="145">
        <f>SUMIF(Immo_Consolidés[Affectation],$B9,Immo_Consolidés[[MONTANT HTVA REJETE ]])</f>
        <v>0</v>
      </c>
      <c r="J9" s="146">
        <f>+D9-I9</f>
        <v>0</v>
      </c>
      <c r="K9" s="147">
        <f>+J9-E9</f>
        <v>0</v>
      </c>
      <c r="L9" s="148" t="str">
        <f>IF(ISERROR(J9/E9),"-",(J9/E9))</f>
        <v>-</v>
      </c>
      <c r="M9" s="148" t="str">
        <f>IF(ISERROR(I9/$D$12),"-",(I9/$D$12))</f>
        <v>-</v>
      </c>
      <c r="N9" s="129"/>
    </row>
    <row r="10" spans="2:14">
      <c r="B10" s="149" t="s">
        <v>38</v>
      </c>
      <c r="C10" s="140"/>
      <c r="D10" s="150">
        <f>SUMIF(Immo_Consolidés[Affectation],$B10,Immo_Consolidés[MONTANT HTVA REALISE])</f>
        <v>0</v>
      </c>
      <c r="E10" s="151"/>
      <c r="F10" s="152">
        <f>+D10-E10</f>
        <v>0</v>
      </c>
      <c r="G10" s="153" t="str">
        <f>IF(ISERROR(D10/E10),"-",(D10/E10))</f>
        <v>-</v>
      </c>
      <c r="H10" s="140"/>
      <c r="I10" s="154">
        <f>SUMIF(Immo_Consolidés[Affectation],$B10,Immo_Consolidés[[MONTANT HTVA REJETE ]])</f>
        <v>0</v>
      </c>
      <c r="J10" s="155">
        <f t="shared" ref="J10:J11" si="0">+D10-I10</f>
        <v>0</v>
      </c>
      <c r="K10" s="156">
        <f t="shared" ref="K10:K11" si="1">+J10-E10</f>
        <v>0</v>
      </c>
      <c r="L10" s="157" t="str">
        <f t="shared" ref="L10:L12" si="2">IF(ISERROR(J10/E10),"-",(J10/E10))</f>
        <v>-</v>
      </c>
      <c r="M10" s="157" t="str">
        <f t="shared" ref="M10:M12" si="3">IF(ISERROR(I10/$D$12),"-",(I10/$D$12))</f>
        <v>-</v>
      </c>
      <c r="N10" s="129"/>
    </row>
    <row r="11" spans="2:14">
      <c r="B11" s="149" t="s">
        <v>39</v>
      </c>
      <c r="C11" s="140"/>
      <c r="D11" s="150">
        <f>SUMIF(Immo_Consolidés[Affectation],$B11,Immo_Consolidés[MONTANT HTVA REALISE])</f>
        <v>0</v>
      </c>
      <c r="E11" s="151"/>
      <c r="F11" s="152">
        <f>+D11-E11</f>
        <v>0</v>
      </c>
      <c r="G11" s="153" t="str">
        <f>IF(ISERROR(D11/E11),"-",(D11/E11))</f>
        <v>-</v>
      </c>
      <c r="H11" s="140"/>
      <c r="I11" s="154">
        <f>SUMIF(Immo_Consolidés[Affectation],$B11,Immo_Consolidés[[MONTANT HTVA REJETE ]])</f>
        <v>0</v>
      </c>
      <c r="J11" s="155">
        <f t="shared" si="0"/>
        <v>0</v>
      </c>
      <c r="K11" s="156">
        <f t="shared" si="1"/>
        <v>0</v>
      </c>
      <c r="L11" s="157" t="str">
        <f t="shared" si="2"/>
        <v>-</v>
      </c>
      <c r="M11" s="157" t="str">
        <f t="shared" si="3"/>
        <v>-</v>
      </c>
      <c r="N11" s="129"/>
    </row>
    <row r="12" spans="2:14" ht="15.75" thickBot="1">
      <c r="B12" s="158" t="s">
        <v>40</v>
      </c>
      <c r="C12" s="140"/>
      <c r="D12" s="159">
        <f>SUM(D9:D11)</f>
        <v>0</v>
      </c>
      <c r="E12" s="160">
        <f>SUM(E9:E11)</f>
        <v>0</v>
      </c>
      <c r="F12" s="161">
        <f>+D12-E12</f>
        <v>0</v>
      </c>
      <c r="G12" s="162" t="str">
        <f>IF(ISERROR(D12/E12),"-",(D12/E12))</f>
        <v>-</v>
      </c>
      <c r="H12" s="140"/>
      <c r="I12" s="163">
        <f>SUM(I9:I11)</f>
        <v>0</v>
      </c>
      <c r="J12" s="164">
        <f>SUM(J9:J11)</f>
        <v>0</v>
      </c>
      <c r="K12" s="165">
        <f>SUM(K9:K11)</f>
        <v>0</v>
      </c>
      <c r="L12" s="166" t="str">
        <f t="shared" si="2"/>
        <v>-</v>
      </c>
      <c r="M12" s="167" t="str">
        <f t="shared" si="3"/>
        <v>-</v>
      </c>
      <c r="N12" s="129"/>
    </row>
    <row r="13" spans="2:14" ht="15.75" thickTop="1">
      <c r="B13" s="168"/>
      <c r="C13" s="140"/>
      <c r="D13" s="169"/>
      <c r="E13" s="169"/>
      <c r="F13" s="170"/>
      <c r="G13" s="171"/>
      <c r="H13" s="140"/>
      <c r="I13" s="169"/>
      <c r="J13" s="169"/>
      <c r="K13" s="170"/>
      <c r="L13" s="171"/>
      <c r="M13" s="171"/>
      <c r="N13" s="129"/>
    </row>
    <row r="14" spans="2:14">
      <c r="B14" s="138" t="s">
        <v>41</v>
      </c>
      <c r="C14" s="140"/>
      <c r="D14" s="172"/>
      <c r="E14" s="172"/>
      <c r="F14" s="173"/>
      <c r="G14" s="174"/>
      <c r="H14" s="140"/>
      <c r="I14" s="172"/>
      <c r="J14" s="172"/>
      <c r="K14" s="173"/>
      <c r="L14" s="174"/>
      <c r="M14" s="174"/>
      <c r="N14" s="129"/>
    </row>
    <row r="15" spans="2:14">
      <c r="B15" s="175" t="s">
        <v>42</v>
      </c>
      <c r="C15" s="140"/>
      <c r="D15" s="141">
        <f>SUMIF(Immo_Consolidés[Affectation],$B15,Immo_Consolidés[MONTANT HTVA REALISE])</f>
        <v>0</v>
      </c>
      <c r="E15" s="202"/>
      <c r="F15" s="143">
        <f t="shared" ref="F15:F24" si="4">+D15-E15</f>
        <v>0</v>
      </c>
      <c r="G15" s="176" t="str">
        <f t="shared" ref="G15:G24" si="5">IF(ISERROR(D15/E15),"-",(D15/E15))</f>
        <v>-</v>
      </c>
      <c r="H15" s="140"/>
      <c r="I15" s="145">
        <f>SUMIF(Immo_Consolidés[Affectation],$B15,Immo_Consolidés[[MONTANT HTVA REJETE ]])</f>
        <v>0</v>
      </c>
      <c r="J15" s="146">
        <f t="shared" ref="J15:J21" si="6">+D15-I15</f>
        <v>0</v>
      </c>
      <c r="K15" s="147">
        <f>+J15-E15</f>
        <v>0</v>
      </c>
      <c r="L15" s="148" t="str">
        <f>IF(ISERROR(J15/E15),"-",(J15/E15))</f>
        <v>-</v>
      </c>
      <c r="M15" s="148" t="str">
        <f>IF(ISERROR(I15/$D$22),"-",(I15/$D$22))</f>
        <v>-</v>
      </c>
      <c r="N15" s="129"/>
    </row>
    <row r="16" spans="2:14">
      <c r="B16" s="177" t="s">
        <v>43</v>
      </c>
      <c r="C16" s="140"/>
      <c r="D16" s="150">
        <f>SUMIF(Immo_Consolidés[Affectation],$B16,Immo_Consolidés[MONTANT HTVA REALISE])</f>
        <v>0</v>
      </c>
      <c r="E16" s="151"/>
      <c r="F16" s="152">
        <f t="shared" si="4"/>
        <v>0</v>
      </c>
      <c r="G16" s="153" t="str">
        <f t="shared" si="5"/>
        <v>-</v>
      </c>
      <c r="H16" s="140"/>
      <c r="I16" s="154">
        <f>SUMIF(Immo_Consolidés[Affectation],$B16,Immo_Consolidés[[MONTANT HTVA REJETE ]])</f>
        <v>0</v>
      </c>
      <c r="J16" s="155">
        <f t="shared" si="6"/>
        <v>0</v>
      </c>
      <c r="K16" s="156">
        <f t="shared" ref="K16:K22" si="7">+J16-E16</f>
        <v>0</v>
      </c>
      <c r="L16" s="157" t="str">
        <f t="shared" ref="L16:L22" si="8">IF(ISERROR(J16/E16),"-",(J16/E16))</f>
        <v>-</v>
      </c>
      <c r="M16" s="157" t="str">
        <f t="shared" ref="M16:M21" si="9">IF(ISERROR(I16/$D$22),"-",(I16/$D$22))</f>
        <v>-</v>
      </c>
      <c r="N16" s="129"/>
    </row>
    <row r="17" spans="1:14">
      <c r="B17" s="177" t="s">
        <v>44</v>
      </c>
      <c r="C17" s="140"/>
      <c r="D17" s="150">
        <f>SUMIF(Immo_Consolidés[Affectation],$B17,Immo_Consolidés[MONTANT HTVA REALISE])</f>
        <v>0</v>
      </c>
      <c r="E17" s="151"/>
      <c r="F17" s="152">
        <f t="shared" si="4"/>
        <v>0</v>
      </c>
      <c r="G17" s="153" t="str">
        <f t="shared" si="5"/>
        <v>-</v>
      </c>
      <c r="H17" s="140"/>
      <c r="I17" s="154">
        <f>SUMIF(Immo_Consolidés[Affectation],$B17,Immo_Consolidés[[MONTANT HTVA REJETE ]])</f>
        <v>0</v>
      </c>
      <c r="J17" s="155">
        <f t="shared" si="6"/>
        <v>0</v>
      </c>
      <c r="K17" s="156">
        <f t="shared" si="7"/>
        <v>0</v>
      </c>
      <c r="L17" s="157" t="str">
        <f t="shared" si="8"/>
        <v>-</v>
      </c>
      <c r="M17" s="157" t="str">
        <f t="shared" si="9"/>
        <v>-</v>
      </c>
      <c r="N17" s="129"/>
    </row>
    <row r="18" spans="1:14">
      <c r="B18" s="177" t="s">
        <v>45</v>
      </c>
      <c r="C18" s="140"/>
      <c r="D18" s="150">
        <f>SUMIF(Immo_Consolidés[Affectation],$B18,Immo_Consolidés[MONTANT HTVA REALISE])</f>
        <v>0</v>
      </c>
      <c r="E18" s="151"/>
      <c r="F18" s="152">
        <f t="shared" si="4"/>
        <v>0</v>
      </c>
      <c r="G18" s="153" t="str">
        <f t="shared" si="5"/>
        <v>-</v>
      </c>
      <c r="H18" s="140"/>
      <c r="I18" s="154">
        <f>SUMIF(Immo_Consolidés[Affectation],$B18,Immo_Consolidés[[MONTANT HTVA REJETE ]])</f>
        <v>0</v>
      </c>
      <c r="J18" s="155">
        <f t="shared" si="6"/>
        <v>0</v>
      </c>
      <c r="K18" s="156">
        <f t="shared" si="7"/>
        <v>0</v>
      </c>
      <c r="L18" s="157" t="str">
        <f t="shared" si="8"/>
        <v>-</v>
      </c>
      <c r="M18" s="157" t="str">
        <f t="shared" si="9"/>
        <v>-</v>
      </c>
      <c r="N18" s="129"/>
    </row>
    <row r="19" spans="1:14">
      <c r="B19" s="177" t="s">
        <v>46</v>
      </c>
      <c r="C19" s="140"/>
      <c r="D19" s="150">
        <f>SUMIF(Immo_Consolidés[Affectation],$B19,Immo_Consolidés[MONTANT HTVA REALISE])</f>
        <v>0</v>
      </c>
      <c r="E19" s="151"/>
      <c r="F19" s="152">
        <f t="shared" si="4"/>
        <v>0</v>
      </c>
      <c r="G19" s="153" t="str">
        <f t="shared" si="5"/>
        <v>-</v>
      </c>
      <c r="H19" s="140"/>
      <c r="I19" s="154">
        <f>SUMIF(Immo_Consolidés[Affectation],$B19,Immo_Consolidés[[MONTANT HTVA REJETE ]])</f>
        <v>0</v>
      </c>
      <c r="J19" s="155">
        <f t="shared" si="6"/>
        <v>0</v>
      </c>
      <c r="K19" s="156">
        <f t="shared" si="7"/>
        <v>0</v>
      </c>
      <c r="L19" s="157" t="str">
        <f t="shared" si="8"/>
        <v>-</v>
      </c>
      <c r="M19" s="157" t="str">
        <f t="shared" si="9"/>
        <v>-</v>
      </c>
      <c r="N19" s="129"/>
    </row>
    <row r="20" spans="1:14">
      <c r="B20" s="177" t="s">
        <v>47</v>
      </c>
      <c r="C20" s="140"/>
      <c r="D20" s="150">
        <f>SUMIF(Immo_Consolidés[Affectation],$B20,Immo_Consolidés[MONTANT HTVA REALISE])</f>
        <v>0</v>
      </c>
      <c r="E20" s="151"/>
      <c r="F20" s="152">
        <f t="shared" si="4"/>
        <v>0</v>
      </c>
      <c r="G20" s="153" t="str">
        <f t="shared" si="5"/>
        <v>-</v>
      </c>
      <c r="H20" s="140"/>
      <c r="I20" s="154">
        <f>SUMIF(Immo_Consolidés[Affectation],$B20,Immo_Consolidés[[MONTANT HTVA REJETE ]])</f>
        <v>0</v>
      </c>
      <c r="J20" s="155">
        <f t="shared" si="6"/>
        <v>0</v>
      </c>
      <c r="K20" s="156">
        <f t="shared" si="7"/>
        <v>0</v>
      </c>
      <c r="L20" s="157" t="str">
        <f t="shared" si="8"/>
        <v>-</v>
      </c>
      <c r="M20" s="157" t="str">
        <f t="shared" si="9"/>
        <v>-</v>
      </c>
      <c r="N20" s="129"/>
    </row>
    <row r="21" spans="1:14">
      <c r="B21" s="177" t="s">
        <v>48</v>
      </c>
      <c r="C21" s="140"/>
      <c r="D21" s="150">
        <f>SUMIF(Immo_Consolidés[Affectation],$B21,Immo_Consolidés[MONTANT HTVA REALISE])</f>
        <v>0</v>
      </c>
      <c r="E21" s="151"/>
      <c r="F21" s="152">
        <f t="shared" si="4"/>
        <v>0</v>
      </c>
      <c r="G21" s="153" t="str">
        <f t="shared" si="5"/>
        <v>-</v>
      </c>
      <c r="H21" s="140"/>
      <c r="I21" s="154">
        <f>SUMIF(Immo_Consolidés[Affectation],$B21,Immo_Consolidés[[MONTANT HTVA REJETE ]])</f>
        <v>0</v>
      </c>
      <c r="J21" s="155">
        <f t="shared" si="6"/>
        <v>0</v>
      </c>
      <c r="K21" s="156">
        <f t="shared" si="7"/>
        <v>0</v>
      </c>
      <c r="L21" s="157" t="str">
        <f t="shared" si="8"/>
        <v>-</v>
      </c>
      <c r="M21" s="157" t="str">
        <f t="shared" si="9"/>
        <v>-</v>
      </c>
      <c r="N21" s="129"/>
    </row>
    <row r="22" spans="1:14" ht="15.75" thickBot="1">
      <c r="A22" s="200"/>
      <c r="B22" s="201" t="s">
        <v>49</v>
      </c>
      <c r="C22" s="140"/>
      <c r="D22" s="159">
        <f>SUM(D15:D21)</f>
        <v>0</v>
      </c>
      <c r="E22" s="160">
        <f>SUM(E15:E21)</f>
        <v>0</v>
      </c>
      <c r="F22" s="161">
        <f t="shared" si="4"/>
        <v>0</v>
      </c>
      <c r="G22" s="162" t="str">
        <f t="shared" si="5"/>
        <v>-</v>
      </c>
      <c r="H22" s="140"/>
      <c r="I22" s="163">
        <f t="shared" ref="I22:J22" si="10">SUM(I15:I21)</f>
        <v>0</v>
      </c>
      <c r="J22" s="164">
        <f t="shared" si="10"/>
        <v>0</v>
      </c>
      <c r="K22" s="165">
        <f t="shared" si="7"/>
        <v>0</v>
      </c>
      <c r="L22" s="166" t="str">
        <f t="shared" si="8"/>
        <v>-</v>
      </c>
      <c r="M22" s="167" t="str">
        <f>IF(ISERROR(I22/$D$22),"-",(I22/$D$22))</f>
        <v>-</v>
      </c>
      <c r="N22" s="129"/>
    </row>
    <row r="23" spans="1:14" ht="16.5" thickTop="1" thickBot="1">
      <c r="B23" s="129"/>
      <c r="C23" s="129"/>
      <c r="D23" s="129"/>
      <c r="E23" s="129"/>
      <c r="F23" s="129"/>
      <c r="G23" s="129"/>
      <c r="H23" s="129"/>
      <c r="I23" s="129"/>
      <c r="J23" s="129"/>
      <c r="K23" s="129"/>
      <c r="L23" s="129"/>
      <c r="M23" s="129"/>
      <c r="N23" s="129"/>
    </row>
    <row r="24" spans="1:14" ht="15.75" thickBot="1">
      <c r="B24" s="178" t="s">
        <v>50</v>
      </c>
      <c r="C24" s="140"/>
      <c r="D24" s="179">
        <f>+D22+D12</f>
        <v>0</v>
      </c>
      <c r="E24" s="179">
        <f>+E22+E12</f>
        <v>0</v>
      </c>
      <c r="F24" s="180">
        <f t="shared" si="4"/>
        <v>0</v>
      </c>
      <c r="G24" s="181" t="str">
        <f t="shared" si="5"/>
        <v>-</v>
      </c>
      <c r="H24" s="140"/>
      <c r="I24" s="182" t="str">
        <f t="shared" ref="I24:J24" si="11">IF(SUM(I12,I22)=0,"-",SUM(I12,I22))</f>
        <v>-</v>
      </c>
      <c r="J24" s="183" t="str">
        <f t="shared" si="11"/>
        <v>-</v>
      </c>
      <c r="K24" s="183" t="str">
        <f>IF(SUM(K12,K22)=0,"-",SUM(K12,K22))</f>
        <v>-</v>
      </c>
      <c r="L24" s="184" t="str">
        <f>IF(ISERROR(J24/E24),"-",(J24/E24))</f>
        <v>-</v>
      </c>
      <c r="M24" s="184" t="str">
        <f>IF(ISERROR(I24/$D$24),"-",(I24/$D$24))</f>
        <v>-</v>
      </c>
      <c r="N24" s="129"/>
    </row>
    <row r="25" spans="1:14">
      <c r="B25" s="185"/>
      <c r="C25" s="129"/>
      <c r="D25" s="138"/>
      <c r="E25" s="138"/>
      <c r="F25" s="186"/>
      <c r="G25" s="187"/>
      <c r="H25" s="129"/>
      <c r="I25" s="138"/>
      <c r="J25" s="138"/>
      <c r="K25" s="186"/>
      <c r="L25" s="188"/>
      <c r="M25" s="129"/>
      <c r="N25" s="129"/>
    </row>
    <row r="26" spans="1:14" ht="6.75" customHeight="1">
      <c r="B26" s="134"/>
      <c r="C26" s="129"/>
      <c r="D26" s="189"/>
      <c r="E26" s="129"/>
      <c r="F26" s="190"/>
      <c r="G26" s="191"/>
      <c r="H26" s="129"/>
      <c r="I26" s="129"/>
      <c r="J26" s="129"/>
      <c r="K26" s="190"/>
      <c r="L26" s="192"/>
      <c r="M26" s="129"/>
      <c r="N26" s="129"/>
    </row>
    <row r="27" spans="1:14">
      <c r="B27" s="138" t="s">
        <v>51</v>
      </c>
      <c r="C27" s="129"/>
      <c r="D27" s="189"/>
      <c r="E27" s="129"/>
      <c r="F27" s="190"/>
      <c r="G27" s="191"/>
      <c r="H27" s="129"/>
      <c r="I27" s="129"/>
      <c r="J27" s="129"/>
      <c r="K27" s="190"/>
      <c r="L27" s="192"/>
      <c r="M27" s="129"/>
      <c r="N27" s="129"/>
    </row>
    <row r="28" spans="1:14">
      <c r="B28" s="134"/>
      <c r="C28" s="129"/>
      <c r="D28" s="189"/>
      <c r="E28" s="129"/>
      <c r="F28" s="190"/>
      <c r="G28" s="191"/>
      <c r="H28" s="129"/>
      <c r="I28" s="129"/>
      <c r="J28" s="129"/>
      <c r="K28" s="190"/>
      <c r="L28" s="192"/>
      <c r="M28" s="129"/>
      <c r="N28" s="129"/>
    </row>
    <row r="29" spans="1:14" ht="29.25">
      <c r="B29" s="193" t="s">
        <v>75</v>
      </c>
      <c r="C29" s="129"/>
      <c r="D29" s="210"/>
      <c r="E29" s="129"/>
      <c r="F29" s="190"/>
      <c r="G29" s="129"/>
      <c r="H29" s="129"/>
      <c r="I29" s="129"/>
      <c r="J29" s="129"/>
      <c r="K29" s="190"/>
      <c r="L29" s="192"/>
      <c r="M29" s="129"/>
      <c r="N29" s="129"/>
    </row>
    <row r="30" spans="1:14">
      <c r="B30" s="134"/>
      <c r="C30" s="129"/>
      <c r="D30" s="185"/>
      <c r="E30" s="129"/>
      <c r="F30" s="190"/>
      <c r="G30" s="191"/>
      <c r="H30" s="129"/>
      <c r="I30" s="129"/>
      <c r="J30" s="129"/>
      <c r="K30" s="190"/>
      <c r="L30" s="192"/>
      <c r="M30" s="129"/>
      <c r="N30" s="129"/>
    </row>
    <row r="31" spans="1:14">
      <c r="B31" s="134"/>
      <c r="C31" s="129"/>
      <c r="D31" s="185"/>
      <c r="E31" s="129"/>
      <c r="F31" s="190"/>
      <c r="G31" s="191"/>
      <c r="H31" s="129"/>
      <c r="I31" s="129"/>
      <c r="J31" s="129"/>
      <c r="K31" s="190"/>
      <c r="L31" s="192"/>
      <c r="M31" s="129"/>
      <c r="N31" s="129"/>
    </row>
    <row r="32" spans="1:14" ht="28.5">
      <c r="B32" s="134"/>
      <c r="C32" s="129"/>
      <c r="D32" s="194" t="s">
        <v>52</v>
      </c>
      <c r="E32" s="194" t="s">
        <v>53</v>
      </c>
      <c r="F32" s="190"/>
      <c r="G32" s="191"/>
      <c r="H32" s="129"/>
      <c r="I32" s="129"/>
      <c r="J32" s="129"/>
      <c r="K32" s="190"/>
      <c r="L32" s="192"/>
      <c r="M32" s="129"/>
      <c r="N32" s="129"/>
    </row>
    <row r="33" spans="2:14">
      <c r="B33" s="195" t="s">
        <v>54</v>
      </c>
      <c r="C33" s="129"/>
      <c r="D33" s="195" t="e">
        <f ca="1">SUM(D34:D111)</f>
        <v>#NAME?</v>
      </c>
      <c r="E33" s="196" t="e">
        <f ca="1">D33/D24</f>
        <v>#NAME?</v>
      </c>
      <c r="F33" s="190"/>
      <c r="G33" s="191"/>
      <c r="H33" s="129"/>
      <c r="I33" s="129"/>
      <c r="J33" s="129"/>
      <c r="K33" s="190"/>
      <c r="L33" s="192"/>
      <c r="M33" s="129"/>
      <c r="N33" s="129"/>
    </row>
    <row r="34" spans="2:14">
      <c r="B34" s="129" t="e" cm="1">
        <f t="array" aca="1" ref="B34" ca="1">IF(_xlfn.UNIQUE(Immo_Consolidés[MOTIF])=0,"",_xlfn.UNIQUE(Immo_Consolidés[MOTIF]))</f>
        <v>#NAME?</v>
      </c>
      <c r="C34" s="129"/>
      <c r="D34" s="82" t="e">
        <f ca="1">IF(B34="","",SUMIF(Immo_Consolidés[MOTIF],SYNTHESE__ACHAT_TOTAL!B34,Immo_Consolidés[[MONTANT HTVA REJETE ]]))</f>
        <v>#NAME?</v>
      </c>
      <c r="E34" s="83" t="str">
        <f ca="1">IFERROR($D34/$D$33,"")</f>
        <v/>
      </c>
      <c r="F34" s="190"/>
      <c r="G34" s="191"/>
      <c r="H34" s="129"/>
      <c r="I34" s="129"/>
      <c r="J34" s="129"/>
      <c r="K34" s="190"/>
      <c r="L34" s="192"/>
      <c r="M34" s="129"/>
      <c r="N34" s="129"/>
    </row>
    <row r="35" spans="2:14">
      <c r="B35" s="129"/>
      <c r="C35" s="129"/>
      <c r="D35" s="82" t="str">
        <f>IF(B35="","",SUMIF(Immo_Consolidés[MOTIF],SYNTHESE__ACHAT_TOTAL!B35,Immo_Consolidés[[MONTANT HTVA REJETE ]]))</f>
        <v/>
      </c>
      <c r="E35" s="84" t="str">
        <f t="shared" ref="E35:E98" ca="1" si="12">IFERROR($D35/$D$33,"")</f>
        <v/>
      </c>
      <c r="F35" s="190"/>
      <c r="G35" s="191"/>
      <c r="H35" s="129"/>
      <c r="I35" s="129"/>
      <c r="J35" s="129"/>
      <c r="K35" s="190"/>
      <c r="L35" s="192"/>
      <c r="M35" s="129"/>
      <c r="N35" s="129"/>
    </row>
    <row r="36" spans="2:14">
      <c r="B36" s="129"/>
      <c r="C36" s="129"/>
      <c r="D36" s="82" t="str">
        <f>IF(B36="","",SUMIF(Immo_Consolidés[MOTIF],SYNTHESE__ACHAT_TOTAL!B36,Immo_Consolidés[[MONTANT HTVA REJETE ]]))</f>
        <v/>
      </c>
      <c r="E36" s="84" t="str">
        <f t="shared" ca="1" si="12"/>
        <v/>
      </c>
      <c r="F36" s="190"/>
      <c r="G36" s="191"/>
      <c r="H36" s="129"/>
      <c r="I36" s="129"/>
      <c r="J36" s="129"/>
      <c r="K36" s="190"/>
      <c r="L36" s="192"/>
      <c r="M36" s="129"/>
      <c r="N36" s="129"/>
    </row>
    <row r="37" spans="2:14">
      <c r="B37" s="129"/>
      <c r="C37" s="129"/>
      <c r="D37" s="82" t="str">
        <f>IF(B37="","",SUMIF(Immo_Consolidés[MOTIF],SYNTHESE__ACHAT_TOTAL!B37,Immo_Consolidés[[MONTANT HTVA REJETE ]]))</f>
        <v/>
      </c>
      <c r="E37" s="84" t="str">
        <f t="shared" ca="1" si="12"/>
        <v/>
      </c>
      <c r="F37" s="190"/>
      <c r="G37" s="191"/>
      <c r="H37" s="129"/>
      <c r="I37" s="129"/>
      <c r="J37" s="129"/>
      <c r="K37" s="190"/>
      <c r="L37" s="192"/>
      <c r="M37" s="129"/>
      <c r="N37" s="129"/>
    </row>
    <row r="38" spans="2:14">
      <c r="B38" s="129"/>
      <c r="C38" s="129"/>
      <c r="D38" s="203" t="str">
        <f>IF(B38="","",SUMIF(Immo_Consolidés[MOTIF],SYNTHESE__ACHAT_TOTAL!B38,Immo_Consolidés[[MONTANT HTVA REJETE ]]))</f>
        <v/>
      </c>
      <c r="E38" s="84" t="str">
        <f t="shared" ca="1" si="12"/>
        <v/>
      </c>
      <c r="F38" s="190"/>
      <c r="G38" s="191"/>
      <c r="H38" s="129"/>
      <c r="I38" s="129"/>
      <c r="J38" s="129"/>
      <c r="K38" s="190"/>
      <c r="L38" s="192"/>
      <c r="M38" s="129"/>
      <c r="N38" s="129"/>
    </row>
    <row r="39" spans="2:14">
      <c r="B39" s="129"/>
      <c r="C39" s="129"/>
      <c r="D39" s="85" t="str">
        <f>IF(B39="","",SUMIF(Immo_Consolidés[MOTIF],SYNTHESE__ACHAT_TOTAL!B39,Immo_Consolidés[[MONTANT HTVA REJETE ]]))</f>
        <v/>
      </c>
      <c r="E39" s="84" t="str">
        <f t="shared" ca="1" si="12"/>
        <v/>
      </c>
      <c r="F39" s="190"/>
      <c r="G39" s="191"/>
      <c r="H39" s="129"/>
      <c r="I39" s="129"/>
      <c r="J39" s="129"/>
      <c r="K39" s="190"/>
      <c r="L39" s="192"/>
      <c r="M39" s="129"/>
      <c r="N39" s="129"/>
    </row>
    <row r="40" spans="2:14">
      <c r="D40" s="85" t="str">
        <f>IF(B40="","",SUMIF(Immo_Consolidés[MOTIF],SYNTHESE__ACHAT_TOTAL!B40,Immo_Consolidés[[MONTANT HTVA REJETE ]]))</f>
        <v/>
      </c>
      <c r="E40" s="85" t="str">
        <f t="shared" ca="1" si="12"/>
        <v/>
      </c>
    </row>
    <row r="41" spans="2:14">
      <c r="D41" s="85" t="str">
        <f>IF(B41="","",SUMIF(Immo_Consolidés[MOTIF],SYNTHESE__ACHAT_TOTAL!B41,Immo_Consolidés[[MONTANT HTVA REJETE ]]))</f>
        <v/>
      </c>
      <c r="E41" s="85" t="str">
        <f t="shared" ca="1" si="12"/>
        <v/>
      </c>
    </row>
    <row r="42" spans="2:14">
      <c r="D42" s="85" t="str">
        <f>IF(B42="","",SUMIF(Immo_Consolidés[MOTIF],SYNTHESE__ACHAT_TOTAL!B42,Immo_Consolidés[[MONTANT HTVA REJETE ]]))</f>
        <v/>
      </c>
      <c r="E42" s="85" t="str">
        <f t="shared" ca="1" si="12"/>
        <v/>
      </c>
    </row>
    <row r="43" spans="2:14">
      <c r="D43" s="85" t="str">
        <f>IF(B43="","",SUMIF(Immo_Consolidés[MOTIF],SYNTHESE__ACHAT_TOTAL!B43,Immo_Consolidés[[MONTANT HTVA REJETE ]]))</f>
        <v/>
      </c>
      <c r="E43" s="85" t="str">
        <f t="shared" ca="1" si="12"/>
        <v/>
      </c>
    </row>
    <row r="44" spans="2:14">
      <c r="D44" s="85" t="str">
        <f>IF(B44="","",SUMIF(Immo_Consolidés[MOTIF],SYNTHESE__ACHAT_TOTAL!B44,Immo_Consolidés[[MONTANT HTVA REJETE ]]))</f>
        <v/>
      </c>
      <c r="E44" s="85" t="str">
        <f t="shared" ca="1" si="12"/>
        <v/>
      </c>
    </row>
    <row r="45" spans="2:14">
      <c r="D45" s="85" t="str">
        <f>IF(B45="","",SUMIF(Immo_Consolidés[MOTIF],SYNTHESE__ACHAT_TOTAL!B45,Immo_Consolidés[[MONTANT HTVA REJETE ]]))</f>
        <v/>
      </c>
      <c r="E45" s="85" t="str">
        <f t="shared" ca="1" si="12"/>
        <v/>
      </c>
    </row>
    <row r="46" spans="2:14" ht="18.75">
      <c r="D46" s="85" t="str">
        <f>IF(B46="","",SUMIF(Immo_Consolidés[MOTIF],SYNTHESE__ACHAT_TOTAL!B46,Immo_Consolidés[[MONTANT HTVA REJETE ]]))</f>
        <v/>
      </c>
      <c r="E46" s="86" t="str">
        <f t="shared" ca="1" si="12"/>
        <v/>
      </c>
    </row>
    <row r="47" spans="2:14" ht="18.75">
      <c r="D47" s="85" t="str">
        <f>IF(B47="","",SUMIF(Immo_Consolidés[MOTIF],SYNTHESE__ACHAT_TOTAL!B47,Immo_Consolidés[[MONTANT HTVA REJETE ]]))</f>
        <v/>
      </c>
      <c r="E47" s="86" t="str">
        <f t="shared" ca="1" si="12"/>
        <v/>
      </c>
    </row>
    <row r="48" spans="2:14" ht="18.75">
      <c r="D48" s="85" t="str">
        <f>IF(B48="","",SUMIF(Immo_Consolidés[MOTIF],SYNTHESE__ACHAT_TOTAL!B48,Immo_Consolidés[[MONTANT HTVA REJETE ]]))</f>
        <v/>
      </c>
      <c r="E48" s="86" t="str">
        <f t="shared" ca="1" si="12"/>
        <v/>
      </c>
    </row>
    <row r="49" spans="4:5" ht="18.75">
      <c r="D49" s="85" t="str">
        <f>IF(B49="","",SUMIF(Immo_Consolidés[MOTIF],SYNTHESE__ACHAT_TOTAL!B49,Immo_Consolidés[[MONTANT HTVA REJETE ]]))</f>
        <v/>
      </c>
      <c r="E49" s="86" t="str">
        <f ca="1">IFERROR($D49/$D$33,"")</f>
        <v/>
      </c>
    </row>
    <row r="50" spans="4:5" ht="18.75">
      <c r="D50" s="85" t="str">
        <f>IF(B50="","",SUMIF(Immo_Consolidés[MOTIF],SYNTHESE__ACHAT_TOTAL!B50,Immo_Consolidés[[MONTANT HTVA REJETE ]]))</f>
        <v/>
      </c>
      <c r="E50" s="86" t="str">
        <f t="shared" ca="1" si="12"/>
        <v/>
      </c>
    </row>
    <row r="51" spans="4:5" ht="18.75">
      <c r="D51" s="85" t="str">
        <f>IF(B51="","",SUMIF(Immo_Consolidés[MOTIF],SYNTHESE__ACHAT_TOTAL!B51,Immo_Consolidés[[MONTANT HTVA REJETE ]]))</f>
        <v/>
      </c>
      <c r="E51" s="86" t="str">
        <f t="shared" ca="1" si="12"/>
        <v/>
      </c>
    </row>
    <row r="52" spans="4:5" ht="18.75">
      <c r="D52" s="85" t="str">
        <f>IF(B52="","",SUMIF(Immo_Consolidés[MOTIF],SYNTHESE__ACHAT_TOTAL!B52,Immo_Consolidés[[MONTANT HTVA REJETE ]]))</f>
        <v/>
      </c>
      <c r="E52" s="86" t="str">
        <f t="shared" ca="1" si="12"/>
        <v/>
      </c>
    </row>
    <row r="53" spans="4:5" ht="18.75">
      <c r="D53" s="85" t="str">
        <f>IF(B53="","",SUMIF(Immo_Consolidés[MOTIF],SYNTHESE__ACHAT_TOTAL!B53,Immo_Consolidés[[MONTANT HTVA REJETE ]]))</f>
        <v/>
      </c>
      <c r="E53" s="86" t="str">
        <f t="shared" ca="1" si="12"/>
        <v/>
      </c>
    </row>
    <row r="54" spans="4:5" ht="18.75">
      <c r="D54" s="85" t="str">
        <f>IF(B54="","",SUMIF(Immo_Consolidés[MOTIF],SYNTHESE__ACHAT_TOTAL!B54,Immo_Consolidés[[MONTANT HTVA REJETE ]]))</f>
        <v/>
      </c>
      <c r="E54" s="86" t="str">
        <f t="shared" ca="1" si="12"/>
        <v/>
      </c>
    </row>
    <row r="55" spans="4:5" ht="18.75">
      <c r="D55" s="85" t="str">
        <f>IF(B55="","",SUMIF(Immo_Consolidés[MOTIF],SYNTHESE__ACHAT_TOTAL!B55,Immo_Consolidés[[MONTANT HTVA REJETE ]]))</f>
        <v/>
      </c>
      <c r="E55" s="86" t="str">
        <f t="shared" ca="1" si="12"/>
        <v/>
      </c>
    </row>
    <row r="56" spans="4:5" ht="18.75">
      <c r="D56" s="85" t="str">
        <f>IF(B56="","",SUMIF(Immo_Consolidés[MOTIF],SYNTHESE__ACHAT_TOTAL!B56,Immo_Consolidés[[MONTANT HTVA REJETE ]]))</f>
        <v/>
      </c>
      <c r="E56" s="86" t="str">
        <f t="shared" ca="1" si="12"/>
        <v/>
      </c>
    </row>
    <row r="57" spans="4:5" ht="18.75">
      <c r="D57" s="85" t="str">
        <f>IF(B57="","",SUMIF(Immo_Consolidés[MOTIF],SYNTHESE__ACHAT_TOTAL!B57,Immo_Consolidés[[MONTANT HTVA REJETE ]]))</f>
        <v/>
      </c>
      <c r="E57" s="86" t="str">
        <f t="shared" ca="1" si="12"/>
        <v/>
      </c>
    </row>
    <row r="58" spans="4:5" ht="18.75">
      <c r="D58" s="85" t="str">
        <f>IF(B58="","",SUMIF(Immo_Consolidés[MOTIF],SYNTHESE__ACHAT_TOTAL!B58,Immo_Consolidés[[MONTANT HTVA REJETE ]]))</f>
        <v/>
      </c>
      <c r="E58" s="86" t="str">
        <f t="shared" ca="1" si="12"/>
        <v/>
      </c>
    </row>
    <row r="59" spans="4:5" ht="18.75">
      <c r="D59" s="85" t="str">
        <f>IF(B59="","",SUMIF(Immo_Consolidés[MOTIF],SYNTHESE__ACHAT_TOTAL!B59,Immo_Consolidés[[MONTANT HTVA REJETE ]]))</f>
        <v/>
      </c>
      <c r="E59" s="86" t="str">
        <f t="shared" ca="1" si="12"/>
        <v/>
      </c>
    </row>
    <row r="60" spans="4:5" ht="18.75">
      <c r="D60" s="85" t="str">
        <f>IF(B60="","",SUMIF(Immo_Consolidés[MOTIF],SYNTHESE__ACHAT_TOTAL!B60,Immo_Consolidés[[MONTANT HTVA REJETE ]]))</f>
        <v/>
      </c>
      <c r="E60" s="86" t="str">
        <f t="shared" ca="1" si="12"/>
        <v/>
      </c>
    </row>
    <row r="61" spans="4:5" ht="18.75">
      <c r="D61" s="85" t="str">
        <f>IF(B61="","",SUMIF(Immo_Consolidés[MOTIF],SYNTHESE__ACHAT_TOTAL!B61,Immo_Consolidés[[MONTANT HTVA REJETE ]]))</f>
        <v/>
      </c>
      <c r="E61" s="86" t="str">
        <f t="shared" ca="1" si="12"/>
        <v/>
      </c>
    </row>
    <row r="62" spans="4:5" ht="18.75">
      <c r="D62" s="85" t="str">
        <f>IF(B62="","",SUMIF(Immo_Consolidés[MOTIF],SYNTHESE__ACHAT_TOTAL!B62,Immo_Consolidés[[MONTANT HTVA REJETE ]]))</f>
        <v/>
      </c>
      <c r="E62" s="86" t="str">
        <f t="shared" ca="1" si="12"/>
        <v/>
      </c>
    </row>
    <row r="63" spans="4:5" ht="18.75">
      <c r="D63" s="85" t="str">
        <f>IF(B63="","",SUMIF(Immo_Consolidés[MOTIF],SYNTHESE__ACHAT_TOTAL!B63,Immo_Consolidés[[MONTANT HTVA REJETE ]]))</f>
        <v/>
      </c>
      <c r="E63" s="86" t="str">
        <f t="shared" ca="1" si="12"/>
        <v/>
      </c>
    </row>
    <row r="64" spans="4:5" ht="18.75">
      <c r="D64" s="85" t="str">
        <f>IF(B64="","",SUMIF(Immo_Consolidés[MOTIF],SYNTHESE__ACHAT_TOTAL!B64,Immo_Consolidés[[MONTANT HTVA REJETE ]]))</f>
        <v/>
      </c>
      <c r="E64" s="86" t="str">
        <f t="shared" ca="1" si="12"/>
        <v/>
      </c>
    </row>
    <row r="65" spans="4:5" ht="18.75">
      <c r="D65" s="85" t="str">
        <f>IF(B65="","",SUMIF(Immo_Consolidés[MOTIF],SYNTHESE__ACHAT_TOTAL!B65,Immo_Consolidés[[MONTANT HTVA REJETE ]]))</f>
        <v/>
      </c>
      <c r="E65" s="86" t="str">
        <f t="shared" ca="1" si="12"/>
        <v/>
      </c>
    </row>
    <row r="66" spans="4:5" ht="18.75">
      <c r="D66" s="85" t="str">
        <f>IF(B66="","",SUMIF(Immo_Consolidés[MOTIF],SYNTHESE__ACHAT_TOTAL!B66,Immo_Consolidés[[MONTANT HTVA REJETE ]]))</f>
        <v/>
      </c>
      <c r="E66" s="86" t="str">
        <f t="shared" ca="1" si="12"/>
        <v/>
      </c>
    </row>
    <row r="67" spans="4:5" ht="18.75">
      <c r="D67" s="85" t="str">
        <f>IF(B67="","",SUMIF(Immo_Consolidés[MOTIF],SYNTHESE__ACHAT_TOTAL!B67,Immo_Consolidés[[MONTANT HTVA REJETE ]]))</f>
        <v/>
      </c>
      <c r="E67" s="86" t="str">
        <f t="shared" ca="1" si="12"/>
        <v/>
      </c>
    </row>
    <row r="68" spans="4:5" ht="18.75">
      <c r="D68" s="85" t="str">
        <f>IF(B68="","",SUMIF(Immo_Consolidés[MOTIF],SYNTHESE__ACHAT_TOTAL!B68,Immo_Consolidés[[MONTANT HTVA REJETE ]]))</f>
        <v/>
      </c>
      <c r="E68" s="86" t="str">
        <f t="shared" ca="1" si="12"/>
        <v/>
      </c>
    </row>
    <row r="69" spans="4:5" ht="18.75">
      <c r="D69" s="85" t="str">
        <f>IF(B69="","",SUMIF(Immo_Consolidés[MOTIF],SYNTHESE__ACHAT_TOTAL!B69,Immo_Consolidés[[MONTANT HTVA REJETE ]]))</f>
        <v/>
      </c>
      <c r="E69" s="86" t="str">
        <f t="shared" ca="1" si="12"/>
        <v/>
      </c>
    </row>
    <row r="70" spans="4:5" ht="18.75">
      <c r="D70" s="85" t="str">
        <f>IF(B70="","",SUMIF(Immo_Consolidés[MOTIF],SYNTHESE__ACHAT_TOTAL!B70,Immo_Consolidés[[MONTANT HTVA REJETE ]]))</f>
        <v/>
      </c>
      <c r="E70" s="86" t="str">
        <f t="shared" ca="1" si="12"/>
        <v/>
      </c>
    </row>
    <row r="71" spans="4:5" ht="18.75">
      <c r="D71" s="85" t="str">
        <f>IF(B71="","",SUMIF(Immo_Consolidés[MOTIF],SYNTHESE__ACHAT_TOTAL!B71,Immo_Consolidés[[MONTANT HTVA REJETE ]]))</f>
        <v/>
      </c>
      <c r="E71" s="86" t="str">
        <f t="shared" ca="1" si="12"/>
        <v/>
      </c>
    </row>
    <row r="72" spans="4:5" ht="18.75">
      <c r="D72" s="85" t="str">
        <f>IF(B72="","",SUMIF(Immo_Consolidés[MOTIF],SYNTHESE__ACHAT_TOTAL!B72,Immo_Consolidés[[MONTANT HTVA REJETE ]]))</f>
        <v/>
      </c>
      <c r="E72" s="86" t="str">
        <f t="shared" ca="1" si="12"/>
        <v/>
      </c>
    </row>
    <row r="73" spans="4:5" ht="18.75">
      <c r="D73" s="85" t="str">
        <f>IF(B73="","",SUMIF(Immo_Consolidés[MOTIF],SYNTHESE__ACHAT_TOTAL!B73,Immo_Consolidés[[MONTANT HTVA REJETE ]]))</f>
        <v/>
      </c>
      <c r="E73" s="86" t="str">
        <f t="shared" ca="1" si="12"/>
        <v/>
      </c>
    </row>
    <row r="74" spans="4:5" ht="18.75">
      <c r="D74" s="85" t="str">
        <f>IF(B74="","",SUMIF(Immo_Consolidés[MOTIF],SYNTHESE__ACHAT_TOTAL!B74,Immo_Consolidés[[MONTANT HTVA REJETE ]]))</f>
        <v/>
      </c>
      <c r="E74" s="86" t="str">
        <f t="shared" ca="1" si="12"/>
        <v/>
      </c>
    </row>
    <row r="75" spans="4:5" ht="18.75">
      <c r="D75" s="85" t="str">
        <f>IF(B75="","",SUMIF(Immo_Consolidés[MOTIF],SYNTHESE__ACHAT_TOTAL!B75,Immo_Consolidés[[MONTANT HTVA REJETE ]]))</f>
        <v/>
      </c>
      <c r="E75" s="86" t="str">
        <f t="shared" ca="1" si="12"/>
        <v/>
      </c>
    </row>
    <row r="76" spans="4:5" ht="18.75">
      <c r="D76" s="85" t="str">
        <f>IF(B76="","",SUMIF(Immo_Consolidés[MOTIF],SYNTHESE__ACHAT_TOTAL!B76,Immo_Consolidés[[MONTANT HTVA REJETE ]]))</f>
        <v/>
      </c>
      <c r="E76" s="86" t="str">
        <f t="shared" ca="1" si="12"/>
        <v/>
      </c>
    </row>
    <row r="77" spans="4:5" ht="18.75">
      <c r="D77" s="85" t="str">
        <f>IF(B77="","",SUMIF(Immo_Consolidés[MOTIF],SYNTHESE__ACHAT_TOTAL!B77,Immo_Consolidés[[MONTANT HTVA REJETE ]]))</f>
        <v/>
      </c>
      <c r="E77" s="86" t="str">
        <f t="shared" ca="1" si="12"/>
        <v/>
      </c>
    </row>
    <row r="78" spans="4:5" ht="18.75">
      <c r="D78" s="85" t="str">
        <f>IF(B78="","",SUMIF(Immo_Consolidés[MOTIF],SYNTHESE__ACHAT_TOTAL!B78,Immo_Consolidés[[MONTANT HTVA REJETE ]]))</f>
        <v/>
      </c>
      <c r="E78" s="86" t="str">
        <f t="shared" ca="1" si="12"/>
        <v/>
      </c>
    </row>
    <row r="79" spans="4:5" ht="18.75">
      <c r="D79" s="85" t="str">
        <f>IF(B79="","",SUMIF(Immo_Consolidés[MOTIF],SYNTHESE__ACHAT_TOTAL!B79,Immo_Consolidés[[MONTANT HTVA REJETE ]]))</f>
        <v/>
      </c>
      <c r="E79" s="86" t="str">
        <f t="shared" ca="1" si="12"/>
        <v/>
      </c>
    </row>
    <row r="80" spans="4:5" ht="18.75">
      <c r="D80" s="85" t="str">
        <f>IF(B80="","",SUMIF(Immo_Consolidés[MOTIF],SYNTHESE__ACHAT_TOTAL!B80,Immo_Consolidés[[MONTANT HTVA REJETE ]]))</f>
        <v/>
      </c>
      <c r="E80" s="86" t="str">
        <f t="shared" ca="1" si="12"/>
        <v/>
      </c>
    </row>
    <row r="81" spans="4:5" ht="18.75">
      <c r="D81" s="85" t="str">
        <f>IF(B81="","",SUMIF(Immo_Consolidés[MOTIF],SYNTHESE__ACHAT_TOTAL!B81,Immo_Consolidés[[MONTANT HTVA REJETE ]]))</f>
        <v/>
      </c>
      <c r="E81" s="86" t="str">
        <f t="shared" ca="1" si="12"/>
        <v/>
      </c>
    </row>
    <row r="82" spans="4:5" ht="18.75">
      <c r="D82" s="85" t="str">
        <f>IF(B82="","",SUMIF(Immo_Consolidés[MOTIF],SYNTHESE__ACHAT_TOTAL!B82,Immo_Consolidés[[MONTANT HTVA REJETE ]]))</f>
        <v/>
      </c>
      <c r="E82" s="86" t="str">
        <f t="shared" ca="1" si="12"/>
        <v/>
      </c>
    </row>
    <row r="83" spans="4:5" ht="18.75">
      <c r="D83" s="85" t="str">
        <f>IF(B83="","",SUMIF(Immo_Consolidés[MOTIF],SYNTHESE__ACHAT_TOTAL!B83,Immo_Consolidés[[MONTANT HTVA REJETE ]]))</f>
        <v/>
      </c>
      <c r="E83" s="86" t="str">
        <f t="shared" ca="1" si="12"/>
        <v/>
      </c>
    </row>
    <row r="84" spans="4:5" ht="18.75">
      <c r="D84" s="85" t="str">
        <f>IF(B84="","",SUMIF(Immo_Consolidés[MOTIF],SYNTHESE__ACHAT_TOTAL!B84,Immo_Consolidés[[MONTANT HTVA REJETE ]]))</f>
        <v/>
      </c>
      <c r="E84" s="86" t="str">
        <f t="shared" ca="1" si="12"/>
        <v/>
      </c>
    </row>
    <row r="85" spans="4:5" ht="18.75">
      <c r="D85" s="85" t="str">
        <f>IF(B85="","",SUMIF(Immo_Consolidés[MOTIF],SYNTHESE__ACHAT_TOTAL!B85,Immo_Consolidés[[MONTANT HTVA REJETE ]]))</f>
        <v/>
      </c>
      <c r="E85" s="86" t="str">
        <f t="shared" ca="1" si="12"/>
        <v/>
      </c>
    </row>
    <row r="86" spans="4:5" ht="18.75">
      <c r="D86" s="85" t="str">
        <f>IF(B86="","",SUMIF(Immo_Consolidés[MOTIF],SYNTHESE__ACHAT_TOTAL!B86,Immo_Consolidés[[MONTANT HTVA REJETE ]]))</f>
        <v/>
      </c>
      <c r="E86" s="86" t="str">
        <f t="shared" ca="1" si="12"/>
        <v/>
      </c>
    </row>
    <row r="87" spans="4:5" ht="18.75">
      <c r="D87" s="85" t="str">
        <f>IF(B87="","",SUMIF(Immo_Consolidés[MOTIF],SYNTHESE__ACHAT_TOTAL!B87,Immo_Consolidés[[MONTANT HTVA REJETE ]]))</f>
        <v/>
      </c>
      <c r="E87" s="86" t="str">
        <f t="shared" ca="1" si="12"/>
        <v/>
      </c>
    </row>
    <row r="88" spans="4:5" ht="18.75">
      <c r="D88" s="85" t="str">
        <f>IF(B88="","",SUMIF(Immo_Consolidés[MOTIF],SYNTHESE__ACHAT_TOTAL!B88,Immo_Consolidés[[MONTANT HTVA REJETE ]]))</f>
        <v/>
      </c>
      <c r="E88" s="86" t="str">
        <f t="shared" ca="1" si="12"/>
        <v/>
      </c>
    </row>
    <row r="89" spans="4:5" ht="18.75">
      <c r="D89" s="85" t="str">
        <f>IF(B89="","",SUMIF(Immo_Consolidés[MOTIF],SYNTHESE__ACHAT_TOTAL!B89,Immo_Consolidés[[MONTANT HTVA REJETE ]]))</f>
        <v/>
      </c>
      <c r="E89" s="86" t="str">
        <f t="shared" ca="1" si="12"/>
        <v/>
      </c>
    </row>
    <row r="90" spans="4:5" ht="18.75">
      <c r="D90" s="85" t="str">
        <f>IF(B90="","",SUMIF(Immo_Consolidés[MOTIF],SYNTHESE__ACHAT_TOTAL!B90,Immo_Consolidés[[MONTANT HTVA REJETE ]]))</f>
        <v/>
      </c>
      <c r="E90" s="86" t="str">
        <f t="shared" ca="1" si="12"/>
        <v/>
      </c>
    </row>
    <row r="91" spans="4:5" ht="18.75">
      <c r="D91" s="85" t="str">
        <f>IF(B91="","",SUMIF(Immo_Consolidés[MOTIF],SYNTHESE__ACHAT_TOTAL!B91,Immo_Consolidés[[MONTANT HTVA REJETE ]]))</f>
        <v/>
      </c>
      <c r="E91" s="86" t="str">
        <f t="shared" ca="1" si="12"/>
        <v/>
      </c>
    </row>
    <row r="92" spans="4:5" ht="18.75">
      <c r="D92" s="85" t="str">
        <f>IF(B92="","",SUMIF(Immo_Consolidés[MOTIF],SYNTHESE__ACHAT_TOTAL!B92,Immo_Consolidés[[MONTANT HTVA REJETE ]]))</f>
        <v/>
      </c>
      <c r="E92" s="86" t="str">
        <f t="shared" ca="1" si="12"/>
        <v/>
      </c>
    </row>
    <row r="93" spans="4:5" ht="18.75">
      <c r="D93" s="85" t="str">
        <f>IF(B93="","",SUMIF(Immo_Consolidés[MOTIF],SYNTHESE__ACHAT_TOTAL!B93,Immo_Consolidés[[MONTANT HTVA REJETE ]]))</f>
        <v/>
      </c>
      <c r="E93" s="86" t="str">
        <f t="shared" ca="1" si="12"/>
        <v/>
      </c>
    </row>
    <row r="94" spans="4:5" ht="18.75">
      <c r="D94" s="85" t="str">
        <f>IF(B94="","",SUMIF(Immo_Consolidés[MOTIF],SYNTHESE__ACHAT_TOTAL!B94,Immo_Consolidés[[MONTANT HTVA REJETE ]]))</f>
        <v/>
      </c>
      <c r="E94" s="86" t="str">
        <f t="shared" ca="1" si="12"/>
        <v/>
      </c>
    </row>
    <row r="95" spans="4:5" ht="18.75">
      <c r="D95" s="85" t="str">
        <f>IF(B95="","",SUMIF(Immo_Consolidés[MOTIF],SYNTHESE__ACHAT_TOTAL!B95,Immo_Consolidés[[MONTANT HTVA REJETE ]]))</f>
        <v/>
      </c>
      <c r="E95" s="86" t="str">
        <f t="shared" ca="1" si="12"/>
        <v/>
      </c>
    </row>
    <row r="96" spans="4:5" ht="18.75">
      <c r="D96" s="85" t="str">
        <f>IF(B96="","",SUMIF(Immo_Consolidés[MOTIF],SYNTHESE__ACHAT_TOTAL!B96,Immo_Consolidés[[MONTANT HTVA REJETE ]]))</f>
        <v/>
      </c>
      <c r="E96" s="86" t="str">
        <f t="shared" ca="1" si="12"/>
        <v/>
      </c>
    </row>
    <row r="97" spans="4:5" ht="18.75">
      <c r="D97" s="85" t="str">
        <f>IF(B97="","",SUMIF(Immo_Consolidés[MOTIF],SYNTHESE__ACHAT_TOTAL!B97,Immo_Consolidés[[MONTANT HTVA REJETE ]]))</f>
        <v/>
      </c>
      <c r="E97" s="86" t="str">
        <f t="shared" ca="1" si="12"/>
        <v/>
      </c>
    </row>
    <row r="98" spans="4:5" ht="18.75">
      <c r="D98" s="85" t="str">
        <f>IF(B98="","",SUMIF(Immo_Consolidés[MOTIF],SYNTHESE__ACHAT_TOTAL!B98,Immo_Consolidés[[MONTANT HTVA REJETE ]]))</f>
        <v/>
      </c>
      <c r="E98" s="86" t="str">
        <f t="shared" ca="1" si="12"/>
        <v/>
      </c>
    </row>
    <row r="99" spans="4:5" ht="18.75">
      <c r="D99" s="85" t="str">
        <f>IF(B99="","",SUMIF(Immo_Consolidés[MOTIF],SYNTHESE__ACHAT_TOTAL!B99,Immo_Consolidés[[MONTANT HTVA REJETE ]]))</f>
        <v/>
      </c>
      <c r="E99" s="86" t="str">
        <f t="shared" ref="E99:E160" ca="1" si="13">IFERROR($D99/$D$33,"")</f>
        <v/>
      </c>
    </row>
    <row r="100" spans="4:5" ht="18.75">
      <c r="D100" s="85" t="str">
        <f>IF(B100="","",SUMIF(Immo_Consolidés[MOTIF],SYNTHESE__ACHAT_TOTAL!B100,Immo_Consolidés[[MONTANT HTVA REJETE ]]))</f>
        <v/>
      </c>
      <c r="E100" s="86" t="str">
        <f t="shared" ca="1" si="13"/>
        <v/>
      </c>
    </row>
    <row r="101" spans="4:5" ht="18.75">
      <c r="D101" s="85" t="str">
        <f>IF(B101="","",SUMIF(Immo_Consolidés[MOTIF],SYNTHESE__ACHAT_TOTAL!B101,Immo_Consolidés[[MONTANT HTVA REJETE ]]))</f>
        <v/>
      </c>
      <c r="E101" s="86" t="str">
        <f t="shared" ca="1" si="13"/>
        <v/>
      </c>
    </row>
    <row r="102" spans="4:5" ht="18.75">
      <c r="D102" s="85" t="str">
        <f>IF(B102="","",SUMIF(Immo_Consolidés[MOTIF],SYNTHESE__ACHAT_TOTAL!B102,Immo_Consolidés[[MONTANT HTVA REJETE ]]))</f>
        <v/>
      </c>
      <c r="E102" s="86" t="str">
        <f t="shared" ca="1" si="13"/>
        <v/>
      </c>
    </row>
    <row r="103" spans="4:5" ht="18.75">
      <c r="D103" s="85" t="str">
        <f>IF(B103="","",SUMIF(Immo_Consolidés[MOTIF],SYNTHESE__ACHAT_TOTAL!B103,Immo_Consolidés[[MONTANT HTVA REJETE ]]))</f>
        <v/>
      </c>
      <c r="E103" s="86" t="str">
        <f t="shared" ca="1" si="13"/>
        <v/>
      </c>
    </row>
    <row r="104" spans="4:5" ht="18.75">
      <c r="D104" s="85" t="str">
        <f>IF(B104="","",SUMIF(Immo_Consolidés[MOTIF],SYNTHESE__ACHAT_TOTAL!B104,Immo_Consolidés[[MONTANT HTVA REJETE ]]))</f>
        <v/>
      </c>
      <c r="E104" s="86" t="str">
        <f t="shared" ca="1" si="13"/>
        <v/>
      </c>
    </row>
    <row r="105" spans="4:5" ht="18.75">
      <c r="D105" s="85" t="str">
        <f>IF(B105="","",SUMIF(Immo_Consolidés[MOTIF],SYNTHESE__ACHAT_TOTAL!B105,Immo_Consolidés[[MONTANT HTVA REJETE ]]))</f>
        <v/>
      </c>
      <c r="E105" s="86" t="str">
        <f t="shared" ca="1" si="13"/>
        <v/>
      </c>
    </row>
    <row r="106" spans="4:5" ht="18.75">
      <c r="D106" s="85" t="str">
        <f>IF(B106="","",SUMIF(Immo_Consolidés[MOTIF],SYNTHESE__ACHAT_TOTAL!B106,Immo_Consolidés[[MONTANT HTVA REJETE ]]))</f>
        <v/>
      </c>
      <c r="E106" s="86" t="str">
        <f t="shared" ca="1" si="13"/>
        <v/>
      </c>
    </row>
    <row r="107" spans="4:5" ht="18.75">
      <c r="D107" s="85" t="str">
        <f>IF(B107="","",SUMIF(Immo_Consolidés[MOTIF],SYNTHESE__ACHAT_TOTAL!B107,Immo_Consolidés[[MONTANT HTVA REJETE ]]))</f>
        <v/>
      </c>
      <c r="E107" s="86" t="str">
        <f t="shared" ca="1" si="13"/>
        <v/>
      </c>
    </row>
    <row r="108" spans="4:5" ht="18.75">
      <c r="D108" s="85" t="str">
        <f>IF(B108="","",SUMIF(Immo_Consolidés[MOTIF],SYNTHESE__ACHAT_TOTAL!B108,Immo_Consolidés[[MONTANT HTVA REJETE ]]))</f>
        <v/>
      </c>
      <c r="E108" s="86" t="str">
        <f t="shared" ca="1" si="13"/>
        <v/>
      </c>
    </row>
    <row r="109" spans="4:5" ht="18.75">
      <c r="D109" s="85" t="str">
        <f>IF(B109="","",SUMIF(Immo_Consolidés[MOTIF],SYNTHESE__ACHAT_TOTAL!B109,Immo_Consolidés[[MONTANT HTVA REJETE ]]))</f>
        <v/>
      </c>
      <c r="E109" s="86" t="str">
        <f t="shared" ca="1" si="13"/>
        <v/>
      </c>
    </row>
    <row r="110" spans="4:5" ht="18.75">
      <c r="D110" s="85" t="str">
        <f>IF(B110="","",SUMIF(Immo_Consolidés[MOTIF],SYNTHESE__ACHAT_TOTAL!B110,Immo_Consolidés[[MONTANT HTVA REJETE ]]))</f>
        <v/>
      </c>
      <c r="E110" s="86" t="str">
        <f t="shared" ca="1" si="13"/>
        <v/>
      </c>
    </row>
    <row r="111" spans="4:5" ht="18.75">
      <c r="D111" s="85" t="str">
        <f>IF(B111="","",SUMIF(Immo_Consolidés[MOTIF],SYNTHESE__ACHAT_TOTAL!B111,Immo_Consolidés[[MONTANT HTVA REJETE ]]))</f>
        <v/>
      </c>
      <c r="E111" s="86" t="str">
        <f t="shared" ca="1" si="13"/>
        <v/>
      </c>
    </row>
    <row r="112" spans="4:5" ht="18.75">
      <c r="D112" s="85" t="str">
        <f>IF(B112="","",SUMIF(Immo_Consolidés[MOTIF],SYNTHESE__ACHAT_TOTAL!B112,Immo_Consolidés[[MONTANT HTVA REJETE ]]))</f>
        <v/>
      </c>
      <c r="E112" s="86" t="str">
        <f t="shared" ca="1" si="13"/>
        <v/>
      </c>
    </row>
    <row r="113" spans="4:5" ht="18.75">
      <c r="D113" s="85" t="str">
        <f>IF(B113="","",SUMIF(Immo_Consolidés[MOTIF],SYNTHESE__ACHAT_TOTAL!B113,Immo_Consolidés[[MONTANT HTVA REJETE ]]))</f>
        <v/>
      </c>
      <c r="E113" s="86" t="str">
        <f t="shared" ca="1" si="13"/>
        <v/>
      </c>
    </row>
    <row r="114" spans="4:5" ht="18.75">
      <c r="D114" s="85" t="str">
        <f>IF(B114="","",SUMIF(Immo_Consolidés[MOTIF],SYNTHESE__ACHAT_TOTAL!B114,Immo_Consolidés[[MONTANT HTVA REJETE ]]))</f>
        <v/>
      </c>
      <c r="E114" s="86" t="str">
        <f t="shared" ca="1" si="13"/>
        <v/>
      </c>
    </row>
    <row r="115" spans="4:5" ht="18.75">
      <c r="D115" s="85" t="str">
        <f>IF(B115="","",SUMIF(Immo_Consolidés[MOTIF],SYNTHESE__ACHAT_TOTAL!B115,Immo_Consolidés[[MONTANT HTVA REJETE ]]))</f>
        <v/>
      </c>
      <c r="E115" s="86" t="str">
        <f t="shared" ca="1" si="13"/>
        <v/>
      </c>
    </row>
    <row r="116" spans="4:5" ht="18.75">
      <c r="D116" s="85" t="str">
        <f>IF(B116="","",SUMIF(Immo_Consolidés[MOTIF],SYNTHESE__ACHAT_TOTAL!B116,Immo_Consolidés[[MONTANT HTVA REJETE ]]))</f>
        <v/>
      </c>
      <c r="E116" s="86" t="str">
        <f t="shared" ca="1" si="13"/>
        <v/>
      </c>
    </row>
    <row r="117" spans="4:5" ht="18.75">
      <c r="D117" s="85" t="str">
        <f>IF(B117="","",SUMIF(Immo_Consolidés[MOTIF],SYNTHESE__ACHAT_TOTAL!B117,Immo_Consolidés[[MONTANT HTVA REJETE ]]))</f>
        <v/>
      </c>
      <c r="E117" s="86" t="str">
        <f t="shared" ca="1" si="13"/>
        <v/>
      </c>
    </row>
    <row r="118" spans="4:5" ht="18.75">
      <c r="D118" s="85" t="str">
        <f>IF(B118="","",SUMIF(Immo_Consolidés[MOTIF],SYNTHESE__ACHAT_TOTAL!B118,Immo_Consolidés[[MONTANT HTVA REJETE ]]))</f>
        <v/>
      </c>
      <c r="E118" s="86" t="str">
        <f t="shared" ca="1" si="13"/>
        <v/>
      </c>
    </row>
    <row r="119" spans="4:5" ht="18.75">
      <c r="D119" s="85" t="str">
        <f>IF(B119="","",SUMIF(Immo_Consolidés[MOTIF],SYNTHESE__ACHAT_TOTAL!B119,Immo_Consolidés[[MONTANT HTVA REJETE ]]))</f>
        <v/>
      </c>
      <c r="E119" s="86" t="str">
        <f t="shared" ca="1" si="13"/>
        <v/>
      </c>
    </row>
    <row r="120" spans="4:5" ht="18.75">
      <c r="D120" s="85" t="str">
        <f>IF(B120="","",SUMIF(Immo_Consolidés[MOTIF],SYNTHESE__ACHAT_TOTAL!B120,Immo_Consolidés[[MONTANT HTVA REJETE ]]))</f>
        <v/>
      </c>
      <c r="E120" s="86" t="str">
        <f t="shared" ca="1" si="13"/>
        <v/>
      </c>
    </row>
    <row r="121" spans="4:5" ht="18.75">
      <c r="D121" s="85" t="str">
        <f>IF(B121="","",SUMIF(Immo_Consolidés[MOTIF],SYNTHESE__ACHAT_TOTAL!B121,Immo_Consolidés[[MONTANT HTVA REJETE ]]))</f>
        <v/>
      </c>
      <c r="E121" s="86" t="str">
        <f t="shared" ca="1" si="13"/>
        <v/>
      </c>
    </row>
    <row r="122" spans="4:5" ht="18.75">
      <c r="D122" s="85" t="str">
        <f>IF(B122="","",SUMIF(Immo_Consolidés[MOTIF],SYNTHESE__ACHAT_TOTAL!B122,Immo_Consolidés[[MONTANT HTVA REJETE ]]))</f>
        <v/>
      </c>
      <c r="E122" s="86" t="str">
        <f t="shared" ca="1" si="13"/>
        <v/>
      </c>
    </row>
    <row r="123" spans="4:5" ht="18.75">
      <c r="D123" s="85" t="str">
        <f>IF(B123="","",SUMIF(Immo_Consolidés[MOTIF],SYNTHESE__ACHAT_TOTAL!B123,Immo_Consolidés[[MONTANT HTVA REJETE ]]))</f>
        <v/>
      </c>
      <c r="E123" s="86" t="str">
        <f t="shared" ca="1" si="13"/>
        <v/>
      </c>
    </row>
    <row r="124" spans="4:5" ht="18.75">
      <c r="D124" s="85" t="str">
        <f>IF(B124="","",SUMIF(Immo_Consolidés[MOTIF],SYNTHESE__ACHAT_TOTAL!B124,Immo_Consolidés[[MONTANT HTVA REJETE ]]))</f>
        <v/>
      </c>
      <c r="E124" s="86" t="str">
        <f t="shared" ca="1" si="13"/>
        <v/>
      </c>
    </row>
    <row r="125" spans="4:5" ht="18.75">
      <c r="D125" s="85" t="str">
        <f>IF(B125="","",SUMIF(Immo_Consolidés[MOTIF],SYNTHESE__ACHAT_TOTAL!B125,Immo_Consolidés[[MONTANT HTVA REJETE ]]))</f>
        <v/>
      </c>
      <c r="E125" s="86" t="str">
        <f t="shared" ca="1" si="13"/>
        <v/>
      </c>
    </row>
    <row r="126" spans="4:5" ht="18.75">
      <c r="D126" s="85" t="str">
        <f>IF(B126="","",SUMIF(Immo_Consolidés[MOTIF],SYNTHESE__ACHAT_TOTAL!B126,Immo_Consolidés[[MONTANT HTVA REJETE ]]))</f>
        <v/>
      </c>
      <c r="E126" s="86" t="str">
        <f t="shared" ca="1" si="13"/>
        <v/>
      </c>
    </row>
    <row r="127" spans="4:5" ht="18.75">
      <c r="D127" s="85" t="str">
        <f>IF(B127="","",SUMIF(Immo_Consolidés[MOTIF],SYNTHESE__ACHAT_TOTAL!B127,Immo_Consolidés[[MONTANT HTVA REJETE ]]))</f>
        <v/>
      </c>
      <c r="E127" s="86" t="str">
        <f t="shared" ca="1" si="13"/>
        <v/>
      </c>
    </row>
    <row r="128" spans="4:5" ht="18.75">
      <c r="D128" s="85" t="str">
        <f>IF(B128="","",SUMIF(Immo_Consolidés[MOTIF],SYNTHESE__ACHAT_TOTAL!B128,Immo_Consolidés[[MONTANT HTVA REJETE ]]))</f>
        <v/>
      </c>
      <c r="E128" s="86" t="str">
        <f t="shared" ca="1" si="13"/>
        <v/>
      </c>
    </row>
    <row r="129" spans="4:5" ht="18.75">
      <c r="D129" s="85" t="str">
        <f>IF(B129="","",SUMIF(Immo_Consolidés[MOTIF],SYNTHESE__ACHAT_TOTAL!B129,Immo_Consolidés[[MONTANT HTVA REJETE ]]))</f>
        <v/>
      </c>
      <c r="E129" s="86" t="str">
        <f t="shared" ca="1" si="13"/>
        <v/>
      </c>
    </row>
    <row r="130" spans="4:5" ht="18.75">
      <c r="D130" s="85" t="str">
        <f>IF(B130="","",SUMIF(Immo_Consolidés[MOTIF],SYNTHESE__ACHAT_TOTAL!B130,Immo_Consolidés[[MONTANT HTVA REJETE ]]))</f>
        <v/>
      </c>
      <c r="E130" s="86" t="str">
        <f t="shared" ca="1" si="13"/>
        <v/>
      </c>
    </row>
    <row r="131" spans="4:5" ht="18.75">
      <c r="D131" s="85" t="str">
        <f>IF(B131="","",SUMIF(Immo_Consolidés[MOTIF],SYNTHESE__ACHAT_TOTAL!B131,Immo_Consolidés[[MONTANT HTVA REJETE ]]))</f>
        <v/>
      </c>
      <c r="E131" s="86" t="str">
        <f t="shared" ca="1" si="13"/>
        <v/>
      </c>
    </row>
    <row r="132" spans="4:5" ht="18.75">
      <c r="D132" s="85" t="str">
        <f>IF(B132="","",SUMIF(Immo_Consolidés[MOTIF],SYNTHESE__ACHAT_TOTAL!B132,Immo_Consolidés[[MONTANT HTVA REJETE ]]))</f>
        <v/>
      </c>
      <c r="E132" s="86" t="str">
        <f t="shared" ca="1" si="13"/>
        <v/>
      </c>
    </row>
    <row r="133" spans="4:5" ht="18.75">
      <c r="D133" s="85" t="str">
        <f>IF(B133="","",SUMIF(Immo_Consolidés[MOTIF],SYNTHESE__ACHAT_TOTAL!B133,Immo_Consolidés[[MONTANT HTVA REJETE ]]))</f>
        <v/>
      </c>
      <c r="E133" s="86" t="str">
        <f t="shared" ca="1" si="13"/>
        <v/>
      </c>
    </row>
    <row r="134" spans="4:5" ht="18.75">
      <c r="D134" s="85" t="str">
        <f>IF(B134="","",SUMIF(Immo_Consolidés[MOTIF],SYNTHESE__ACHAT_TOTAL!B134,Immo_Consolidés[[MONTANT HTVA REJETE ]]))</f>
        <v/>
      </c>
      <c r="E134" s="86" t="str">
        <f t="shared" ca="1" si="13"/>
        <v/>
      </c>
    </row>
    <row r="135" spans="4:5" ht="18.75">
      <c r="D135" s="85" t="str">
        <f>IF(B135="","",SUMIF(Immo_Consolidés[MOTIF],SYNTHESE__ACHAT_TOTAL!B135,Immo_Consolidés[[MONTANT HTVA REJETE ]]))</f>
        <v/>
      </c>
      <c r="E135" s="86" t="str">
        <f t="shared" ca="1" si="13"/>
        <v/>
      </c>
    </row>
    <row r="136" spans="4:5" ht="18.75">
      <c r="D136" s="85" t="str">
        <f>IF(B136="","",SUMIF(Immo_Consolidés[MOTIF],SYNTHESE__ACHAT_TOTAL!B136,Immo_Consolidés[[MONTANT HTVA REJETE ]]))</f>
        <v/>
      </c>
      <c r="E136" s="86" t="str">
        <f t="shared" ca="1" si="13"/>
        <v/>
      </c>
    </row>
    <row r="137" spans="4:5" ht="18.75">
      <c r="D137" s="85" t="str">
        <f>IF(B137="","",SUMIF(Immo_Consolidés[MOTIF],SYNTHESE__ACHAT_TOTAL!B137,Immo_Consolidés[[MONTANT HTVA REJETE ]]))</f>
        <v/>
      </c>
      <c r="E137" s="86" t="str">
        <f t="shared" ca="1" si="13"/>
        <v/>
      </c>
    </row>
    <row r="138" spans="4:5" ht="18.75">
      <c r="D138" s="85" t="str">
        <f>IF(B138="","",SUMIF(Immo_Consolidés[MOTIF],SYNTHESE__ACHAT_TOTAL!B138,Immo_Consolidés[[MONTANT HTVA REJETE ]]))</f>
        <v/>
      </c>
      <c r="E138" s="86" t="str">
        <f t="shared" ca="1" si="13"/>
        <v/>
      </c>
    </row>
    <row r="139" spans="4:5" ht="18.75">
      <c r="D139" s="85" t="str">
        <f>IF(B139="","",SUMIF(Immo_Consolidés[MOTIF],SYNTHESE__ACHAT_TOTAL!B139,Immo_Consolidés[[MONTANT HTVA REJETE ]]))</f>
        <v/>
      </c>
      <c r="E139" s="86" t="str">
        <f t="shared" ca="1" si="13"/>
        <v/>
      </c>
    </row>
    <row r="140" spans="4:5" ht="18.75">
      <c r="D140" s="85" t="str">
        <f>IF(B140="","",SUMIF(Immo_Consolidés[MOTIF],SYNTHESE__ACHAT_TOTAL!B140,Immo_Consolidés[[MONTANT HTVA REJETE ]]))</f>
        <v/>
      </c>
      <c r="E140" s="86" t="str">
        <f t="shared" ca="1" si="13"/>
        <v/>
      </c>
    </row>
    <row r="141" spans="4:5" ht="18.75">
      <c r="D141" s="85" t="str">
        <f>IF(B141="","",SUMIF(Immo_Consolidés[MOTIF],SYNTHESE__ACHAT_TOTAL!B141,Immo_Consolidés[[MONTANT HTVA REJETE ]]))</f>
        <v/>
      </c>
      <c r="E141" s="86" t="str">
        <f t="shared" ca="1" si="13"/>
        <v/>
      </c>
    </row>
    <row r="142" spans="4:5" ht="18.75">
      <c r="D142" s="85" t="str">
        <f>IF(B142="","",SUMIF(Immo_Consolidés[MOTIF],SYNTHESE__ACHAT_TOTAL!B142,Immo_Consolidés[[MONTANT HTVA REJETE ]]))</f>
        <v/>
      </c>
      <c r="E142" s="86" t="str">
        <f t="shared" ca="1" si="13"/>
        <v/>
      </c>
    </row>
    <row r="143" spans="4:5" ht="18.75">
      <c r="D143" s="85" t="str">
        <f>IF(B143="","",SUMIF(Immo_Consolidés[MOTIF],SYNTHESE__ACHAT_TOTAL!B143,Immo_Consolidés[[MONTANT HTVA REJETE ]]))</f>
        <v/>
      </c>
      <c r="E143" s="86" t="str">
        <f t="shared" ca="1" si="13"/>
        <v/>
      </c>
    </row>
    <row r="144" spans="4:5" ht="18.75">
      <c r="D144" s="85" t="str">
        <f>IF(B144="","",SUMIF(Immo_Consolidés[MOTIF],SYNTHESE__ACHAT_TOTAL!B144,Immo_Consolidés[[MONTANT HTVA REJETE ]]))</f>
        <v/>
      </c>
      <c r="E144" s="86" t="str">
        <f t="shared" ca="1" si="13"/>
        <v/>
      </c>
    </row>
    <row r="145" spans="4:5" ht="18.75">
      <c r="D145" s="85" t="str">
        <f>IF(B145="","",SUMIF(Immo_Consolidés[MOTIF],SYNTHESE__ACHAT_TOTAL!B145,Immo_Consolidés[[MONTANT HTVA REJETE ]]))</f>
        <v/>
      </c>
      <c r="E145" s="86" t="str">
        <f t="shared" ca="1" si="13"/>
        <v/>
      </c>
    </row>
    <row r="146" spans="4:5" ht="18.75">
      <c r="D146" s="85" t="str">
        <f>IF(B146="","",SUMIF(Immo_Consolidés[MOTIF],SYNTHESE__ACHAT_TOTAL!B146,Immo_Consolidés[[MONTANT HTVA REJETE ]]))</f>
        <v/>
      </c>
      <c r="E146" s="86" t="str">
        <f t="shared" ca="1" si="13"/>
        <v/>
      </c>
    </row>
    <row r="147" spans="4:5" ht="18.75">
      <c r="D147" s="85" t="str">
        <f>IF(B147="","",SUMIF(Immo_Consolidés[MOTIF],SYNTHESE__ACHAT_TOTAL!B147,Immo_Consolidés[[MONTANT HTVA REJETE ]]))</f>
        <v/>
      </c>
      <c r="E147" s="86" t="str">
        <f t="shared" ca="1" si="13"/>
        <v/>
      </c>
    </row>
    <row r="148" spans="4:5" ht="18.75">
      <c r="D148" s="85" t="str">
        <f>IF(B148="","",SUMIF(Immo_Consolidés[MOTIF],SYNTHESE__ACHAT_TOTAL!B148,Immo_Consolidés[[MONTANT HTVA REJETE ]]))</f>
        <v/>
      </c>
      <c r="E148" s="86" t="str">
        <f t="shared" ca="1" si="13"/>
        <v/>
      </c>
    </row>
    <row r="149" spans="4:5" ht="18.75">
      <c r="D149" s="85" t="str">
        <f>IF(B149="","",SUMIF(Immo_Consolidés[MOTIF],SYNTHESE__ACHAT_TOTAL!B149,Immo_Consolidés[[MONTANT HTVA REJETE ]]))</f>
        <v/>
      </c>
      <c r="E149" s="86" t="str">
        <f t="shared" ca="1" si="13"/>
        <v/>
      </c>
    </row>
    <row r="150" spans="4:5" ht="18.75">
      <c r="D150" s="85" t="str">
        <f>IF(B150="","",SUMIF(Immo_Consolidés[MOTIF],SYNTHESE__ACHAT_TOTAL!B150,Immo_Consolidés[[MONTANT HTVA REJETE ]]))</f>
        <v/>
      </c>
      <c r="E150" s="86" t="str">
        <f t="shared" ca="1" si="13"/>
        <v/>
      </c>
    </row>
    <row r="151" spans="4:5" ht="18.75">
      <c r="D151" s="85" t="str">
        <f>IF(B151="","",SUMIF(Immo_Consolidés[MOTIF],SYNTHESE__ACHAT_TOTAL!B151,Immo_Consolidés[[MONTANT HTVA REJETE ]]))</f>
        <v/>
      </c>
      <c r="E151" s="86" t="str">
        <f t="shared" ca="1" si="13"/>
        <v/>
      </c>
    </row>
    <row r="152" spans="4:5" ht="18.75">
      <c r="D152" s="85" t="str">
        <f>IF(B152="","",SUMIF(Immo_Consolidés[MOTIF],SYNTHESE__ACHAT_TOTAL!B152,Immo_Consolidés[[MONTANT HTVA REJETE ]]))</f>
        <v/>
      </c>
      <c r="E152" s="86" t="str">
        <f t="shared" ca="1" si="13"/>
        <v/>
      </c>
    </row>
    <row r="153" spans="4:5" ht="18.75">
      <c r="D153" s="85" t="str">
        <f>IF(B153="","",SUMIF(Immo_Consolidés[MOTIF],SYNTHESE__ACHAT_TOTAL!B153,Immo_Consolidés[[MONTANT HTVA REJETE ]]))</f>
        <v/>
      </c>
      <c r="E153" s="86" t="str">
        <f t="shared" ca="1" si="13"/>
        <v/>
      </c>
    </row>
    <row r="154" spans="4:5" ht="18.75">
      <c r="D154" s="85" t="str">
        <f>IF(B154="","",SUMIF(Immo_Consolidés[MOTIF],SYNTHESE__ACHAT_TOTAL!B154,Immo_Consolidés[[MONTANT HTVA REJETE ]]))</f>
        <v/>
      </c>
      <c r="E154" s="86" t="str">
        <f t="shared" ca="1" si="13"/>
        <v/>
      </c>
    </row>
    <row r="155" spans="4:5" ht="18.75">
      <c r="D155" s="85" t="str">
        <f>IF(B155="","",SUMIF(Immo_Consolidés[MOTIF],SYNTHESE__ACHAT_TOTAL!B155,Immo_Consolidés[[MONTANT HTVA REJETE ]]))</f>
        <v/>
      </c>
      <c r="E155" s="86" t="str">
        <f t="shared" ca="1" si="13"/>
        <v/>
      </c>
    </row>
    <row r="156" spans="4:5" ht="18.75">
      <c r="D156" s="85" t="str">
        <f>IF(B156="","",SUMIF(Immo_Consolidés[MOTIF],SYNTHESE__ACHAT_TOTAL!B156,Immo_Consolidés[[MONTANT HTVA REJETE ]]))</f>
        <v/>
      </c>
      <c r="E156" s="86" t="str">
        <f t="shared" ca="1" si="13"/>
        <v/>
      </c>
    </row>
    <row r="157" spans="4:5" ht="18.75">
      <c r="D157" s="85" t="str">
        <f>IF(B157="","",SUMIF(Immo_Consolidés[MOTIF],SYNTHESE__ACHAT_TOTAL!B157,Immo_Consolidés[[MONTANT HTVA REJETE ]]))</f>
        <v/>
      </c>
      <c r="E157" s="86" t="str">
        <f t="shared" ca="1" si="13"/>
        <v/>
      </c>
    </row>
    <row r="158" spans="4:5" ht="18.75">
      <c r="D158" s="85" t="str">
        <f>IF(B158="","",SUMIF(Immo_Consolidés[MOTIF],SYNTHESE__ACHAT_TOTAL!B158,Immo_Consolidés[[MONTANT HTVA REJETE ]]))</f>
        <v/>
      </c>
      <c r="E158" s="86" t="str">
        <f t="shared" ca="1" si="13"/>
        <v/>
      </c>
    </row>
    <row r="159" spans="4:5" ht="18.75">
      <c r="D159" s="85" t="str">
        <f>IF(B159="","",SUMIF(Immo_Consolidés[MOTIF],SYNTHESE__ACHAT_TOTAL!B159,Immo_Consolidés[[MONTANT HTVA REJETE ]]))</f>
        <v/>
      </c>
      <c r="E159" s="86" t="str">
        <f t="shared" ca="1" si="13"/>
        <v/>
      </c>
    </row>
    <row r="160" spans="4:5" ht="18.75">
      <c r="D160" s="85" t="str">
        <f>IF(B160="","",SUMIF(Immo_Consolidés[MOTIF],SYNTHESE__ACHAT_TOTAL!B160,Immo_Consolidés[[MONTANT HTVA REJETE ]]))</f>
        <v/>
      </c>
      <c r="E160" s="86" t="str">
        <f t="shared" ca="1" si="13"/>
        <v/>
      </c>
    </row>
  </sheetData>
  <sheetProtection algorithmName="SHA-512" hashValue="vlEjvWtw4nE5xIyfBGraa3kihC3Oyy4/jA7g8kteEVhFNYxcdmpuJEM7dbS+TmiV8u8ursJ1UTwpwC04OifilQ==" saltValue="/uB+QtA2cID1O6g2nu6Hqg==" spinCount="100000" sheet="1" objects="1" scenarios="1"/>
  <mergeCells count="1">
    <mergeCell ref="B3:M3"/>
  </mergeCells>
  <conditionalFormatting sqref="E156:E160">
    <cfRule type="notContainsBlanks" dxfId="6" priority="4">
      <formula>LEN(TRIM(E156))&gt;0</formula>
    </cfRule>
  </conditionalFormatting>
  <conditionalFormatting sqref="D156:D160">
    <cfRule type="notContainsBlanks" dxfId="5" priority="2">
      <formula>LEN(TRIM(D156))&gt;0</formula>
    </cfRule>
  </conditionalFormatting>
  <conditionalFormatting sqref="B34:E160">
    <cfRule type="notContainsBlanks" dxfId="4" priority="1">
      <formula>LEN(TRIM(B34))&gt;0</formula>
    </cfRule>
  </conditionalFormatting>
  <pageMargins left="0" right="0" top="0.19685039370078741" bottom="0.59055118110236215" header="0.31496062992125984" footer="0.31496062992125984"/>
  <pageSetup paperSize="9" scale="98"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24BAC-4189-4630-83D8-C721BF7574BE}">
  <dimension ref="A1:K2"/>
  <sheetViews>
    <sheetView topLeftCell="G1" workbookViewId="0">
      <selection activeCell="H2" sqref="H2:H93"/>
    </sheetView>
  </sheetViews>
  <sheetFormatPr baseColWidth="10" defaultRowHeight="14.25"/>
  <cols>
    <col min="1" max="1" width="7.25" bestFit="1" customWidth="1"/>
    <col min="2" max="2" width="7.875" bestFit="1" customWidth="1"/>
    <col min="3" max="3" width="34.875" bestFit="1" customWidth="1"/>
    <col min="4" max="4" width="14.375" bestFit="1" customWidth="1"/>
    <col min="5" max="5" width="16.625" bestFit="1" customWidth="1"/>
    <col min="6" max="6" width="26.375" bestFit="1" customWidth="1"/>
    <col min="7" max="7" width="8.875" bestFit="1" customWidth="1"/>
    <col min="8" max="8" width="26.375" bestFit="1" customWidth="1"/>
    <col min="9" max="9" width="17.625" bestFit="1" customWidth="1"/>
    <col min="10" max="10" width="26.125" bestFit="1" customWidth="1"/>
    <col min="11" max="11" width="12.375" bestFit="1" customWidth="1"/>
    <col min="12" max="12" width="22.625" bestFit="1" customWidth="1"/>
    <col min="13" max="13" width="34.5" bestFit="1" customWidth="1"/>
  </cols>
  <sheetData>
    <row r="1" spans="1:11">
      <c r="A1" t="s">
        <v>25</v>
      </c>
      <c r="B1" t="s">
        <v>6</v>
      </c>
      <c r="C1" t="s">
        <v>10</v>
      </c>
      <c r="D1" t="s">
        <v>11</v>
      </c>
      <c r="E1" t="s">
        <v>12</v>
      </c>
      <c r="F1" t="s">
        <v>13</v>
      </c>
      <c r="G1" t="s">
        <v>0</v>
      </c>
      <c r="H1" t="s">
        <v>19</v>
      </c>
      <c r="I1" t="s">
        <v>1</v>
      </c>
      <c r="J1" t="s">
        <v>15</v>
      </c>
      <c r="K1" t="s">
        <v>55</v>
      </c>
    </row>
    <row r="2" spans="1:11">
      <c r="B2" s="21"/>
      <c r="C2" s="10"/>
      <c r="E2" s="10"/>
      <c r="G2" s="10"/>
    </row>
  </sheetData>
  <pageMargins left="0.7" right="0.7" top="0.75" bottom="0.75" header="0.3" footer="0.3"/>
  <tableParts count="1">
    <tablePart r:id="rId1"/>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0C3883-E170-4AE6-906C-120C5AB86388}">
  <sheetPr codeName="Feuil14"/>
  <dimension ref="B2:B17"/>
  <sheetViews>
    <sheetView workbookViewId="0">
      <selection activeCell="D9" sqref="D9"/>
    </sheetView>
  </sheetViews>
  <sheetFormatPr baseColWidth="10" defaultColWidth="11.25" defaultRowHeight="14.25"/>
  <cols>
    <col min="1" max="1" width="11.25" style="48"/>
    <col min="2" max="2" width="22.75" style="48" bestFit="1" customWidth="1"/>
    <col min="3" max="16384" width="11.25" style="48"/>
  </cols>
  <sheetData>
    <row r="2" spans="2:2" ht="15">
      <c r="B2" s="206" t="s">
        <v>20</v>
      </c>
    </row>
    <row r="3" spans="2:2">
      <c r="B3" s="207" t="s">
        <v>17</v>
      </c>
    </row>
    <row r="4" spans="2:2">
      <c r="B4" s="207" t="s">
        <v>21</v>
      </c>
    </row>
    <row r="5" spans="2:2">
      <c r="B5" s="207" t="s">
        <v>18</v>
      </c>
    </row>
    <row r="6" spans="2:2">
      <c r="B6" s="207" t="s">
        <v>22</v>
      </c>
    </row>
    <row r="7" spans="2:2">
      <c r="B7" s="208" t="s">
        <v>23</v>
      </c>
    </row>
    <row r="8" spans="2:2">
      <c r="B8" s="209" t="s">
        <v>24</v>
      </c>
    </row>
    <row r="9" spans="2:2">
      <c r="B9" s="209" t="s">
        <v>77</v>
      </c>
    </row>
    <row r="10" spans="2:2">
      <c r="B10" s="209"/>
    </row>
    <row r="11" spans="2:2">
      <c r="B11" s="209"/>
    </row>
    <row r="12" spans="2:2">
      <c r="B12" s="209"/>
    </row>
    <row r="13" spans="2:2">
      <c r="B13" s="209"/>
    </row>
    <row r="14" spans="2:2">
      <c r="B14" s="209"/>
    </row>
    <row r="15" spans="2:2">
      <c r="B15" s="209"/>
    </row>
    <row r="16" spans="2:2">
      <c r="B16" s="209"/>
    </row>
    <row r="17" spans="2:2">
      <c r="B17" s="209"/>
    </row>
  </sheetData>
  <sheetProtection algorithmName="SHA-512" hashValue="lMEU6IBFMnfadYPtE7EO2RGmTh4rqDsCbxVVDgIkjfhz+t4lbC2S7HjvAlKAH40g+DR2SR8fDIFabFKvZckUiw==" saltValue="+qj6i0Ctm41kAc4u3uJAaA==" spinCount="100000" sheet="1" objects="1" scenario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01FA841-43B4-4C72-8E5F-76FD253749C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GUIDE D'UTILISATION</vt:lpstr>
      <vt:lpstr>ACHAT_FRAIS_D'ETS</vt:lpstr>
      <vt:lpstr>ACHAT_LOGICIEL</vt:lpstr>
      <vt:lpstr>ACHAT_AUTRES_IMMO_INCORP</vt:lpstr>
      <vt:lpstr>ACHAT_TERRAIN</vt:lpstr>
      <vt:lpstr>ACHAT_CONSTRUCTIONS_&amp;_BAT</vt:lpstr>
      <vt:lpstr>ACHAT_INST,_AGEN_&amp;_AMENAGEMENT</vt:lpstr>
      <vt:lpstr>ACHAT_MAT_&amp;_OUTILLAGES</vt:lpstr>
      <vt:lpstr>ACHAT_MAT_DE_TRANSPORT</vt:lpstr>
      <vt:lpstr>ACHAT_MOB_&amp;_MAT_DE_BUREAU</vt:lpstr>
      <vt:lpstr>ACHAT_MAT_INFO</vt:lpstr>
      <vt:lpstr>SYNTHESE__ACHAT_TOTAL</vt:lpstr>
      <vt:lpstr>Immo Consolidés</vt:lpstr>
      <vt:lpstr>RESSOURCE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Michèle ABOUE</cp:lastModifiedBy>
  <dcterms:created xsi:type="dcterms:W3CDTF">2024-09-02T17:32:49Z</dcterms:created>
  <dcterms:modified xsi:type="dcterms:W3CDTF">2024-11-12T16:21:04Z</dcterms:modified>
</cp:coreProperties>
</file>